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worksheets/sheet29.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30.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sheet13.xml" ContentType="application/vnd.openxmlformats-officedocument.spreadsheetml.worksheet+xml"/>
  <Override PartName="/xl/worksheets/sheet9.xml" ContentType="application/vnd.openxmlformats-officedocument.spreadsheetml.worksheet+xml"/>
  <Override PartName="/xl/sharedStrings.xml" ContentType="application/vnd.openxmlformats-officedocument.spreadsheetml.sharedStrings+xml"/>
  <Override PartName="/xl/worksheets/sheet11.xml" ContentType="application/vnd.openxmlformats-officedocument.spreadsheetml.worksheet+xml"/>
  <Override PartName="/xl/worksheets/sheet12.xml" ContentType="application/vnd.openxmlformats-officedocument.spreadsheetml.worksheet+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6765" tabRatio="919"/>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 name="26. Retail Products" sheetId="91" r:id="rId29"/>
    <sheet name="Instruction" sheetId="90" r:id="rId30"/>
  </sheets>
  <definedNames>
    <definedName name="_cur1">#REF!</definedName>
    <definedName name="_cur2">#REF!</definedName>
    <definedName name="_sum1">#REF!</definedName>
    <definedName name="_sum2">#REF!</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4">#REF!</definedName>
    <definedName name="ACC_SALDO" localSheetId="10">#REF!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4">#REF!</definedName>
    <definedName name="BS_ISO" localSheetId="10">#REF!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4">#REF!</definedName>
    <definedName name="CurrentDate" localSheetId="10">#REF!</definedName>
    <definedName name="CurrentDate">#REF!</definedName>
    <definedName name="date">#REF!</definedName>
    <definedName name="date1">#REF!</definedName>
    <definedName name="L_FORMULAS_GEO">#REF!</definedName>
    <definedName name="Sheet">#REF!</definedName>
    <definedName name="საკრედიტო">#REF!</definedName>
    <definedName name="ფაილი">#REF!</definedName>
    <definedName name="ცვლილება_კორექტირება_რეგულაციაში">#REF!</definedName>
  </definedNames>
  <calcPr calcId="152511"/>
</workbook>
</file>

<file path=xl/calcChain.xml><?xml version="1.0" encoding="utf-8"?>
<calcChain xmlns="http://schemas.openxmlformats.org/spreadsheetml/2006/main">
  <c r="H20" i="74" l="1"/>
  <c r="H12" i="74"/>
  <c r="H11" i="74"/>
  <c r="H9" i="74"/>
  <c r="B2" i="53"/>
  <c r="B2" i="75"/>
  <c r="B2" i="71"/>
  <c r="B2" i="52"/>
  <c r="B2" i="72"/>
  <c r="B2" i="73"/>
  <c r="B2" i="28"/>
  <c r="B2" i="77"/>
  <c r="B2" i="69"/>
  <c r="B2" i="35"/>
  <c r="B2" i="64"/>
  <c r="B2" i="74"/>
  <c r="B2" i="36"/>
  <c r="B2" i="37"/>
  <c r="B2" i="79"/>
  <c r="B2" i="80"/>
  <c r="B2" i="81"/>
  <c r="B2" i="82"/>
  <c r="B2" i="83"/>
  <c r="B2" i="84"/>
  <c r="B2" i="85"/>
  <c r="B2" i="86"/>
  <c r="B2" i="87"/>
  <c r="B2" i="88"/>
  <c r="B2" i="89"/>
  <c r="B2" i="91"/>
  <c r="B2" i="90"/>
  <c r="B2" i="62"/>
  <c r="E21" i="82" l="1"/>
  <c r="C22" i="74" l="1"/>
  <c r="C7" i="84" l="1"/>
  <c r="D7" i="84"/>
  <c r="C12" i="84"/>
  <c r="D12" i="84"/>
  <c r="C14" i="62" l="1"/>
  <c r="D14" i="62"/>
  <c r="G5" i="6" l="1"/>
  <c r="B1" i="91"/>
  <c r="B1" i="89"/>
  <c r="B1" i="88"/>
  <c r="B1" i="87"/>
  <c r="B1" i="86"/>
  <c r="C10" i="85"/>
  <c r="C19" i="85" s="1"/>
  <c r="B1" i="85"/>
  <c r="D19" i="84"/>
  <c r="C19" i="84"/>
  <c r="B1" i="84"/>
  <c r="H34" i="83"/>
  <c r="G34" i="83"/>
  <c r="F34" i="83"/>
  <c r="E34" i="83"/>
  <c r="D34" i="83"/>
  <c r="C34" i="83"/>
  <c r="I34" i="83" s="1"/>
  <c r="I33" i="83"/>
  <c r="I32" i="83"/>
  <c r="I31" i="83"/>
  <c r="I30" i="83"/>
  <c r="I29" i="83"/>
  <c r="I28" i="83"/>
  <c r="I27" i="83"/>
  <c r="I26" i="83"/>
  <c r="I25" i="83"/>
  <c r="I24" i="83"/>
  <c r="I23" i="83"/>
  <c r="I22" i="83"/>
  <c r="I21" i="83"/>
  <c r="I20" i="83"/>
  <c r="I19" i="83"/>
  <c r="I18" i="83"/>
  <c r="I17" i="83"/>
  <c r="I16" i="83"/>
  <c r="I15" i="83"/>
  <c r="I14" i="83"/>
  <c r="I13" i="83"/>
  <c r="I12" i="83"/>
  <c r="I11" i="83"/>
  <c r="I10" i="83"/>
  <c r="I9" i="83"/>
  <c r="I8" i="83"/>
  <c r="I7" i="83"/>
  <c r="B1" i="83"/>
  <c r="I23" i="82"/>
  <c r="I22" i="82"/>
  <c r="H21" i="82"/>
  <c r="G21" i="82"/>
  <c r="F21" i="82"/>
  <c r="D21" i="82"/>
  <c r="C21" i="82"/>
  <c r="I20" i="82"/>
  <c r="I19" i="82"/>
  <c r="I18" i="82"/>
  <c r="I17" i="82"/>
  <c r="I16" i="82"/>
  <c r="I15" i="82"/>
  <c r="I14" i="82"/>
  <c r="I13" i="82"/>
  <c r="I12" i="82"/>
  <c r="I11" i="82"/>
  <c r="I10" i="82"/>
  <c r="I9" i="82"/>
  <c r="I8" i="82"/>
  <c r="I7" i="82"/>
  <c r="B1" i="82"/>
  <c r="G22" i="81"/>
  <c r="F22" i="81"/>
  <c r="E22" i="81"/>
  <c r="D22" i="81"/>
  <c r="C22" i="81"/>
  <c r="H21" i="81"/>
  <c r="H20" i="81"/>
  <c r="H19" i="81"/>
  <c r="H18" i="81"/>
  <c r="H22" i="81" s="1"/>
  <c r="H17" i="81"/>
  <c r="H16" i="81"/>
  <c r="H15" i="81"/>
  <c r="H14" i="81"/>
  <c r="H13" i="81"/>
  <c r="H12" i="81"/>
  <c r="H11" i="81"/>
  <c r="H10" i="81"/>
  <c r="H9" i="81"/>
  <c r="H8" i="81"/>
  <c r="B1" i="81"/>
  <c r="G37" i="80"/>
  <c r="G21" i="80"/>
  <c r="G39" i="80" s="1"/>
  <c r="B1" i="80"/>
  <c r="C35" i="79"/>
  <c r="C30" i="79"/>
  <c r="C26" i="79"/>
  <c r="C18" i="79"/>
  <c r="C12" i="79"/>
  <c r="C8" i="79"/>
  <c r="C36" i="79" s="1"/>
  <c r="B1" i="79"/>
  <c r="N21" i="37"/>
  <c r="M21" i="37"/>
  <c r="L21" i="37"/>
  <c r="K21" i="37"/>
  <c r="J21" i="37"/>
  <c r="I21" i="37"/>
  <c r="H21" i="37"/>
  <c r="G21" i="37"/>
  <c r="F21" i="37"/>
  <c r="E21" i="37"/>
  <c r="C21" i="37"/>
  <c r="N20" i="37"/>
  <c r="N19" i="37"/>
  <c r="E19" i="37"/>
  <c r="N18" i="37"/>
  <c r="E18" i="37"/>
  <c r="N17" i="37"/>
  <c r="E17" i="37"/>
  <c r="N16" i="37"/>
  <c r="E16" i="37"/>
  <c r="N15" i="37"/>
  <c r="E15" i="37"/>
  <c r="N14" i="37"/>
  <c r="M14" i="37"/>
  <c r="L14" i="37"/>
  <c r="K14" i="37"/>
  <c r="J14" i="37"/>
  <c r="I14" i="37"/>
  <c r="H14" i="37"/>
  <c r="G14" i="37"/>
  <c r="F14" i="37"/>
  <c r="E14" i="37"/>
  <c r="C14" i="37"/>
  <c r="N13" i="37"/>
  <c r="N12" i="37"/>
  <c r="E12" i="37"/>
  <c r="N11" i="37"/>
  <c r="E11" i="37"/>
  <c r="N10" i="37"/>
  <c r="E10" i="37"/>
  <c r="N9" i="37"/>
  <c r="E9" i="37"/>
  <c r="N8" i="37"/>
  <c r="E8" i="37"/>
  <c r="N7" i="37"/>
  <c r="M7" i="37"/>
  <c r="L7" i="37"/>
  <c r="K7" i="37"/>
  <c r="J7" i="37"/>
  <c r="I7" i="37"/>
  <c r="H7" i="37"/>
  <c r="G7" i="37"/>
  <c r="F7" i="37"/>
  <c r="E7" i="37"/>
  <c r="C7" i="37"/>
  <c r="B1" i="37"/>
  <c r="B1" i="36"/>
  <c r="G22" i="74"/>
  <c r="H22" i="74" s="1"/>
  <c r="F22" i="74"/>
  <c r="E22" i="74"/>
  <c r="D22" i="74"/>
  <c r="H21" i="74"/>
  <c r="H19" i="74"/>
  <c r="H18" i="74"/>
  <c r="H17" i="74"/>
  <c r="H16" i="74"/>
  <c r="H15" i="74"/>
  <c r="H14" i="74"/>
  <c r="H13" i="74"/>
  <c r="H10" i="74"/>
  <c r="H8" i="74"/>
  <c r="B1" i="74"/>
  <c r="U21" i="64"/>
  <c r="T21" i="64"/>
  <c r="S21" i="64"/>
  <c r="R21" i="64"/>
  <c r="Q21" i="64"/>
  <c r="P21" i="64"/>
  <c r="O21" i="64"/>
  <c r="N21" i="64"/>
  <c r="M21" i="64"/>
  <c r="L21" i="64"/>
  <c r="K21" i="64"/>
  <c r="J21" i="64"/>
  <c r="I21" i="64"/>
  <c r="H21" i="64"/>
  <c r="G21" i="64"/>
  <c r="F21" i="64"/>
  <c r="E21" i="64"/>
  <c r="D21" i="64"/>
  <c r="C21" i="64"/>
  <c r="V20" i="64"/>
  <c r="V19" i="64"/>
  <c r="V18" i="64"/>
  <c r="V17" i="64"/>
  <c r="V16" i="64"/>
  <c r="V15" i="64"/>
  <c r="V14" i="64"/>
  <c r="V13" i="64"/>
  <c r="V12" i="64"/>
  <c r="V11" i="64"/>
  <c r="V10" i="64"/>
  <c r="V9" i="64"/>
  <c r="V8" i="64"/>
  <c r="V7" i="64"/>
  <c r="V21" i="64" s="1"/>
  <c r="B1" i="64"/>
  <c r="S22" i="35"/>
  <c r="R22" i="35"/>
  <c r="Q22" i="35"/>
  <c r="P22" i="35"/>
  <c r="O22" i="35"/>
  <c r="N22" i="35"/>
  <c r="M22" i="35"/>
  <c r="L22" i="35"/>
  <c r="K22" i="35"/>
  <c r="J22" i="35"/>
  <c r="I22" i="35"/>
  <c r="H22" i="35"/>
  <c r="G22" i="35"/>
  <c r="F22" i="35"/>
  <c r="E22" i="35"/>
  <c r="D22" i="35"/>
  <c r="C22" i="35"/>
  <c r="B1" i="35"/>
  <c r="C40" i="69"/>
  <c r="C32" i="69"/>
  <c r="C21" i="69"/>
  <c r="B1" i="69"/>
  <c r="C21" i="77"/>
  <c r="C20" i="77"/>
  <c r="C19" i="77"/>
  <c r="B1" i="77"/>
  <c r="C47" i="28"/>
  <c r="C43" i="28"/>
  <c r="C35" i="28"/>
  <c r="C31" i="28"/>
  <c r="C12" i="28"/>
  <c r="C6" i="28"/>
  <c r="B1" i="28"/>
  <c r="C5" i="73"/>
  <c r="C8" i="73" s="1"/>
  <c r="C13" i="73" s="1"/>
  <c r="B1" i="73"/>
  <c r="E21" i="72"/>
  <c r="D21" i="72"/>
  <c r="C21" i="72"/>
  <c r="B1" i="72"/>
  <c r="B1" i="52"/>
  <c r="G13" i="71"/>
  <c r="F13" i="71"/>
  <c r="G6" i="71"/>
  <c r="F6" i="71"/>
  <c r="E6" i="71"/>
  <c r="E13" i="71" s="1"/>
  <c r="D6" i="71"/>
  <c r="D13" i="71" s="1"/>
  <c r="C6" i="71"/>
  <c r="C13" i="71" s="1"/>
  <c r="G5" i="71"/>
  <c r="F5" i="71"/>
  <c r="E5" i="71"/>
  <c r="D5" i="71"/>
  <c r="C5" i="71"/>
  <c r="B1" i="71"/>
  <c r="E53" i="75"/>
  <c r="E52" i="75"/>
  <c r="E51" i="75"/>
  <c r="E50" i="75"/>
  <c r="E49" i="75"/>
  <c r="E48" i="75"/>
  <c r="E47" i="75"/>
  <c r="E46" i="75"/>
  <c r="E45" i="75"/>
  <c r="E44" i="75"/>
  <c r="E43" i="75"/>
  <c r="E42" i="75"/>
  <c r="E41" i="75"/>
  <c r="E40" i="75"/>
  <c r="E39" i="75"/>
  <c r="E38" i="75"/>
  <c r="E37" i="75"/>
  <c r="E36" i="75"/>
  <c r="E35" i="75"/>
  <c r="E34" i="75"/>
  <c r="E33" i="75"/>
  <c r="E32" i="75"/>
  <c r="E31" i="75"/>
  <c r="E30" i="75"/>
  <c r="E29" i="75"/>
  <c r="E28" i="75"/>
  <c r="E27" i="75"/>
  <c r="E26" i="75"/>
  <c r="E25" i="75"/>
  <c r="E24" i="75"/>
  <c r="E23" i="75"/>
  <c r="E22" i="75"/>
  <c r="E21" i="75"/>
  <c r="E20" i="75"/>
  <c r="E19" i="75"/>
  <c r="E18" i="75"/>
  <c r="E17" i="75"/>
  <c r="E16" i="75"/>
  <c r="E15" i="75"/>
  <c r="E14" i="75"/>
  <c r="E13" i="75"/>
  <c r="E12" i="75"/>
  <c r="E11" i="75"/>
  <c r="E10" i="75"/>
  <c r="E9" i="75"/>
  <c r="E8" i="75"/>
  <c r="E7" i="75"/>
  <c r="B1" i="75"/>
  <c r="E67" i="53"/>
  <c r="E66" i="53"/>
  <c r="E65" i="53"/>
  <c r="E64" i="53"/>
  <c r="E63" i="53"/>
  <c r="E61" i="53"/>
  <c r="E60" i="53"/>
  <c r="E59" i="53"/>
  <c r="E58" i="53"/>
  <c r="E56" i="53"/>
  <c r="E54" i="53"/>
  <c r="E53" i="53"/>
  <c r="E52" i="53"/>
  <c r="E51" i="53"/>
  <c r="E50" i="53"/>
  <c r="E49" i="53"/>
  <c r="E48" i="53"/>
  <c r="E47" i="53"/>
  <c r="E45" i="53"/>
  <c r="E44" i="53"/>
  <c r="E43" i="53"/>
  <c r="E42" i="53"/>
  <c r="E41" i="53"/>
  <c r="E40" i="53"/>
  <c r="E39" i="53"/>
  <c r="E38" i="53"/>
  <c r="E37" i="53"/>
  <c r="E36" i="53"/>
  <c r="E35" i="53"/>
  <c r="E34" i="53"/>
  <c r="E31" i="53"/>
  <c r="E30" i="53"/>
  <c r="E29" i="53"/>
  <c r="E28" i="53"/>
  <c r="E27" i="53"/>
  <c r="E26" i="53"/>
  <c r="E25" i="53"/>
  <c r="E24" i="53"/>
  <c r="E22" i="53"/>
  <c r="E21" i="53"/>
  <c r="E20" i="53"/>
  <c r="E19" i="53"/>
  <c r="E18" i="53"/>
  <c r="E17" i="53"/>
  <c r="E16" i="53"/>
  <c r="E15" i="53"/>
  <c r="E14" i="53"/>
  <c r="E13" i="53"/>
  <c r="E12" i="53"/>
  <c r="E11" i="53"/>
  <c r="E10" i="53"/>
  <c r="E9" i="53"/>
  <c r="E8" i="53"/>
  <c r="B1" i="53"/>
  <c r="D41" i="62"/>
  <c r="E40" i="62"/>
  <c r="E39" i="62"/>
  <c r="E38" i="62"/>
  <c r="E37" i="62"/>
  <c r="E36" i="62"/>
  <c r="E35" i="62"/>
  <c r="E34" i="62"/>
  <c r="E33" i="62"/>
  <c r="D31" i="62"/>
  <c r="C31" i="62"/>
  <c r="E31" i="62" s="1"/>
  <c r="E30" i="62"/>
  <c r="E29" i="62"/>
  <c r="E28" i="62"/>
  <c r="E27" i="62"/>
  <c r="E26" i="62"/>
  <c r="E25" i="62"/>
  <c r="E24" i="62"/>
  <c r="E23" i="62"/>
  <c r="E22" i="62"/>
  <c r="E19" i="62"/>
  <c r="E18" i="62"/>
  <c r="E17" i="62"/>
  <c r="E16" i="62"/>
  <c r="E15" i="62"/>
  <c r="D20" i="62"/>
  <c r="C20" i="62"/>
  <c r="E13" i="62"/>
  <c r="E12" i="62"/>
  <c r="E11" i="62"/>
  <c r="E10" i="62"/>
  <c r="E9" i="62"/>
  <c r="E8" i="62"/>
  <c r="E7" i="62"/>
  <c r="B1" i="62"/>
  <c r="F5" i="6"/>
  <c r="E5" i="6"/>
  <c r="D5" i="6"/>
  <c r="C5" i="6"/>
  <c r="B1" i="6"/>
  <c r="C38" i="79" l="1"/>
  <c r="I21" i="82"/>
  <c r="C52" i="28"/>
  <c r="C30" i="28"/>
  <c r="C28" i="28"/>
  <c r="D19" i="77"/>
  <c r="D12" i="77"/>
  <c r="D11" i="77"/>
  <c r="D21" i="77"/>
  <c r="D17" i="77"/>
  <c r="D9" i="77"/>
  <c r="D16" i="77"/>
  <c r="D8" i="77"/>
  <c r="D20" i="77"/>
  <c r="D15" i="77"/>
  <c r="D7" i="77"/>
  <c r="D13" i="77"/>
  <c r="C41" i="62"/>
  <c r="E41" i="62" s="1"/>
  <c r="E20" i="62"/>
  <c r="E14" i="62"/>
  <c r="C41" i="28" l="1"/>
</calcChain>
</file>

<file path=xl/sharedStrings.xml><?xml version="1.0" encoding="utf-8"?>
<sst xmlns="http://schemas.openxmlformats.org/spreadsheetml/2006/main" count="1568" uniqueCount="1036">
  <si>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</si>
  <si>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</si>
  <si>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</si>
  <si>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</si>
  <si>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</si>
  <si>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</si>
  <si>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</si>
  <si>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</si>
  <si>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</si>
  <si>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</si>
  <si>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</si>
  <si>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</si>
  <si>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</si>
  <si>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</si>
  <si>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</si>
  <si>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</si>
  <si>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</si>
  <si>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</si>
  <si>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</si>
  <si>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</si>
  <si>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</si>
  <si>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</si>
  <si>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</si>
  <si>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</si>
  <si>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</si>
  <si>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</si>
  <si>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</si>
  <si>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</si>
  <si>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</si>
  <si>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</si>
  <si>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</si>
  <si>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</si>
  <si>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</si>
  <si>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</si>
  <si>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</si>
  <si>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</si>
  <si>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</si>
  <si>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</si>
  <si>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</si>
  <si>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</si>
  <si>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</si>
  <si>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</si>
  <si>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</si>
  <si>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</si>
  <si>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</si>
  <si>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</si>
  <si>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</si>
  <si>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</si>
  <si>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</si>
  <si>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</si>
  <si>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</si>
  <si>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</si>
  <si>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</si>
  <si>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</si>
  <si>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</si>
  <si>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</si>
  <si>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</si>
  <si>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</si>
  <si>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</si>
  <si>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</si>
  <si>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</si>
  <si>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</si>
  <si>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</si>
  <si>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</si>
  <si>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</si>
  <si>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</si>
  <si>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</si>
  <si>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</si>
  <si>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</si>
  <si>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</si>
  <si>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</si>
  <si>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</si>
  <si>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</si>
  <si>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</si>
  <si>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</si>
  <si>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</si>
  <si>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</si>
  <si>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</si>
  <si>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</si>
  <si>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</si>
  <si>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</si>
  <si>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</si>
  <si>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</si>
  <si>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</si>
  <si>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</si>
  <si>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</si>
  <si>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</si>
  <si>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</si>
  <si>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</si>
  <si>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</si>
  <si>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</si>
  <si>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</si>
  <si>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</si>
  <si>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</si>
  <si>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</si>
  <si>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</si>
  <si>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</si>
  <si>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</si>
  <si>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</si>
  <si>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</si>
  <si>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</si>
  <si>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</si>
  <si>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</si>
  <si>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</si>
  <si>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</si>
  <si>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</si>
  <si>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</si>
  <si>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</si>
  <si>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</si>
  <si>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</si>
  <si>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</si>
  <si>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</si>
  <si>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</si>
  <si>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</si>
  <si>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</si>
  <si>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</si>
  <si>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</si>
  <si>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</si>
  <si>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</si>
  <si>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</si>
  <si>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</si>
  <si>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</si>
  <si>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</si>
  <si>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</si>
  <si>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</si>
  <si>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</si>
  <si>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</si>
  <si>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</si>
  <si>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</si>
  <si>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</si>
  <si>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</si>
  <si>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</si>
  <si>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</si>
  <si>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</si>
  <si>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</si>
  <si>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</si>
  <si>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</si>
  <si>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</si>
  <si>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</si>
  <si>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</si>
  <si>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</si>
  <si>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</si>
  <si>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</si>
  <si>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</si>
  <si>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</si>
  <si>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</si>
  <si>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</si>
  <si>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</si>
  <si>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</si>
  <si>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</si>
  <si>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</si>
  <si>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</si>
  <si>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</si>
  <si>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</si>
  <si>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</si>
  <si>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</si>
  <si>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</si>
  <si>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</si>
  <si>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</si>
  <si>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</si>
  <si>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</si>
  <si>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</si>
  <si>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</si>
  <si>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</si>
  <si>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</si>
  <si>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</si>
  <si>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</si>
  <si>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</si>
  <si>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</si>
  <si>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</si>
  <si>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</si>
  <si>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</si>
  <si>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</si>
  <si>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</si>
  <si>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</si>
  <si>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</si>
  <si>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</si>
  <si>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</si>
  <si>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</si>
  <si>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</si>
  <si>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</si>
  <si>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</si>
  <si>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</si>
  <si>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</si>
  <si>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</si>
  <si>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</si>
  <si>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</si>
  <si>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</si>
  <si>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</si>
  <si>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</si>
  <si>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</si>
  <si>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</si>
  <si>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</si>
  <si>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</si>
  <si>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</si>
  <si>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</si>
  <si>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</si>
  <si>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</si>
  <si>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</si>
  <si>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</si>
  <si>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</si>
  <si>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</si>
  <si>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</si>
  <si>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</si>
  <si>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</si>
  <si>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</si>
  <si>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</si>
  <si>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</si>
  <si>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</si>
  <si>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</si>
  <si>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</si>
  <si>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</si>
  <si>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</si>
  <si>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</si>
  <si>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</si>
  <si>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</si>
  <si>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</si>
  <si>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</si>
  <si>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</si>
  <si>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</si>
  <si>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</si>
  <si>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</si>
  <si>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</si>
  <si>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</si>
  <si>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</si>
  <si>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</si>
  <si>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</si>
  <si>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</si>
  <si>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</si>
  <si>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</si>
  <si>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</si>
  <si>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</si>
  <si>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</si>
  <si>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არამატერიალური აქტივები</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</si>
  <si>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</si>
  <si>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</si>
  <si>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</si>
  <si>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</si>
  <si>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</si>
  <si>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</si>
  <si>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</si>
  <si>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</si>
  <si>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</si>
  <si>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</si>
  <si>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</si>
  <si>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</si>
  <si>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</si>
  <si>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</si>
  <si>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</si>
  <si>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</si>
  <si>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</si>
  <si>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</si>
  <si>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</si>
  <si>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</si>
  <si>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</si>
  <si>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</si>
  <si>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</si>
  <si>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</si>
  <si>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</si>
  <si>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</si>
  <si>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</si>
  <si>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</si>
  <si>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</si>
  <si>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</si>
  <si>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</si>
  <si>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</si>
  <si>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</si>
  <si>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</si>
  <si>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</si>
  <si>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</si>
  <si>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</si>
  <si>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</si>
  <si>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</si>
  <si>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</si>
  <si>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</si>
  <si>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</si>
  <si>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</si>
  <si>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</si>
  <si>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</si>
  <si>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</si>
  <si>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</si>
  <si>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</si>
  <si>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</si>
  <si>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</si>
  <si>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</si>
  <si>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</si>
  <si>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</si>
  <si>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</si>
  <si>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</si>
  <si>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</si>
  <si>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</si>
  <si>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</si>
  <si>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</si>
  <si>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</si>
  <si>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</si>
  <si>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</si>
  <si>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</si>
  <si>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</si>
  <si>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</si>
  <si>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</si>
  <si>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</si>
  <si>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</si>
  <si>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</si>
  <si>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</si>
  <si>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</si>
  <si>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</si>
  <si>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</si>
  <si>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</si>
  <si>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</si>
  <si>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</si>
  <si>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</si>
  <si>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</si>
  <si>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</si>
  <si>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</si>
  <si>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</si>
  <si>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</si>
  <si>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</si>
  <si>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</si>
  <si>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</si>
  <si>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</si>
  <si>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</si>
  <si>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</si>
  <si>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</si>
  <si>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</si>
  <si>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</si>
  <si>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</si>
  <si>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</si>
  <si>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</si>
  <si>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</si>
  <si>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</si>
  <si>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</si>
  <si>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</si>
  <si>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</si>
  <si>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</si>
  <si>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</si>
  <si>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</si>
  <si>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</si>
  <si>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</si>
  <si>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</si>
  <si>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</si>
  <si>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</si>
  <si>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</si>
  <si>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</si>
  <si>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</si>
  <si>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</si>
  <si>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</si>
  <si>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</si>
  <si>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</si>
  <si>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</si>
  <si>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</si>
  <si>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</si>
  <si>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</si>
  <si>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</si>
  <si>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</si>
  <si>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</si>
  <si>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</si>
  <si>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</si>
  <si>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</si>
  <si>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</si>
  <si>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</si>
  <si>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</si>
  <si>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</si>
  <si>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</si>
  <si>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</si>
  <si>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</si>
  <si>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</si>
  <si>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</si>
  <si>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</si>
  <si>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</si>
  <si>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</si>
  <si>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</si>
  <si>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</si>
  <si>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</si>
  <si>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</si>
  <si>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</si>
  <si>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</si>
  <si>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</si>
  <si>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</si>
  <si>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</si>
  <si>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</si>
  <si>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</si>
  <si>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</si>
  <si>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</si>
  <si>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</si>
  <si>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</si>
  <si>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</si>
  <si>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</si>
  <si>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</si>
  <si>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</si>
  <si>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</si>
  <si>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</si>
  <si>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</si>
  <si>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</si>
  <si>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</si>
  <si>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</si>
  <si>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</si>
  <si>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</si>
  <si>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</si>
  <si>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</si>
  <si>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</si>
  <si>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</si>
  <si>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</si>
  <si>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</si>
  <si>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</si>
  <si>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</si>
  <si>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</si>
  <si>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</si>
  <si>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</si>
  <si>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</si>
  <si>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</si>
  <si>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</si>
  <si>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</si>
  <si>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</si>
  <si>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</si>
  <si>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</si>
  <si>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</si>
  <si>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</si>
  <si>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</si>
  <si>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</si>
  <si>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</si>
  <si>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</si>
  <si>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</si>
  <si>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</si>
  <si>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</si>
  <si>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</si>
  <si>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</si>
  <si>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</si>
  <si>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</si>
  <si>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</si>
  <si>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</si>
  <si>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</si>
  <si>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</si>
  <si>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</si>
  <si>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</si>
  <si>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</si>
  <si>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</si>
  <si>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</si>
  <si>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</si>
  <si>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</si>
  <si>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</si>
  <si>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</si>
  <si>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</si>
  <si>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</si>
  <si>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</si>
  <si>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</si>
  <si>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</si>
  <si>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</si>
  <si>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</si>
  <si>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</si>
  <si>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</si>
  <si>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</si>
  <si>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</si>
  <si>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</si>
  <si>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</si>
  <si>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</si>
  <si>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</si>
  <si>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</si>
  <si>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</si>
  <si>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</si>
  <si>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</si>
  <si>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</si>
  <si>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</si>
  <si>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</si>
  <si>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</si>
  <si>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</si>
  <si>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</si>
  <si>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</si>
  <si>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</si>
  <si>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</si>
  <si>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</si>
  <si>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</si>
  <si>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</si>
  <si>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</si>
  <si>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</si>
  <si>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</si>
  <si>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</si>
  <si>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</si>
  <si>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</si>
  <si>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</si>
  <si>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</si>
  <si>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</si>
  <si>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</si>
  <si>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</si>
  <si>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</si>
  <si>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</si>
  <si>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</si>
  <si>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</si>
  <si>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</si>
  <si>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</si>
  <si>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</si>
  <si>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</si>
  <si>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</si>
  <si>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</si>
  <si>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</si>
  <si>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</si>
  <si>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</si>
  <si>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</si>
  <si>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</si>
  <si>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</si>
  <si>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</si>
  <si>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</si>
  <si>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</si>
  <si>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</si>
  <si>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</si>
  <si>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</si>
  <si>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</si>
  <si>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</si>
  <si>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</si>
  <si>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</si>
  <si>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</si>
  <si>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</si>
  <si>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</si>
  <si>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</si>
  <si>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</si>
  <si>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</si>
  <si>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</si>
  <si>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</si>
  <si>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</si>
  <si>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</si>
  <si>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</si>
  <si>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</si>
  <si>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</si>
  <si>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</si>
  <si>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</si>
  <si>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</si>
  <si>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</si>
  <si>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</si>
  <si>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</si>
  <si>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</si>
  <si>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</si>
  <si>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</si>
  <si>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</si>
  <si>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</si>
  <si>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</si>
  <si>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</si>
  <si>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</si>
  <si>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</si>
  <si>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</si>
  <si>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</si>
  <si>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</si>
  <si>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</si>
  <si>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</si>
  <si>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</si>
  <si>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</si>
  <si>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</si>
  <si>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</si>
  <si>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</si>
  <si>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</si>
  <si>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</si>
  <si>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</si>
  <si>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</si>
  <si>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</si>
  <si>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</si>
  <si>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</si>
  <si>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</si>
  <si>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</si>
  <si>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</si>
  <si>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</si>
  <si>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</si>
  <si>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</si>
  <si>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</si>
  <si>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</si>
  <si>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</si>
  <si>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</si>
  <si>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</si>
  <si>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</si>
  <si>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</si>
  <si>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</si>
  <si>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</si>
  <si>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</si>
  <si>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</si>
  <si>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</si>
  <si>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</si>
  <si>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</si>
  <si>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</si>
  <si>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</si>
  <si>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</si>
  <si>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</si>
  <si>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</si>
  <si>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</si>
  <si>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</si>
  <si>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</si>
  <si>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</si>
  <si>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</si>
  <si>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</si>
  <si>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</si>
  <si>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</si>
  <si>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</si>
  <si>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</si>
  <si>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</si>
  <si>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</si>
  <si>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</si>
  <si>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</si>
  <si>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</si>
  <si>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</si>
  <si>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</si>
  <si>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</si>
  <si>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</si>
  <si>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</si>
  <si>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</si>
  <si>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</si>
  <si>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</si>
  <si>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</si>
  <si>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</si>
  <si>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</si>
  <si>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</si>
  <si>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</si>
  <si>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</si>
  <si>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</si>
  <si>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</si>
  <si>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</si>
  <si>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</si>
  <si>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</si>
  <si>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</si>
  <si>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</si>
  <si>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</si>
  <si>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</si>
  <si>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</si>
  <si>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</si>
  <si>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</si>
  <si>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</si>
  <si>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</si>
  <si>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</si>
  <si>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</si>
  <si>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</si>
  <si>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</si>
  <si>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</si>
  <si>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</si>
  <si>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</si>
  <si>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</si>
  <si>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</si>
  <si>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</si>
  <si>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</si>
  <si>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</si>
  <si>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</si>
  <si>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</si>
  <si>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</si>
  <si>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</si>
  <si>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</si>
  <si>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</si>
  <si>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</si>
  <si>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</si>
  <si>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</si>
  <si>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</si>
  <si>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</si>
  <si>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</si>
  <si>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</si>
  <si>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</si>
  <si>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</si>
  <si>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</si>
  <si>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</si>
  <si>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</si>
  <si>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</si>
  <si>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</si>
  <si>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</si>
  <si>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</si>
  <si>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</si>
  <si>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</si>
  <si>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</si>
  <si>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</si>
  <si>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</si>
  <si>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</si>
  <si>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</si>
  <si>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</si>
  <si>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</si>
  <si>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</si>
  <si>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</si>
  <si>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</si>
  <si>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</si>
  <si>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</si>
  <si>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</si>
  <si>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</si>
  <si>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</si>
  <si>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</si>
  <si>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</si>
  <si>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</si>
  <si>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</si>
  <si>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</si>
  <si>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</si>
  <si>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</si>
  <si>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</si>
  <si>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</si>
  <si>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</si>
  <si>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</si>
  <si>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</si>
  <si>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</si>
  <si>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</si>
  <si>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</si>
  <si>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</si>
  <si>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</si>
  <si>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</si>
  <si>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</si>
  <si>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</si>
  <si>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</si>
  <si>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</si>
  <si>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</si>
  <si>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</si>
  <si>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</si>
  <si>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</si>
  <si>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</si>
  <si>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</si>
  <si>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</si>
  <si>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</si>
  <si>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</si>
  <si>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</si>
  <si>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</si>
  <si>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</si>
  <si>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</si>
  <si>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</si>
  <si>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</si>
  <si>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</si>
  <si>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</si>
  <si>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</si>
  <si>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</si>
  <si>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</si>
  <si>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</si>
  <si>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</si>
  <si>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</si>
  <si>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</si>
  <si>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</si>
  <si>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</si>
  <si>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</si>
  <si>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</si>
  <si>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</si>
  <si>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</si>
  <si>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</si>
  <si>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</si>
  <si>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</si>
  <si>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</si>
  <si>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</si>
  <si>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</si>
  <si>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</si>
  <si>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</si>
  <si>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</si>
  <si>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</si>
  <si>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</si>
  <si>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</si>
  <si>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</si>
  <si>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</si>
  <si>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</si>
  <si>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</si>
  <si>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</si>
  <si>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</si>
  <si>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</si>
  <si>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</si>
  <si>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</si>
  <si>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</si>
  <si>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</si>
  <si>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</si>
  <si>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</si>
  <si>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</si>
  <si>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</si>
  <si>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</si>
  <si>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</si>
  <si>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</si>
  <si>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</si>
  <si>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</si>
  <si>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</si>
  <si>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</si>
  <si>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</si>
  <si>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</si>
  <si>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</si>
  <si>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</si>
  <si>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</si>
  <si>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</si>
  <si>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</si>
  <si>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</si>
  <si>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</si>
  <si>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</si>
  <si>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</si>
  <si>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</si>
  <si>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</si>
  <si>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</si>
  <si>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</si>
  <si>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</si>
  <si>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</si>
  <si>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</si>
  <si>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</si>
  <si>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</si>
  <si>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</si>
  <si>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</si>
  <si>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</si>
  <si>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</si>
  <si>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</si>
  <si>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</si>
  <si>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</si>
  <si>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</si>
  <si>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</si>
  <si>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</si>
  <si>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</si>
  <si>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</si>
  <si>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</si>
  <si>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</si>
  <si>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</si>
  <si>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</si>
  <si>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</si>
  <si>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</si>
  <si>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</si>
  <si>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</si>
  <si>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</si>
  <si>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</si>
  <si>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</si>
  <si>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</si>
  <si>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</si>
  <si>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</si>
  <si>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</si>
  <si>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</si>
  <si>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</si>
  <si>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</si>
  <si>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</si>
  <si>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</si>
  <si>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</si>
  <si>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</si>
  <si>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</si>
  <si>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</si>
  <si>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</si>
  <si>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</si>
  <si>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</si>
  <si>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</si>
  <si>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</si>
  <si>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</si>
  <si>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</si>
  <si>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</si>
  <si>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საბალანსო ღირებულება  - საბალანსო ღირებულება ადგილობრივი ბუღალტრული აღრიცხვის წესების მიხედვით (ინდივიდუალური ფინანსური ანგარიშგება)</t>
  </si>
  <si>
    <t>მთლიანი  ღირებულება -  საბალანსო ღირებულება დარეზერვებამდე, ადგილობრივი ბუღალტრული აღრიცხვის წესების მიხედვით (ინდივიდუალური ფინანსური ანგარიშგება)</t>
  </si>
  <si>
    <t>მე- 22 და 25-ე ცხრილებისთვის გარესაბალანსო ვალდებულებები შეივსება ნომინალური ღირებულებით დარეზერვებამდე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</si>
  <si>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</si>
  <si>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</si>
  <si>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</si>
  <si>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</si>
  <si>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</si>
  <si>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</si>
  <si>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</si>
  <si>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</si>
  <si>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</si>
  <si>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</si>
  <si>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</si>
  <si>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</si>
  <si>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</si>
  <si>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</si>
  <si>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</si>
  <si>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</si>
  <si>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</si>
  <si>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</si>
  <si>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</si>
  <si>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</si>
  <si>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</si>
  <si>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</si>
  <si>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</si>
  <si>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</si>
  <si>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</si>
  <si>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აქტივების კლასიფიკაცია</t>
  </si>
  <si>
    <t>სტანდარტული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</si>
  <si>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</si>
  <si>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საყურადღებო აქტივი/სესხი</t>
  </si>
  <si>
    <t>არასტანდარტული აქტივი/სესხი</t>
  </si>
  <si>
    <t>საეჭვო აქტივი/სესხი</t>
  </si>
  <si>
    <t>უიმედო აქტივი/სესხი</t>
  </si>
  <si>
    <t>ნეგატიური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</si>
  <si>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საყურადღებოდ, არასტანდარტულად, საეჭვოდ და უიმედოდ კლასიფიცირებული სესხები</t>
  </si>
  <si>
    <t>უმოქმედო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</si>
  <si>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არასტანდარტულად, საეჭვოდ და უიმედოდ კლასიფიცირებული სესხები</t>
  </si>
  <si>
    <t>განმარტებები გვერდებისთვის  "17"</t>
  </si>
  <si>
    <t>ცხრილი "18 -19"</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</si>
  <si>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</si>
  <si>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</si>
  <si>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</si>
  <si>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t>
  </si>
  <si>
    <t>ცხრილი "20"</t>
  </si>
  <si>
    <t>აქტივების შესაძლო დანაკარგების რეზერვი</t>
  </si>
  <si>
    <t>ინდივიდუალურად შექმნილი 2%-იანი რეზერვის გარდა არსებული საერთო რეზერვი</t>
  </si>
  <si>
    <t>ცხრილი "21"</t>
  </si>
  <si>
    <t>1</t>
  </si>
  <si>
    <t>უმოქმედო სესხების საწყისი ბალანსი</t>
  </si>
  <si>
    <t>უმოქმედოდ კლასიფიცირებული სესხების ზრდა, სესხების ხარისხის გაუარესებით</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</si>
  <si>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</si>
  <si>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</si>
  <si>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</si>
  <si>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</si>
  <si>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უმოქმედოდ კლასიფიცირებული სესხების შემცირება, სესხების სტანდარტულად კლასიფიცირების შედეგად</t>
  </si>
  <si>
    <t>უმოქმედოდ კლასიფიცირებული სესხების შემცირება,  სესხების საყურადღებოდ კლასიფიცირების შედეგად</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</si>
  <si>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</si>
  <si>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</si>
  <si>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</si>
  <si>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</si>
  <si>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</si>
  <si>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</si>
  <si>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</si>
  <si>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</si>
  <si>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</si>
  <si>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</si>
  <si>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</si>
  <si>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13</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</si>
  <si>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</si>
  <si>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</si>
  <si>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t>აღირიცხება უზრუნველყოფის დასაკუთრების მომენტში მისი მთლიანი ღირებულება.</t>
  </si>
  <si>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</si>
  <si>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</si>
  <si>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</si>
  <si>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</si>
  <si>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</si>
  <si>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</si>
  <si>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</si>
  <si>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</si>
  <si>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</si>
  <si>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</si>
  <si>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</si>
  <si>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რეზერვი უზრუნველყოფილ სესხებზე.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1.1 ველში შემავალი სესხების რეზერვი.  </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</si>
  <si>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</si>
  <si>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</si>
  <si>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</si>
  <si>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</si>
  <si>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</si>
  <si>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</si>
  <si>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სესხების და მათი რეზერვების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6.01-6.26 პუნქტებში. სესხების კლასიფიკაცია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</si>
  <si>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სექტორში შემავალ სესხებზე, მისი მითითება მოხდება მხოლოდ ჯამის მაჩვენებელი უჯრაში O33.</t>
  </si>
  <si>
    <t>ცხრილი "25"</t>
  </si>
  <si>
    <t>რისკის პოზიციის ღირებულება ნარჩენი ვადიანობის  და რისკის კლასების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</si>
  <si>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</si>
  <si>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</si>
  <si>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</si>
  <si>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</si>
  <si>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</si>
  <si>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</si>
  <si>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</si>
  <si>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</si>
  <si>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ვადაგადაცილებული სესხი/ფასიანი ქაღალდი</t>
  </si>
  <si>
    <t>სესხების მთლიანი ღირებულება,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</si>
  <si>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t>
  </si>
  <si>
    <t>სესხების და კორპორატიული სავალო ფასიანი ქაღალდების მთლიანი ღირებულება, გარესაბალანსო ვალდებულებები შეივსება ნომინალური ღირებულებით დარეზერვებამდე,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</si>
  <si>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6.01-6.27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სესხები/აქტივები და ა.შ. 
მე-24 ცხრილში სესხების განაწილება უნდა მოხდეს დაფარვის წყაროს სექტორის მიხედვით ქვემოთ მოცემულ 6.01-6.26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 და ა.შ.</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</si>
  <si>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</si>
  <si>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 xml:space="preserve">                                                                                                     საბალანსო აქტივები                                                                                              
                                                                                                                                                                                                             სექტორი დაფარვის წყაროს/კონტრაგენტის ტიპის მიხედვით</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</si>
  <si>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</si>
  <si>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</si>
  <si>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</si>
  <si>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დაფარვის წყაროს სექტორების მიხედვით</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</si>
  <si>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</si>
  <si>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ცხრილში საბალანსო, შეწონვას დაქვემდებარებული რისკის პოზიციების ღირებულებები შეივსება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</si>
  <si>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ცხრილებში საბალანსო ელემენტების მთლიანი ღირებულებების, სპეციალური, საერთო რეზერვების და დამატებითი საერთო რეზერვების, პერიოდის მანძილზე კუმულატიური ჩამოწერის და საბალანსო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6.01-6.27 პუნქტებში. ა და ბ სვეტებში ყველა სტრიქონისთვის, მათ შორის სესხებზე და მათ შორის სავალო ფასიან ქაღალდებზე ღირებულებები შეივსება ბალანსზე არსებული დარიცხული სარგებლით და დარიცხული ჯარიმებით. კუმულატიური ჩამოწერის სვეტში არ გაითვალისწინება დარიცხული სარგებლის და ჯარიმის ჩამოწერა.</t>
  </si>
  <si>
    <t>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დარეზერვებამდე განაწილებული, კლასიფიკაციის,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გარესაბალანსო ვალდებულებებისთვის, აუთვისებელი ნაწილი რომელსაც არ აქვთ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მინიჭებული კლასიფიკაცია შეივება მხოლოდ "C", "სულ" ველში, და არ გადანაწილდება დანარჩენი კატეგორიის სვეტებში.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</si>
  <si>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</si>
  <si>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t>მათ შორის მეორად კაპიტალში ჩასათვლელი ინსტრუმენტები</t>
  </si>
  <si>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</si>
  <si>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</si>
  <si>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</si>
  <si>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</si>
  <si>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</si>
  <si>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</si>
  <si>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</si>
  <si>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</si>
  <si>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</si>
  <si>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</si>
  <si>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</si>
  <si>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</si>
  <si>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</si>
  <si>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</si>
  <si>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</si>
  <si>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</si>
  <si>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</si>
  <si>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</si>
  <si>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</si>
  <si>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</si>
  <si>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</si>
  <si>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</si>
  <si>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</si>
  <si>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</si>
  <si>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</si>
  <si>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ცხრილი "26"</t>
  </si>
  <si>
    <t xml:space="preserve">სესხების რაოდენობა </t>
  </si>
  <si>
    <t>სესხების საშუალო შეწონილი ვადიანობა დარჩენილი ვადის მიხედვით (თვეებში)</t>
  </si>
  <si>
    <t>პორტფელში არსებული სესხების რაოდენობა.</t>
  </si>
  <si>
    <t>სესხების სასესხო ხელშეკრულებაში მითითებული ვადის ბოლომდე დარჩენილი თვეების რაოდენობა (პორტფელის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</si>
  <si>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</si>
  <si>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</si>
  <si>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</si>
  <si>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</si>
  <si>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კვარტლის შიგნით გაცემული სესხების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</si>
  <si>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</si>
  <si>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მათ შორის: პენსიის ან სხვა სახელმწიფო სოციალური გასაცემელის გათვალისწინებით გაცემული სესხები</t>
  </si>
  <si>
    <t>საშუალო შეწონილი ნომინალური საპროცენტო განაკვეთი (მთლიანი ღირებულებაზე)</t>
  </si>
  <si>
    <t>შესაძლო დანაკარგების რეზერვი</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</si>
  <si>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</si>
  <si>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სესხების მთლიანი ღირებულება, ანგარიშგების თარიღისთვის. (არ შედის დარიცხული პროცენტი, ჯარიმა).</t>
  </si>
  <si>
    <t>სესხის მთლიანი ღირებულების მიხედვით დათვლილი საშუალო შეწონილი ნომინალური საპროცენტო განაკვეთი.</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</si>
  <si>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</si>
  <si>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</si>
  <si>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ზოგადი და ხარისხობრივი ინფორმაცია საცალო პროდუქტებზე</t>
  </si>
  <si>
    <t>განმარტებები გვერდებისთვის  "17-26"</t>
  </si>
  <si>
    <t>ზაიქი მი</t>
  </si>
  <si>
    <t>არადამოუკიდებელ წევრი</t>
  </si>
  <si>
    <t>ჯანგ ძუნი</t>
  </si>
  <si>
    <t>არადამოუკიდებელი თავმჯდომარე</t>
  </si>
  <si>
    <t>ჟუ ნინგი</t>
  </si>
  <si>
    <t>დამოუკიდებელი წევრი</t>
  </si>
  <si>
    <t>ზაზა რობაქიძე</t>
  </si>
  <si>
    <t>მი მია ენხვა</t>
  </si>
  <si>
    <t>დავით ცაავა</t>
  </si>
  <si>
    <t>გენერალური დირექტორი</t>
  </si>
  <si>
    <t>ლევან გარდაფხაძე</t>
  </si>
  <si>
    <t xml:space="preserve">გენერალური დირექტორის მოადგილე, საცალო ბიზნესი </t>
  </si>
  <si>
    <t>დავით კაკაბაძე</t>
  </si>
  <si>
    <t>გენერალური დირექტორის მოადგილე, რისკების მართვა</t>
  </si>
  <si>
    <t>ლია ასლანიკაშვილი</t>
  </si>
  <si>
    <t xml:space="preserve">გენერალური დირექტორის მოადგილე, ფინანსები </t>
  </si>
  <si>
    <t>ხვეი ლი</t>
  </si>
  <si>
    <t>გენერალური დირექტორის მოადგილე, დაკრედიტება</t>
  </si>
  <si>
    <t>გიორგი გაბუნია</t>
  </si>
  <si>
    <t>კომერციული დირექტორი</t>
  </si>
  <si>
    <t>რატი დვალაძე</t>
  </si>
  <si>
    <t>საოპერაციო დირექტორი</t>
  </si>
  <si>
    <t>შპს "Xinjiang HuaLing Industry &amp; Trade (Group) Co"</t>
  </si>
  <si>
    <t>მი ზაიქი</t>
  </si>
  <si>
    <t>მი ენხვა</t>
  </si>
  <si>
    <t>სს "ბაზისბანკი"</t>
  </si>
  <si>
    <t>www.basisbank.ge</t>
  </si>
  <si>
    <t>ცხრილი 9 (Capital), N39</t>
  </si>
  <si>
    <t>ცხრილი 9 (Capital), N37</t>
  </si>
  <si>
    <t>ცხრილი 9 (Capital), N2</t>
  </si>
  <si>
    <t>ცხრილი 9 (Capital), N3</t>
  </si>
  <si>
    <t>ცხრილი 9 (Capital), N5</t>
  </si>
  <si>
    <t>ცხრილი 9 (Capital), N6</t>
  </si>
  <si>
    <t>ცხრილი 9 (Capital), N5, N8</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</si>
  <si>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</si>
  <si>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</si>
  <si>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r>
      <t>(T) სვეტი - რისკის მიხედვით შეწონილი აქტივები</t>
    </r>
    <r>
      <rPr>
        <b/>
        <sz val="10"/>
        <rFont val="Sylfaen"/>
        <family val="1"/>
      </rPr>
      <t xml:space="preserve"> მიტიგაციის ეფექტის გათვალისწინებით</t>
    </r>
    <r>
      <rPr>
        <sz val="10"/>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</si>
  <si>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r>
      <t>(T-1) სვეტი - რისკის მიხედვით შეწონილი აქტივები</t>
    </r>
    <r>
      <rPr>
        <b/>
        <sz val="10"/>
        <rFont val="Sylfaen"/>
        <family val="1"/>
      </rPr>
      <t xml:space="preserve"> მიტიგაციის ეფექტის გათვალისწინებით</t>
    </r>
    <r>
      <rPr>
        <sz val="10"/>
        <rFont val="Sylfaen"/>
        <family val="1"/>
      </rPr>
      <t xml:space="preserve"> საანგარიშგებო კვარტლის წინა კვარტლის ბოლოს.</t>
    </r>
  </si>
  <si>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10"/>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</si>
  <si>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10"/>
        <rFont val="Sylfaen"/>
        <family val="1"/>
      </rPr>
      <t>აღარ</t>
    </r>
    <r>
      <rPr>
        <b/>
        <sz val="10"/>
        <rFont val="Sylfaen"/>
        <family val="1"/>
      </rPr>
      <t xml:space="preserve"> </t>
    </r>
    <r>
      <rPr>
        <sz val="10"/>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</si>
  <si>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10"/>
        <rFont val="Sylfaen"/>
        <family val="1"/>
      </rPr>
      <t>აღარ</t>
    </r>
    <r>
      <rPr>
        <sz val="10"/>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</si>
  <si>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შეივსება შესაბამის კვარტლის ინფორმაცია. </t>
    </r>
    <r>
      <rPr>
        <sz val="10"/>
        <color rgb="FFFF0000"/>
        <rFont val="Sylfaen"/>
        <family val="1"/>
      </rPr>
      <t>უცხოურ ვალუტაში ნომინირებული სესხებისთვის, ნომინალში რეზერვის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2.3 და 3.5 სტრიქონები).  ერთი სესხის  ჭრილში, რეზერვის კურსის ეფექტით ცვლილების ველები (2.3, 3.5) პერიოდზე შეივსება მხოლოდ ზრდაში ან შემცირებაში.</t>
    </r>
  </si>
  <si>
    <r>
      <t xml:space="preserve">შეივსება შესაბამის კვარტლის ინფორმაცია. </t>
    </r>
    <r>
      <rPr>
        <sz val="10"/>
        <color rgb="FFFF0000"/>
        <rFont val="Sylfaen"/>
        <family val="1"/>
      </rPr>
      <t>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მე-12 სტრიქონები). ერთი სესხის ჭრილში კურსის ეფექტით ცვლილების ველები (3,12) პერიოდზე შეივსება მხოლოდ ზრდაში ან შემცირებაში.</t>
    </r>
  </si>
  <si>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10"/>
        <color theme="1"/>
        <rFont val="Sylfaen"/>
        <family val="1"/>
      </rPr>
      <t>წმინდა კუმულატიური ამოღება</t>
    </r>
  </si>
  <si>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10"/>
        <color theme="1"/>
        <rFont val="Sylfaen"/>
        <family val="1"/>
      </rPr>
      <t>წმინდა კუმულატიური ამოღება</t>
    </r>
  </si>
  <si>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10"/>
        <color theme="1"/>
        <rFont val="Sylfaen"/>
        <family val="1"/>
      </rPr>
      <t xml:space="preserve"> წმინდა კუმულატიური ამოღება</t>
    </r>
  </si>
  <si>
    <r>
      <rPr>
        <b/>
        <sz val="10"/>
        <rFont val="Sylfaen"/>
        <family val="1"/>
      </rPr>
      <t>ოქრო/ოქროს ნაკეთობებით უზრუნველყოფილი ვალდებულების საბაზრო ღირებულება</t>
    </r>
  </si>
</sst>
</file>

<file path=xl/styles.xml><?xml version="1.0" encoding="utf-8"?>
<styleSheet xmlns="http://schemas.openxmlformats.org/spreadsheetml/2006/main" xmlns:mc="http://schemas.openxmlformats.org/markup-compatibility/2006" xmlns:x14ac="http://schemas.microsoft.com/office/spreadsheetml/2009/9/ac" mc:Ignorable="x14ac">
  <numFmts count="34">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0.00000"/>
    <numFmt numFmtId="188" formatCode="&quot;fl&quot;#,##0.00_);[Red]\(&quot;fl&quot;#,##0.00\)"/>
    <numFmt numFmtId="189" formatCode="_(&quot;fl&quot;* #,##0_);_(&quot;fl&quot;* \(#,##0\);_(&quot;fl&quot;* &quot;-&quot;_);_(@_)"/>
    <numFmt numFmtId="190" formatCode="&quot;Fr.&quot;\ #,##0;[Red]&quot;Fr.&quot;\ \-#,##0"/>
    <numFmt numFmtId="191" formatCode="_(&quot;¤&quot;* #,##0.00_);_(&quot;¤&quot;* \(#,##0.00\);_(&quot;¤&quot;* &quot;-&quot;??_);_(@_)"/>
    <numFmt numFmtId="192" formatCode="#,##0_ ;[Red]\-#,##0\ "/>
  </numFmts>
  <fonts count="95">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Sylfaen"/>
      <family val="1"/>
    </font>
    <font>
      <b/>
      <sz val="10"/>
      <name val="Sylfaen"/>
      <family val="1"/>
    </font>
    <font>
      <u/>
      <sz val="10"/>
      <color indexed="12"/>
      <name val="Arial"/>
      <family val="2"/>
    </font>
    <font>
      <sz val="10"/>
      <color rgb="FF333333"/>
      <name val="Sylfaen"/>
      <family val="1"/>
    </font>
    <font>
      <i/>
      <sz val="10"/>
      <name val="Sylfaen"/>
      <family val="1"/>
    </font>
    <font>
      <i/>
      <sz val="10"/>
      <color theme="1"/>
      <name val="Sylfaen"/>
      <family val="1"/>
    </font>
    <font>
      <b/>
      <sz val="10"/>
      <color theme="1"/>
      <name val="Sylfaen"/>
      <family val="1"/>
    </font>
    <font>
      <sz val="10"/>
      <color theme="1"/>
      <name val="Sylfaen"/>
      <family val="1"/>
    </font>
    <font>
      <sz val="10"/>
      <color rgb="FFFF0000"/>
      <name val="Calibri"/>
      <family val="2"/>
      <scheme val="minor"/>
    </font>
    <font>
      <sz val="10"/>
      <name val="Helv"/>
      <family val="2"/>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amily val="2"/>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family val="2"/>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family val="2"/>
      <charset val="238"/>
    </font>
    <font>
      <sz val="8"/>
      <name val="Geo_Arial"/>
      <family val="2"/>
    </font>
    <font>
      <sz val="10"/>
      <color theme="1"/>
      <name val="Tahoma"/>
      <family val="2"/>
    </font>
    <font>
      <sz val="10"/>
      <color theme="1"/>
      <name val="Arial Unicode MS"/>
      <family val="2"/>
    </font>
    <font>
      <sz val="10"/>
      <name val="Arial CE"/>
      <family val="2"/>
    </font>
    <font>
      <sz val="8"/>
      <name val="Helv"/>
      <family val="2"/>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color indexed="0"/>
      <name val="Helv"/>
      <family val="2"/>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color indexed="24"/>
      <name val="System"/>
      <family val="2"/>
    </font>
    <font>
      <b/>
      <i/>
      <sz val="10"/>
      <color theme="1"/>
      <name val="Sylfaen"/>
      <family val="1"/>
    </font>
    <font>
      <sz val="11"/>
      <color theme="1"/>
      <name val="Calibri"/>
      <family val="2"/>
      <scheme val="minor"/>
    </font>
    <font>
      <b/>
      <u/>
      <sz val="10"/>
      <name val="Sylfaen"/>
      <family val="1"/>
    </font>
    <font>
      <u/>
      <sz val="10"/>
      <color indexed="12"/>
      <name val="Sylfaen"/>
      <family val="1"/>
    </font>
    <font>
      <b/>
      <i/>
      <sz val="10"/>
      <name val="Sylfaen"/>
      <family val="1"/>
    </font>
    <font>
      <sz val="10"/>
      <color rgb="FFFF0000"/>
      <name val="Sylfaen"/>
      <family val="1"/>
    </font>
    <font>
      <b/>
      <i/>
      <u/>
      <sz val="10"/>
      <name val="Sylfaen"/>
      <family val="1"/>
    </font>
    <font>
      <u/>
      <sz val="10"/>
      <color theme="1"/>
      <name val="Sylfaen"/>
      <family val="1"/>
    </font>
    <font>
      <sz val="10"/>
      <color rgb="FF000000"/>
      <name val="Sylfaen"/>
      <family val="1"/>
    </font>
    <font>
      <b/>
      <sz val="10"/>
      <color rgb="FF000000"/>
      <name val="Sylfaen"/>
      <family val="1"/>
    </font>
    <font>
      <b/>
      <u/>
      <sz val="10"/>
      <color theme="1"/>
      <name val="Sylfaen"/>
      <family val="1"/>
    </font>
  </fonts>
  <fills count="79">
    <fill>
      <patternFill patternType="none"/>
    </fill>
    <fill>
      <patternFill patternType="gray125"/>
    </fill>
    <fill>
      <patternFill patternType="lightGray">
        <fgColor indexed="22"/>
      </patternFill>
    </fill>
    <fill>
      <patternFill patternType="solid">
        <fgColor indexed="31"/>
        <bgColor indexed="64"/>
      </patternFill>
    </fill>
    <fill>
      <patternFill patternType="solid">
        <fgColor theme="4" tint="0.79995117038483843"/>
        <bgColor indexed="64"/>
      </patternFill>
    </fill>
    <fill>
      <patternFill patternType="solid">
        <fgColor indexed="45"/>
        <bgColor indexed="64"/>
      </patternFill>
    </fill>
    <fill>
      <patternFill patternType="solid">
        <fgColor theme="5" tint="0.79995117038483843"/>
        <bgColor indexed="64"/>
      </patternFill>
    </fill>
    <fill>
      <patternFill patternType="solid">
        <fgColor indexed="42"/>
        <bgColor indexed="64"/>
      </patternFill>
    </fill>
    <fill>
      <patternFill patternType="solid">
        <fgColor theme="6" tint="0.79995117038483843"/>
        <bgColor indexed="64"/>
      </patternFill>
    </fill>
    <fill>
      <patternFill patternType="solid">
        <fgColor indexed="46"/>
        <bgColor indexed="64"/>
      </patternFill>
    </fill>
    <fill>
      <patternFill patternType="solid">
        <fgColor theme="7" tint="0.79995117038483843"/>
        <bgColor indexed="64"/>
      </patternFill>
    </fill>
    <fill>
      <patternFill patternType="solid">
        <fgColor indexed="27"/>
        <bgColor indexed="64"/>
      </patternFill>
    </fill>
    <fill>
      <patternFill patternType="solid">
        <fgColor theme="8" tint="0.79995117038483843"/>
        <bgColor indexed="64"/>
      </patternFill>
    </fill>
    <fill>
      <patternFill patternType="solid">
        <fgColor indexed="47"/>
        <bgColor indexed="64"/>
      </patternFill>
    </fill>
    <fill>
      <patternFill patternType="solid">
        <fgColor theme="9" tint="0.79995117038483843"/>
        <bgColor indexed="64"/>
      </patternFill>
    </fill>
    <fill>
      <patternFill patternType="solid">
        <fgColor indexed="44"/>
        <bgColor indexed="64"/>
      </patternFill>
    </fill>
    <fill>
      <patternFill patternType="solid">
        <fgColor theme="4" tint="0.59996337778862885"/>
        <bgColor indexed="64"/>
      </patternFill>
    </fill>
    <fill>
      <patternFill patternType="solid">
        <fgColor indexed="29"/>
        <bgColor indexed="64"/>
      </patternFill>
    </fill>
    <fill>
      <patternFill patternType="solid">
        <fgColor theme="5" tint="0.59996337778862885"/>
        <bgColor indexed="64"/>
      </patternFill>
    </fill>
    <fill>
      <patternFill patternType="solid">
        <fgColor indexed="11"/>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indexed="51"/>
        <bgColor indexed="64"/>
      </patternFill>
    </fill>
    <fill>
      <patternFill patternType="solid">
        <fgColor theme="9" tint="0.59996337778862885"/>
        <bgColor indexed="64"/>
      </patternFill>
    </fill>
    <fill>
      <patternFill patternType="solid">
        <fgColor indexed="3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indexed="36"/>
        <bgColor indexed="64"/>
      </patternFill>
    </fill>
    <fill>
      <patternFill patternType="solid">
        <fgColor theme="7" tint="0.39997558519241921"/>
        <bgColor indexed="64"/>
      </patternFill>
    </fill>
    <fill>
      <patternFill patternType="solid">
        <fgColor indexed="49"/>
        <bgColor indexed="64"/>
      </patternFill>
    </fill>
    <fill>
      <patternFill patternType="solid">
        <fgColor theme="8" tint="0.39997558519241921"/>
        <bgColor indexed="64"/>
      </patternFill>
    </fill>
    <fill>
      <patternFill patternType="solid">
        <fgColor indexed="52"/>
        <bgColor indexed="64"/>
      </patternFill>
    </fill>
    <fill>
      <patternFill patternType="solid">
        <fgColor theme="9" tint="0.39997558519241921"/>
        <bgColor indexed="64"/>
      </patternFill>
    </fill>
    <fill>
      <patternFill patternType="solid">
        <fgColor indexed="31"/>
        <bgColor indexed="64"/>
      </patternFill>
    </fill>
    <fill>
      <patternFill patternType="solid">
        <fgColor indexed="44"/>
        <bgColor indexed="64"/>
      </patternFill>
    </fill>
    <fill>
      <patternFill patternType="solid">
        <fgColor indexed="62"/>
        <bgColor indexed="64"/>
      </patternFill>
    </fill>
    <fill>
      <patternFill patternType="solid">
        <fgColor theme="4"/>
        <bgColor indexed="64"/>
      </patternFill>
    </fill>
    <fill>
      <patternFill patternType="solid">
        <fgColor indexed="26"/>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theme="5"/>
        <bgColor indexed="64"/>
      </patternFill>
    </fill>
    <fill>
      <patternFill patternType="solid">
        <fgColor indexed="42"/>
        <bgColor indexed="64"/>
      </patternFill>
    </fill>
    <fill>
      <patternFill patternType="solid">
        <fgColor indexed="57"/>
        <bgColor indexed="64"/>
      </patternFill>
    </fill>
    <fill>
      <patternFill patternType="solid">
        <fgColor theme="6"/>
        <bgColor indexed="64"/>
      </patternFill>
    </fill>
    <fill>
      <patternFill patternType="solid">
        <fgColor theme="7"/>
        <bgColor indexed="64"/>
      </patternFill>
    </fill>
    <fill>
      <patternFill patternType="solid">
        <fgColor indexed="27"/>
        <bgColor indexed="64"/>
      </patternFill>
    </fill>
    <fill>
      <patternFill patternType="solid">
        <fgColor theme="8"/>
        <bgColor indexed="64"/>
      </patternFill>
    </fill>
    <fill>
      <patternFill patternType="solid">
        <fgColor indexed="47"/>
        <bgColor indexed="64"/>
      </patternFill>
    </fill>
    <fill>
      <patternFill patternType="solid">
        <fgColor indexed="53"/>
        <bgColor indexed="64"/>
      </patternFill>
    </fill>
    <fill>
      <patternFill patternType="solid">
        <fgColor theme="9"/>
        <bgColor indexed="64"/>
      </patternFill>
    </fill>
    <fill>
      <patternFill patternType="solid">
        <fgColor rgb="FFFFC7CE"/>
        <bgColor indexed="64"/>
      </patternFill>
    </fill>
    <fill>
      <patternFill patternType="solid">
        <fgColor indexed="22"/>
        <bgColor indexed="64"/>
      </patternFill>
    </fill>
    <fill>
      <patternFill patternType="solid">
        <fgColor rgb="FFF2F2F2"/>
        <bgColor indexed="64"/>
      </patternFill>
    </fill>
    <fill>
      <patternFill patternType="solid">
        <fgColor indexed="55"/>
        <bgColor indexed="64"/>
      </patternFill>
    </fill>
    <fill>
      <patternFill patternType="solid">
        <fgColor rgb="FFA5A5A5"/>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rgb="FFC6EFCE"/>
        <bgColor indexed="64"/>
      </patternFill>
    </fill>
    <fill>
      <patternFill patternType="solid">
        <fgColor indexed="9"/>
        <bgColor indexed="64"/>
      </patternFill>
    </fill>
    <fill>
      <patternFill patternType="solid">
        <fgColor rgb="FFFFCC99"/>
        <bgColor indexed="64"/>
      </patternFill>
    </fill>
    <fill>
      <patternFill patternType="solid">
        <fgColor indexed="13"/>
        <bgColor indexed="64"/>
      </patternFill>
    </fill>
    <fill>
      <patternFill patternType="solid">
        <fgColor indexed="43"/>
        <bgColor indexed="64"/>
      </patternFill>
    </fill>
    <fill>
      <patternFill patternType="solid">
        <fgColor rgb="FFFFEB9C"/>
        <bgColor indexed="64"/>
      </patternFill>
    </fill>
    <fill>
      <patternFill patternType="solid">
        <fgColor indexed="26"/>
        <bgColor indexed="64"/>
      </patternFill>
    </fill>
    <fill>
      <patternFill patternType="solid">
        <fgColor rgb="FFFFFFCC"/>
        <bgColor indexed="64"/>
      </patternFill>
    </fill>
    <fill>
      <patternFill patternType="solid">
        <fgColor theme="0"/>
        <bgColor indexed="64"/>
      </patternFill>
    </fill>
    <fill>
      <patternFill patternType="solid">
        <fgColor theme="2"/>
        <bgColor indexed="64"/>
      </patternFill>
    </fill>
    <fill>
      <patternFill patternType="solid">
        <fgColor rgb="FF5F5F5F"/>
        <bgColor indexed="64"/>
      </patternFill>
    </fill>
    <fill>
      <patternFill patternType="solid">
        <fgColor rgb="FFFFFFFF"/>
        <bgColor indexed="64"/>
      </patternFill>
    </fill>
    <fill>
      <patternFill patternType="solid">
        <fgColor theme="0" tint="-0.24994659260841701"/>
        <bgColor indexed="64"/>
      </patternFill>
    </fill>
    <fill>
      <patternFill patternType="solid">
        <fgColor theme="0" tint="-4.9958800012207406E-2"/>
        <bgColor indexed="64"/>
      </patternFill>
    </fill>
    <fill>
      <patternFill patternType="solid">
        <fgColor theme="0" tint="-0.34995574816125979"/>
        <bgColor indexed="64"/>
      </patternFill>
    </fill>
    <fill>
      <patternFill patternType="solid">
        <fgColor theme="1" tint="0.34998626667073579"/>
        <bgColor indexed="64"/>
      </patternFill>
    </fill>
    <fill>
      <patternFill patternType="solid">
        <fgColor theme="1" tint="0.49995422223578601"/>
        <bgColor indexed="64"/>
      </patternFill>
    </fill>
    <fill>
      <patternFill patternType="solid">
        <fgColor rgb="FFFF0000"/>
        <bgColor indexed="64"/>
      </patternFill>
    </fill>
  </fills>
  <borders count="129">
    <border>
      <left/>
      <right/>
      <top/>
      <bottom/>
      <diagonal/>
    </border>
    <border>
      <left style="thin">
        <color indexed="23"/>
      </left>
      <right style="thin">
        <color indexed="23"/>
      </right>
      <top style="thin">
        <color indexed="23"/>
      </top>
      <bottom style="thin">
        <color indexed="23"/>
      </bottom>
      <diagonal/>
    </border>
    <border>
      <left style="thin">
        <color rgb="FF7F7F7F"/>
      </left>
      <right style="thin">
        <color rgb="FF7F7F7F"/>
      </right>
      <top style="thin">
        <color rgb="FF7F7F7F"/>
      </top>
      <bottom style="thin">
        <color rgb="FF7F7F7F"/>
      </bottom>
      <diagonal/>
    </border>
    <border>
      <left style="double">
        <color indexed="63"/>
      </left>
      <right style="double">
        <color indexed="63"/>
      </right>
      <top style="double">
        <color indexed="63"/>
      </top>
      <bottom style="double">
        <color indexed="63"/>
      </bottom>
      <diagonal/>
    </border>
    <border>
      <left style="double">
        <color rgb="FF3F3F3F"/>
      </left>
      <right style="double">
        <color rgb="FF3F3F3F"/>
      </right>
      <top style="double">
        <color rgb="FF3F3F3F"/>
      </top>
      <bottom style="double">
        <color rgb="FF3F3F3F"/>
      </bottom>
      <diagonal/>
    </border>
    <border>
      <left/>
      <right/>
      <top style="double">
        <color auto="1"/>
      </top>
      <bottom style="double">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right/>
      <top style="thin">
        <color auto="1"/>
      </top>
      <bottom style="thin">
        <color auto="1"/>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auto="1"/>
      </left>
      <right/>
      <top style="thin">
        <color auto="1"/>
      </top>
      <bottom style="thin">
        <color auto="1"/>
      </bottom>
      <diagonal/>
    </border>
    <border>
      <left/>
      <right/>
      <top/>
      <bottom style="double">
        <color indexed="52"/>
      </bottom>
      <diagonal/>
    </border>
    <border>
      <left/>
      <right/>
      <top/>
      <bottom style="double">
        <color rgb="FFFF8001"/>
      </bottom>
      <diagonal/>
    </border>
    <border>
      <left style="hair">
        <color auto="1"/>
      </left>
      <right style="hair">
        <color auto="1"/>
      </right>
      <top style="hair">
        <color auto="1"/>
      </top>
      <bottom style="hair">
        <color auto="1"/>
      </bottom>
      <diagonal/>
    </border>
    <border>
      <left style="thin">
        <color auto="1"/>
      </left>
      <right style="thin">
        <color auto="1"/>
      </right>
      <top/>
      <bottom style="thin">
        <color auto="1"/>
      </bottom>
      <diagonal/>
    </border>
    <border>
      <left style="thin">
        <color indexed="22"/>
      </left>
      <right style="thin">
        <color indexed="22"/>
      </right>
      <top style="thin">
        <color indexed="22"/>
      </top>
      <bottom style="thin">
        <color indexed="22"/>
      </bottom>
      <diagonal/>
    </border>
    <border>
      <left style="thin">
        <color rgb="FFB2B2B2"/>
      </left>
      <right style="thin">
        <color rgb="FFB2B2B2"/>
      </right>
      <top style="thin">
        <color rgb="FFB2B2B2"/>
      </top>
      <bottom style="thin">
        <color rgb="FFB2B2B2"/>
      </bottom>
      <diagonal/>
    </border>
    <border>
      <left style="thin">
        <color indexed="63"/>
      </left>
      <right style="thin">
        <color indexed="63"/>
      </right>
      <top style="thin">
        <color indexed="63"/>
      </top>
      <bottom style="thin">
        <color indexed="63"/>
      </bottom>
      <diagonal/>
    </border>
    <border>
      <left style="thin">
        <color rgb="FF3F3F3F"/>
      </left>
      <right style="thin">
        <color rgb="FF3F3F3F"/>
      </right>
      <top style="thin">
        <color rgb="FF3F3F3F"/>
      </top>
      <bottom style="thin">
        <color rgb="FF3F3F3F"/>
      </bottom>
      <diagonal/>
    </border>
    <border>
      <left/>
      <right/>
      <top style="thin">
        <color indexed="62"/>
      </top>
      <bottom style="double">
        <color indexed="62"/>
      </bottom>
      <diagonal/>
    </border>
    <border>
      <left/>
      <right/>
      <top style="thin">
        <color theme="4"/>
      </top>
      <bottom style="double">
        <color theme="4"/>
      </bottom>
      <diagonal/>
    </border>
    <border>
      <left/>
      <right/>
      <top style="double">
        <color indexed="8"/>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medium">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medium">
        <color auto="1"/>
      </bottom>
      <diagonal/>
    </border>
    <border>
      <left/>
      <right/>
      <top/>
      <bottom style="medium">
        <color auto="1"/>
      </bottom>
      <diagonal/>
    </border>
    <border>
      <left style="thin">
        <color auto="1"/>
      </left>
      <right style="thin">
        <color auto="1"/>
      </right>
      <top style="thin">
        <color auto="1"/>
      </top>
      <bottom/>
      <diagonal/>
    </border>
    <border>
      <left/>
      <right style="thin">
        <color theme="6" tint="-0.49995422223578601"/>
      </right>
      <top style="thin">
        <color auto="1"/>
      </top>
      <bottom style="thin">
        <color theme="6" tint="-0.49995422223578601"/>
      </bottom>
      <diagonal/>
    </border>
    <border>
      <left/>
      <right style="thin">
        <color theme="6" tint="-0.49995422223578601"/>
      </right>
      <top style="thin">
        <color theme="6" tint="-0.49995422223578601"/>
      </top>
      <bottom style="thin">
        <color theme="6" tint="-0.49995422223578601"/>
      </bottom>
      <diagonal/>
    </border>
    <border>
      <left/>
      <right style="thin">
        <color theme="6" tint="-0.49995422223578601"/>
      </right>
      <top style="thin">
        <color theme="6" tint="-0.49995422223578601"/>
      </top>
      <bottom/>
      <diagonal/>
    </border>
    <border>
      <left style="thin">
        <color auto="1"/>
      </left>
      <right style="thin">
        <color theme="6" tint="-0.4999542222357860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style="thin">
        <color auto="1"/>
      </left>
      <right style="thin">
        <color auto="1"/>
      </right>
      <top style="medium">
        <color auto="1"/>
      </top>
      <bottom/>
      <diagonal/>
    </border>
    <border>
      <left style="thin">
        <color theme="6" tint="-0.49995422223578601"/>
      </left>
      <right style="medium">
        <color auto="1"/>
      </right>
      <top style="thin">
        <color auto="1"/>
      </top>
      <bottom style="thin">
        <color theme="6" tint="-0.49995422223578601"/>
      </bottom>
      <diagonal/>
    </border>
    <border>
      <left style="thin">
        <color theme="6" tint="-0.49995422223578601"/>
      </left>
      <right style="medium">
        <color auto="1"/>
      </right>
      <top style="thin">
        <color theme="6" tint="-0.49995422223578601"/>
      </top>
      <bottom style="thin">
        <color theme="6" tint="-0.49995422223578601"/>
      </bottom>
      <diagonal/>
    </border>
    <border>
      <left style="thin">
        <color theme="6" tint="-0.49995422223578601"/>
      </left>
      <right style="medium">
        <color auto="1"/>
      </right>
      <top style="thin">
        <color theme="6" tint="-0.49995422223578601"/>
      </top>
      <bottom/>
      <diagonal/>
    </border>
    <border>
      <left style="thin">
        <color theme="6" tint="-0.49995422223578601"/>
      </left>
      <right style="medium">
        <color auto="1"/>
      </right>
      <top style="thin">
        <color auto="1"/>
      </top>
      <bottom style="thin">
        <color auto="1"/>
      </bottom>
      <diagonal/>
    </border>
    <border>
      <left style="thin">
        <color theme="6" tint="-0.49995422223578601"/>
      </left>
      <right style="medium">
        <color auto="1"/>
      </right>
      <top/>
      <bottom style="thin">
        <color theme="6" tint="-0.49995422223578601"/>
      </bottom>
      <diagonal/>
    </border>
    <border>
      <left style="thin">
        <color theme="6" tint="-0.49995422223578601"/>
      </left>
      <right style="medium">
        <color auto="1"/>
      </right>
      <top/>
      <bottom/>
      <diagonal/>
    </border>
    <border>
      <left style="thin">
        <color auto="1"/>
      </left>
      <right style="thin">
        <color theme="6" tint="-0.49995422223578601"/>
      </right>
      <top style="thin">
        <color auto="1"/>
      </top>
      <bottom style="medium">
        <color auto="1"/>
      </bottom>
      <diagonal/>
    </border>
    <border>
      <left style="thin">
        <color theme="6" tint="-0.4999542222357860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top style="medium">
        <color auto="1"/>
      </top>
      <bottom/>
      <diagonal/>
    </border>
    <border>
      <left style="medium">
        <color auto="1"/>
      </left>
      <right/>
      <top/>
      <bottom/>
      <diagonal/>
    </border>
    <border>
      <left/>
      <right/>
      <top style="medium">
        <color auto="1"/>
      </top>
      <bottom style="thin">
        <color auto="1"/>
      </bottom>
      <diagonal/>
    </border>
    <border>
      <left/>
      <right/>
      <top style="thin">
        <color auto="1"/>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double">
        <color auto="1"/>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6" tint="-0.49995422223578601"/>
      </left>
      <right style="thin">
        <color theme="6" tint="-0.49995422223578601"/>
      </right>
      <top style="thin">
        <color auto="1"/>
      </top>
      <bottom style="thin">
        <color theme="6" tint="-0.49995422223578601"/>
      </bottom>
      <diagonal/>
    </border>
    <border>
      <left style="thin">
        <color theme="6" tint="-0.49995422223578601"/>
      </left>
      <right style="thin">
        <color theme="6" tint="-0.49995422223578601"/>
      </right>
      <top style="thin">
        <color theme="6" tint="-0.49995422223578601"/>
      </top>
      <bottom style="thin">
        <color theme="6" tint="-0.49995422223578601"/>
      </bottom>
      <diagonal/>
    </border>
    <border>
      <left style="thin">
        <color theme="6" tint="-0.49995422223578601"/>
      </left>
      <right style="thin">
        <color theme="6" tint="-0.49995422223578601"/>
      </right>
      <top style="thin">
        <color theme="6" tint="-0.49995422223578601"/>
      </top>
      <bottom/>
      <diagonal/>
    </border>
    <border>
      <left style="thin">
        <color theme="6" tint="-0.49995422223578601"/>
      </left>
      <right style="thin">
        <color theme="6" tint="-0.49995422223578601"/>
      </right>
      <top style="thin">
        <color auto="1"/>
      </top>
      <bottom style="thin">
        <color auto="1"/>
      </bottom>
      <diagonal/>
    </border>
    <border>
      <left style="thin">
        <color theme="6" tint="-0.49995422223578601"/>
      </left>
      <right style="thin">
        <color theme="6" tint="-0.49995422223578601"/>
      </right>
      <top/>
      <bottom style="thin">
        <color theme="6" tint="-0.49995422223578601"/>
      </bottom>
      <diagonal/>
    </border>
    <border>
      <left style="thin">
        <color theme="6" tint="-0.49995422223578601"/>
      </left>
      <right style="thin">
        <color theme="6" tint="-0.4999542222357860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top style="medium">
        <color auto="1"/>
      </top>
      <bottom style="thin">
        <color auto="1"/>
      </bottom>
      <diagonal/>
    </border>
    <border>
      <left/>
      <right style="medium">
        <color auto="1"/>
      </right>
      <top/>
      <bottom/>
      <diagonal/>
    </border>
    <border>
      <left style="thin">
        <color auto="1"/>
      </left>
      <right/>
      <top/>
      <bottom style="thin">
        <color auto="1"/>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style="thin">
        <color theme="1" tint="0.34998626667073579"/>
      </left>
      <right style="thin">
        <color theme="1" tint="0.34998626667073579"/>
      </right>
      <top style="thin">
        <color theme="1" tint="0.34998626667073579"/>
      </top>
      <bottom/>
      <diagonal/>
    </border>
    <border>
      <left style="medium">
        <color auto="1"/>
      </left>
      <right/>
      <top style="thin">
        <color auto="1"/>
      </top>
      <bottom style="thin">
        <color auto="1"/>
      </bottom>
      <diagonal/>
    </border>
    <border>
      <left/>
      <right style="medium">
        <color auto="1"/>
      </right>
      <top style="thin">
        <color auto="1"/>
      </top>
      <bottom style="medium">
        <color auto="1"/>
      </bottom>
      <diagonal/>
    </border>
    <border>
      <left/>
      <right style="thin">
        <color auto="1"/>
      </right>
      <top style="medium">
        <color auto="1"/>
      </top>
      <bottom/>
      <diagonal/>
    </border>
    <border>
      <left style="medium">
        <color auto="1"/>
      </left>
      <right/>
      <top/>
      <bottom style="thin">
        <color auto="1"/>
      </bottom>
      <diagonal/>
    </border>
    <border>
      <left/>
      <right style="thin">
        <color auto="1"/>
      </right>
      <top/>
      <bottom style="thin">
        <color auto="1"/>
      </bottom>
      <diagonal/>
    </border>
    <border>
      <left/>
      <right style="thin">
        <color auto="1"/>
      </right>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thin">
        <color auto="1"/>
      </bottom>
      <diagonal/>
    </border>
    <border>
      <left/>
      <right style="medium">
        <color auto="1"/>
      </right>
      <top style="medium">
        <color auto="1"/>
      </top>
      <bottom/>
      <diagonal/>
    </border>
    <border diagonalDown="1">
      <left style="thin">
        <color auto="1"/>
      </left>
      <right/>
      <top style="thin">
        <color auto="1"/>
      </top>
      <bottom/>
      <diagonal style="thin">
        <color auto="1"/>
      </diagonal>
    </border>
    <border diagonalDown="1">
      <left/>
      <right style="thin">
        <color auto="1"/>
      </right>
      <top style="thin">
        <color auto="1"/>
      </top>
      <bottom/>
      <diagonal style="thin">
        <color auto="1"/>
      </diagonal>
    </border>
    <border diagonalDown="1">
      <left style="thin">
        <color auto="1"/>
      </left>
      <right/>
      <top/>
      <bottom/>
      <diagonal style="thin">
        <color auto="1"/>
      </diagonal>
    </border>
    <border diagonalDown="1">
      <left/>
      <right style="thin">
        <color auto="1"/>
      </right>
      <top/>
      <bottom/>
      <diagonal style="thin">
        <color auto="1"/>
      </diagonal>
    </border>
    <border diagonalDown="1">
      <left style="thin">
        <color auto="1"/>
      </left>
      <right/>
      <top/>
      <bottom style="thin">
        <color auto="1"/>
      </bottom>
      <diagonal style="thin">
        <color auto="1"/>
      </diagonal>
    </border>
    <border diagonalDown="1">
      <left/>
      <right style="thin">
        <color auto="1"/>
      </right>
      <top/>
      <bottom style="thin">
        <color auto="1"/>
      </bottom>
      <diagonal style="thin">
        <color auto="1"/>
      </diagonal>
    </border>
    <border>
      <left/>
      <right style="thin">
        <color auto="1"/>
      </right>
      <top style="thin">
        <color auto="1"/>
      </top>
      <bottom/>
      <diagonal/>
    </border>
    <border>
      <left/>
      <right/>
      <top/>
      <bottom style="thin">
        <color auto="1"/>
      </bottom>
      <diagonal/>
    </border>
    <border>
      <left style="thin">
        <color auto="1"/>
      </left>
      <right/>
      <top/>
      <bottom/>
      <diagonal/>
    </border>
    <border>
      <left style="thin">
        <color auto="1"/>
      </left>
      <right style="thin">
        <color auto="1"/>
      </right>
      <top/>
      <bottom/>
      <diagonal/>
    </border>
    <border diagonalDown="1">
      <left style="thin">
        <color auto="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style="thin">
        <color theme="1" tint="0.34998626667073579"/>
      </left>
      <right/>
      <top/>
      <bottom style="double">
        <color auto="1"/>
      </bottom>
      <diagonal/>
    </border>
    <border>
      <left/>
      <right/>
      <top/>
      <bottom style="double">
        <color auto="1"/>
      </bottom>
      <diagonal/>
    </border>
    <border>
      <left/>
      <right style="thin">
        <color theme="1" tint="0.34998626667073579"/>
      </right>
      <top/>
      <bottom style="double">
        <color auto="1"/>
      </bottom>
      <diagonal/>
    </border>
    <border>
      <left style="thin">
        <color auto="1"/>
      </left>
      <right/>
      <top/>
      <bottom style="double">
        <color auto="1"/>
      </bottom>
      <diagonal/>
    </border>
    <border>
      <left/>
      <right style="thin">
        <color auto="1"/>
      </right>
      <top/>
      <bottom style="double">
        <color auto="1"/>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s>
  <cellStyleXfs count="21414">
    <xf numFmtId="0" fontId="0" fillId="0" borderId="0"/>
    <xf numFmtId="9" fontId="85" fillId="0" borderId="0" applyFont="0" applyFill="0" applyBorder="0" applyAlignment="0" applyProtection="0"/>
    <xf numFmtId="43" fontId="85" fillId="0" borderId="0" applyFont="0" applyFill="0" applyBorder="0" applyAlignment="0" applyProtection="0"/>
    <xf numFmtId="43" fontId="1" fillId="0" borderId="0" applyFont="0" applyFill="0" applyBorder="0" applyAlignment="0" applyProtection="0"/>
    <xf numFmtId="43" fontId="85" fillId="0" borderId="0" applyFont="0" applyFill="0" applyBorder="0" applyAlignment="0" applyProtection="0"/>
    <xf numFmtId="0" fontId="85"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85" fillId="0" borderId="0"/>
    <xf numFmtId="9" fontId="85" fillId="0" borderId="0" applyFont="0" applyFill="0" applyBorder="0" applyAlignment="0" applyProtection="0"/>
    <xf numFmtId="0" fontId="1" fillId="0" borderId="0"/>
    <xf numFmtId="0" fontId="1" fillId="0" borderId="0"/>
    <xf numFmtId="0" fontId="6" fillId="0" borderId="0" applyNumberFormat="0" applyFill="0" applyBorder="0">
      <protection locked="0"/>
    </xf>
    <xf numFmtId="0" fontId="13" fillId="0" borderId="0"/>
    <xf numFmtId="168" fontId="14" fillId="2" borderId="0"/>
    <xf numFmtId="169" fontId="14" fillId="2" borderId="0"/>
    <xf numFmtId="168" fontId="14" fillId="2" borderId="0"/>
    <xf numFmtId="0" fontId="15" fillId="3" borderId="0" applyNumberFormat="0" applyBorder="0" applyAlignment="0" applyProtection="0"/>
    <xf numFmtId="0" fontId="2" fillId="4"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5"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5" fillId="3" borderId="0" applyNumberFormat="0" applyBorder="0" applyAlignment="0" applyProtection="0"/>
    <xf numFmtId="0" fontId="15" fillId="5" borderId="0" applyNumberFormat="0" applyBorder="0" applyAlignment="0" applyProtection="0"/>
    <xf numFmtId="0" fontId="2" fillId="6"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5"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5" fillId="5" borderId="0" applyNumberFormat="0" applyBorder="0" applyAlignment="0" applyProtection="0"/>
    <xf numFmtId="0" fontId="15" fillId="7" borderId="0" applyNumberFormat="0" applyBorder="0" applyAlignment="0" applyProtection="0"/>
    <xf numFmtId="0" fontId="2" fillId="8"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5"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5" fillId="7" borderId="0" applyNumberFormat="0" applyBorder="0" applyAlignment="0" applyProtection="0"/>
    <xf numFmtId="0" fontId="15" fillId="9" borderId="0" applyNumberFormat="0" applyBorder="0" applyAlignment="0" applyProtection="0"/>
    <xf numFmtId="0" fontId="2" fillId="10"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5"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5" fillId="9" borderId="0" applyNumberFormat="0" applyBorder="0" applyAlignment="0" applyProtection="0"/>
    <xf numFmtId="0" fontId="15" fillId="11" borderId="0" applyNumberFormat="0" applyBorder="0" applyAlignment="0" applyProtection="0"/>
    <xf numFmtId="0" fontId="2" fillId="12"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5"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5" fillId="11" borderId="0" applyNumberFormat="0" applyBorder="0" applyAlignment="0" applyProtection="0"/>
    <xf numFmtId="0" fontId="15" fillId="13" borderId="0" applyNumberFormat="0" applyBorder="0" applyAlignment="0" applyProtection="0"/>
    <xf numFmtId="0" fontId="2" fillId="14"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5"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5" fillId="13" borderId="0" applyNumberFormat="0" applyBorder="0" applyAlignment="0" applyProtection="0"/>
    <xf numFmtId="0" fontId="15" fillId="15" borderId="0" applyNumberFormat="0" applyBorder="0" applyAlignment="0" applyProtection="0"/>
    <xf numFmtId="0" fontId="2" fillId="16"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5" fillId="15"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5" fillId="15" borderId="0" applyNumberFormat="0" applyBorder="0" applyAlignment="0" applyProtection="0"/>
    <xf numFmtId="0" fontId="15" fillId="17" borderId="0" applyNumberFormat="0" applyBorder="0" applyAlignment="0" applyProtection="0"/>
    <xf numFmtId="0" fontId="2" fillId="18"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5" fillId="1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5" fillId="17" borderId="0" applyNumberFormat="0" applyBorder="0" applyAlignment="0" applyProtection="0"/>
    <xf numFmtId="0" fontId="15" fillId="19" borderId="0" applyNumberFormat="0" applyBorder="0" applyAlignment="0" applyProtection="0"/>
    <xf numFmtId="0" fontId="2" fillId="20"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5" fillId="19"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5" fillId="19" borderId="0" applyNumberFormat="0" applyBorder="0" applyAlignment="0" applyProtection="0"/>
    <xf numFmtId="0" fontId="15" fillId="9" borderId="0" applyNumberFormat="0" applyBorder="0" applyAlignment="0" applyProtection="0"/>
    <xf numFmtId="0" fontId="2" fillId="21"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5" fillId="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5" fillId="9" borderId="0" applyNumberFormat="0" applyBorder="0" applyAlignment="0" applyProtection="0"/>
    <xf numFmtId="0" fontId="15" fillId="15" borderId="0" applyNumberFormat="0" applyBorder="0" applyAlignment="0" applyProtection="0"/>
    <xf numFmtId="0" fontId="2" fillId="22"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5" fillId="15"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5" fillId="15" borderId="0" applyNumberFormat="0" applyBorder="0" applyAlignment="0" applyProtection="0"/>
    <xf numFmtId="0" fontId="15" fillId="23" borderId="0" applyNumberFormat="0" applyBorder="0" applyAlignment="0" applyProtection="0"/>
    <xf numFmtId="0" fontId="2" fillId="24"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5" fillId="2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5" fillId="23" borderId="0" applyNumberFormat="0" applyBorder="0" applyAlignment="0" applyProtection="0"/>
    <xf numFmtId="0" fontId="17" fillId="25" borderId="0" applyNumberFormat="0" applyBorder="0" applyAlignment="0" applyProtection="0"/>
    <xf numFmtId="0" fontId="18" fillId="26"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7" fillId="25"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7" fillId="25" borderId="0" applyNumberFormat="0" applyBorder="0" applyAlignment="0" applyProtection="0"/>
    <xf numFmtId="0" fontId="17" fillId="17" borderId="0" applyNumberFormat="0" applyBorder="0" applyAlignment="0" applyProtection="0"/>
    <xf numFmtId="0" fontId="18" fillId="2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7" fillId="1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7" fillId="17" borderId="0" applyNumberFormat="0" applyBorder="0" applyAlignment="0" applyProtection="0"/>
    <xf numFmtId="0" fontId="17" fillId="19" borderId="0" applyNumberFormat="0" applyBorder="0" applyAlignment="0" applyProtection="0"/>
    <xf numFmtId="0" fontId="18" fillId="28"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7" fillId="19"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7" fillId="19" borderId="0" applyNumberFormat="0" applyBorder="0" applyAlignment="0" applyProtection="0"/>
    <xf numFmtId="0" fontId="17" fillId="29" borderId="0" applyNumberFormat="0" applyBorder="0" applyAlignment="0" applyProtection="0"/>
    <xf numFmtId="0" fontId="18" fillId="30"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7" fillId="29"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7" fillId="29" borderId="0" applyNumberFormat="0" applyBorder="0" applyAlignment="0" applyProtection="0"/>
    <xf numFmtId="0" fontId="17" fillId="31" borderId="0" applyNumberFormat="0" applyBorder="0" applyAlignment="0" applyProtection="0"/>
    <xf numFmtId="0" fontId="18" fillId="32"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7" fillId="31"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7" fillId="31" borderId="0" applyNumberFormat="0" applyBorder="0" applyAlignment="0" applyProtection="0"/>
    <xf numFmtId="0" fontId="17" fillId="33" borderId="0" applyNumberFormat="0" applyBorder="0" applyAlignment="0" applyProtection="0"/>
    <xf numFmtId="0" fontId="18" fillId="34"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7" fillId="33"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7" fillId="33"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8" fillId="38"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7" fillId="37"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7" fillId="41" borderId="0" applyNumberFormat="0" applyBorder="0" applyAlignment="0" applyProtection="0"/>
    <xf numFmtId="0" fontId="17" fillId="42" borderId="0" applyNumberFormat="0" applyBorder="0" applyAlignment="0" applyProtection="0"/>
    <xf numFmtId="0" fontId="18" fillId="43"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7" fillId="42"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5" fillId="39" borderId="0" applyNumberFormat="0" applyBorder="0" applyAlignment="0" applyProtection="0"/>
    <xf numFmtId="0" fontId="15" fillId="44" borderId="0" applyNumberFormat="0" applyBorder="0" applyAlignment="0" applyProtection="0"/>
    <xf numFmtId="0" fontId="17" fillId="40" borderId="0" applyNumberFormat="0" applyBorder="0" applyAlignment="0" applyProtection="0"/>
    <xf numFmtId="0" fontId="17" fillId="45" borderId="0" applyNumberFormat="0" applyBorder="0" applyAlignment="0" applyProtection="0"/>
    <xf numFmtId="0" fontId="18" fillId="46"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7" fillId="45"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5" fillId="35" borderId="0" applyNumberFormat="0" applyBorder="0" applyAlignment="0" applyProtection="0"/>
    <xf numFmtId="0" fontId="15" fillId="40" borderId="0" applyNumberFormat="0" applyBorder="0" applyAlignment="0" applyProtection="0"/>
    <xf numFmtId="0" fontId="17" fillId="40" borderId="0" applyNumberFormat="0" applyBorder="0" applyAlignment="0" applyProtection="0"/>
    <xf numFmtId="0" fontId="17" fillId="29" borderId="0" applyNumberFormat="0" applyBorder="0" applyAlignment="0" applyProtection="0"/>
    <xf numFmtId="0" fontId="18" fillId="47"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7" fillId="29"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5" fillId="48" borderId="0" applyNumberFormat="0" applyBorder="0" applyAlignment="0" applyProtection="0"/>
    <xf numFmtId="0" fontId="15" fillId="35" borderId="0" applyNumberFormat="0" applyBorder="0" applyAlignment="0" applyProtection="0"/>
    <xf numFmtId="0" fontId="17" fillId="36" borderId="0" applyNumberFormat="0" applyBorder="0" applyAlignment="0" applyProtection="0"/>
    <xf numFmtId="0" fontId="17" fillId="31" borderId="0" applyNumberFormat="0" applyBorder="0" applyAlignment="0" applyProtection="0"/>
    <xf numFmtId="0" fontId="18" fillId="49"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7" fillId="31"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5" fillId="39" borderId="0" applyNumberFormat="0" applyBorder="0" applyAlignment="0" applyProtection="0"/>
    <xf numFmtId="0" fontId="15" fillId="50" borderId="0" applyNumberFormat="0" applyBorder="0" applyAlignment="0" applyProtection="0"/>
    <xf numFmtId="0" fontId="17" fillId="50" borderId="0" applyNumberFormat="0" applyBorder="0" applyAlignment="0" applyProtection="0"/>
    <xf numFmtId="0" fontId="17" fillId="51" borderId="0" applyNumberFormat="0" applyBorder="0" applyAlignment="0" applyProtection="0"/>
    <xf numFmtId="0" fontId="18" fillId="52"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7" fillId="51"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20" fillId="5" borderId="0" applyNumberFormat="0" applyBorder="0" applyAlignment="0" applyProtection="0"/>
    <xf numFmtId="0" fontId="21" fillId="53"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0" fillId="5"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0" fillId="5" borderId="0" applyNumberFormat="0" applyBorder="0" applyAlignment="0" applyProtection="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1" fontId="24" fillId="0" borderId="0" applyFill="0" applyBorder="0" applyAlignment="0"/>
    <xf numFmtId="171" fontId="24"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2" fontId="24" fillId="0" borderId="0" applyFill="0" applyBorder="0" applyAlignment="0"/>
    <xf numFmtId="173" fontId="24" fillId="0" borderId="0" applyFill="0" applyBorder="0" applyAlignment="0"/>
    <xf numFmtId="174" fontId="24" fillId="0" borderId="0" applyFill="0" applyBorder="0" applyAlignment="0"/>
    <xf numFmtId="175"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25" fillId="54" borderId="1" applyNumberFormat="0" applyAlignment="0" applyProtection="0"/>
    <xf numFmtId="0" fontId="26" fillId="55" borderId="2"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7" fillId="54" borderId="1"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7" fillId="54" borderId="1"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7" fillId="54" borderId="1"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6" fillId="55" borderId="2"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6" fillId="55" borderId="2"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6" fillId="55" borderId="2"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6" fillId="55" borderId="2"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6" fillId="55" borderId="2"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6" fillId="55" borderId="2"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6" fillId="55" borderId="2"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7" fillId="54" borderId="1" applyNumberFormat="0" applyAlignment="0" applyProtection="0"/>
    <xf numFmtId="0" fontId="27" fillId="54" borderId="1" applyNumberFormat="0" applyAlignment="0" applyProtection="0"/>
    <xf numFmtId="0" fontId="27" fillId="54" borderId="1" applyNumberFormat="0" applyAlignment="0" applyProtection="0"/>
    <xf numFmtId="0" fontId="27" fillId="54" borderId="1" applyNumberFormat="0" applyAlignment="0" applyProtection="0"/>
    <xf numFmtId="0" fontId="27" fillId="54" borderId="1" applyNumberFormat="0" applyAlignment="0" applyProtection="0"/>
    <xf numFmtId="0" fontId="27" fillId="54" borderId="1" applyNumberFormat="0" applyAlignment="0" applyProtection="0"/>
    <xf numFmtId="0" fontId="27" fillId="54" borderId="1" applyNumberFormat="0" applyAlignment="0" applyProtection="0"/>
    <xf numFmtId="0" fontId="27" fillId="54" borderId="1" applyNumberFormat="0" applyAlignment="0" applyProtection="0"/>
    <xf numFmtId="0" fontId="27" fillId="54" borderId="1" applyNumberFormat="0" applyAlignment="0" applyProtection="0"/>
    <xf numFmtId="0" fontId="27" fillId="54" borderId="1" applyNumberFormat="0" applyAlignment="0" applyProtection="0"/>
    <xf numFmtId="0" fontId="27" fillId="54" borderId="1" applyNumberFormat="0" applyAlignment="0" applyProtection="0"/>
    <xf numFmtId="0" fontId="27" fillId="54" borderId="1" applyNumberFormat="0" applyAlignment="0" applyProtection="0"/>
    <xf numFmtId="0" fontId="25" fillId="54" borderId="1" applyNumberFormat="0" applyAlignment="0" applyProtection="0"/>
    <xf numFmtId="0" fontId="28" fillId="56" borderId="3" applyNumberFormat="0" applyAlignment="0" applyProtection="0"/>
    <xf numFmtId="0" fontId="29" fillId="57" borderId="4" applyNumberFormat="0" applyAlignment="0" applyProtection="0"/>
    <xf numFmtId="0" fontId="30" fillId="56" borderId="3" applyNumberFormat="0" applyAlignment="0" applyProtection="0"/>
    <xf numFmtId="0" fontId="30" fillId="56" borderId="3" applyNumberFormat="0" applyAlignment="0" applyProtection="0"/>
    <xf numFmtId="0" fontId="30" fillId="56" borderId="3" applyNumberFormat="0" applyAlignment="0" applyProtection="0"/>
    <xf numFmtId="0" fontId="30" fillId="56" borderId="3" applyNumberFormat="0" applyAlignment="0" applyProtection="0"/>
    <xf numFmtId="0" fontId="30" fillId="56" borderId="3" applyNumberFormat="0" applyAlignment="0" applyProtection="0"/>
    <xf numFmtId="0" fontId="28" fillId="56" borderId="3" applyNumberFormat="0" applyAlignment="0" applyProtection="0"/>
    <xf numFmtId="0" fontId="30" fillId="56" borderId="3" applyNumberFormat="0" applyAlignment="0" applyProtection="0"/>
    <xf numFmtId="0" fontId="30" fillId="56" borderId="3" applyNumberFormat="0" applyAlignment="0" applyProtection="0"/>
    <xf numFmtId="0" fontId="30" fillId="56" borderId="3" applyNumberFormat="0" applyAlignment="0" applyProtection="0"/>
    <xf numFmtId="0" fontId="30" fillId="56" borderId="3" applyNumberFormat="0" applyAlignment="0" applyProtection="0"/>
    <xf numFmtId="0" fontId="30" fillId="56" borderId="3" applyNumberFormat="0" applyAlignment="0" applyProtection="0"/>
    <xf numFmtId="0" fontId="30" fillId="56" borderId="3" applyNumberFormat="0" applyAlignment="0" applyProtection="0"/>
    <xf numFmtId="0" fontId="30" fillId="56" borderId="3" applyNumberFormat="0" applyAlignment="0" applyProtection="0"/>
    <xf numFmtId="0" fontId="30" fillId="56" borderId="3" applyNumberFormat="0" applyAlignment="0" applyProtection="0"/>
    <xf numFmtId="0" fontId="30" fillId="56" borderId="3" applyNumberFormat="0" applyAlignment="0" applyProtection="0"/>
    <xf numFmtId="0" fontId="30" fillId="56" borderId="3" applyNumberFormat="0" applyAlignment="0" applyProtection="0"/>
    <xf numFmtId="0" fontId="30" fillId="56" borderId="3" applyNumberFormat="0" applyAlignment="0" applyProtection="0"/>
    <xf numFmtId="0" fontId="30" fillId="56" borderId="3" applyNumberFormat="0" applyAlignment="0" applyProtection="0"/>
    <xf numFmtId="0" fontId="30" fillId="56" borderId="3" applyNumberFormat="0" applyAlignment="0" applyProtection="0"/>
    <xf numFmtId="0" fontId="30" fillId="56" borderId="3" applyNumberFormat="0" applyAlignment="0" applyProtection="0"/>
    <xf numFmtId="0" fontId="30" fillId="56" borderId="3" applyNumberFormat="0" applyAlignment="0" applyProtection="0"/>
    <xf numFmtId="0" fontId="30" fillId="56" borderId="3" applyNumberFormat="0" applyAlignment="0" applyProtection="0"/>
    <xf numFmtId="0" fontId="29" fillId="57" borderId="4" applyNumberFormat="0" applyAlignment="0" applyProtection="0"/>
    <xf numFmtId="0" fontId="30" fillId="56" borderId="3" applyNumberFormat="0" applyAlignment="0" applyProtection="0"/>
    <xf numFmtId="0" fontId="30" fillId="56" borderId="3" applyNumberFormat="0" applyAlignment="0" applyProtection="0"/>
    <xf numFmtId="0" fontId="30" fillId="56" borderId="3" applyNumberFormat="0" applyAlignment="0" applyProtection="0"/>
    <xf numFmtId="0" fontId="30" fillId="56" borderId="3" applyNumberFormat="0" applyAlignment="0" applyProtection="0"/>
    <xf numFmtId="0" fontId="30" fillId="56" borderId="3" applyNumberFormat="0" applyAlignment="0" applyProtection="0"/>
    <xf numFmtId="0" fontId="30" fillId="56" borderId="3" applyNumberFormat="0" applyAlignment="0" applyProtection="0"/>
    <xf numFmtId="0" fontId="30" fillId="56" borderId="3" applyNumberFormat="0" applyAlignment="0" applyProtection="0"/>
    <xf numFmtId="0" fontId="30" fillId="56" borderId="3" applyNumberFormat="0" applyAlignment="0" applyProtection="0"/>
    <xf numFmtId="0" fontId="30" fillId="56" borderId="3" applyNumberFormat="0" applyAlignment="0" applyProtection="0"/>
    <xf numFmtId="0" fontId="30" fillId="56" borderId="3" applyNumberFormat="0" applyAlignment="0" applyProtection="0"/>
    <xf numFmtId="0" fontId="30" fillId="56" borderId="3" applyNumberFormat="0" applyAlignment="0" applyProtection="0"/>
    <xf numFmtId="0" fontId="30" fillId="56" borderId="3" applyNumberFormat="0" applyAlignment="0" applyProtection="0"/>
    <xf numFmtId="0" fontId="30" fillId="56" borderId="3" applyNumberFormat="0" applyAlignment="0" applyProtection="0"/>
    <xf numFmtId="0" fontId="30" fillId="56" borderId="3" applyNumberFormat="0" applyAlignment="0" applyProtection="0"/>
    <xf numFmtId="0" fontId="30" fillId="56" borderId="3" applyNumberFormat="0" applyAlignment="0" applyProtection="0"/>
    <xf numFmtId="0" fontId="30" fillId="56" borderId="3" applyNumberFormat="0" applyAlignment="0" applyProtection="0"/>
    <xf numFmtId="0" fontId="30" fillId="56" borderId="3" applyNumberFormat="0" applyAlignment="0" applyProtection="0"/>
    <xf numFmtId="0" fontId="30" fillId="56" borderId="3" applyNumberFormat="0" applyAlignment="0" applyProtection="0"/>
    <xf numFmtId="0" fontId="30" fillId="56" borderId="3" applyNumberFormat="0" applyAlignment="0" applyProtection="0"/>
    <xf numFmtId="0" fontId="30" fillId="56" borderId="3" applyNumberFormat="0" applyAlignment="0" applyProtection="0"/>
    <xf numFmtId="0" fontId="30" fillId="56" borderId="3" applyNumberFormat="0" applyAlignment="0" applyProtection="0"/>
    <xf numFmtId="0" fontId="30" fillId="56" borderId="3" applyNumberFormat="0" applyAlignment="0" applyProtection="0"/>
    <xf numFmtId="0" fontId="30" fillId="56" borderId="3" applyNumberFormat="0" applyAlignment="0" applyProtection="0"/>
    <xf numFmtId="0" fontId="30" fillId="56" borderId="3" applyNumberFormat="0" applyAlignment="0" applyProtection="0"/>
    <xf numFmtId="0" fontId="30" fillId="56" borderId="3" applyNumberFormat="0" applyAlignment="0" applyProtection="0"/>
    <xf numFmtId="0" fontId="30" fillId="56" borderId="3" applyNumberFormat="0" applyAlignment="0" applyProtection="0"/>
    <xf numFmtId="0" fontId="30" fillId="56" borderId="3" applyNumberFormat="0" applyAlignment="0" applyProtection="0"/>
    <xf numFmtId="0" fontId="30" fillId="56" borderId="3" applyNumberFormat="0" applyAlignment="0" applyProtection="0"/>
    <xf numFmtId="0" fontId="30" fillId="56" borderId="3" applyNumberFormat="0" applyAlignment="0" applyProtection="0"/>
    <xf numFmtId="0" fontId="30" fillId="56" borderId="3" applyNumberFormat="0" applyAlignment="0" applyProtection="0"/>
    <xf numFmtId="0" fontId="30" fillId="56" borderId="3" applyNumberFormat="0" applyAlignment="0" applyProtection="0"/>
    <xf numFmtId="0" fontId="30" fillId="56" borderId="3" applyNumberFormat="0" applyAlignment="0" applyProtection="0"/>
    <xf numFmtId="0" fontId="30" fillId="56" borderId="3" applyNumberFormat="0" applyAlignment="0" applyProtection="0"/>
    <xf numFmtId="0" fontId="30" fillId="56" borderId="3" applyNumberFormat="0" applyAlignment="0" applyProtection="0"/>
    <xf numFmtId="0" fontId="30" fillId="56" borderId="3" applyNumberFormat="0" applyAlignment="0" applyProtection="0"/>
    <xf numFmtId="0" fontId="30" fillId="56" borderId="3" applyNumberFormat="0" applyAlignment="0" applyProtection="0"/>
    <xf numFmtId="0" fontId="30" fillId="56" borderId="3" applyNumberFormat="0" applyAlignment="0" applyProtection="0"/>
    <xf numFmtId="0" fontId="30" fillId="56" borderId="3" applyNumberFormat="0" applyAlignment="0" applyProtection="0"/>
    <xf numFmtId="0" fontId="30" fillId="56" borderId="3" applyNumberFormat="0" applyAlignment="0" applyProtection="0"/>
    <xf numFmtId="0" fontId="30" fillId="56" borderId="3" applyNumberFormat="0" applyAlignment="0" applyProtection="0"/>
    <xf numFmtId="0" fontId="30" fillId="56" borderId="3" applyNumberFormat="0" applyAlignment="0" applyProtection="0"/>
    <xf numFmtId="0" fontId="30" fillId="56" borderId="3" applyNumberFormat="0" applyAlignment="0" applyProtection="0"/>
    <xf numFmtId="0" fontId="30" fillId="56" borderId="3" applyNumberFormat="0" applyAlignment="0" applyProtection="0"/>
    <xf numFmtId="0" fontId="30" fillId="56" borderId="3" applyNumberFormat="0" applyAlignment="0" applyProtection="0"/>
    <xf numFmtId="0" fontId="30" fillId="56" borderId="3" applyNumberFormat="0" applyAlignment="0" applyProtection="0"/>
    <xf numFmtId="0" fontId="30" fillId="56" borderId="3" applyNumberFormat="0" applyAlignment="0" applyProtection="0"/>
    <xf numFmtId="0" fontId="30" fillId="56" borderId="3" applyNumberFormat="0" applyAlignment="0" applyProtection="0"/>
    <xf numFmtId="0" fontId="30" fillId="56" borderId="3" applyNumberFormat="0" applyAlignment="0" applyProtection="0"/>
    <xf numFmtId="0" fontId="30" fillId="56" borderId="3" applyNumberFormat="0" applyAlignment="0" applyProtection="0"/>
    <xf numFmtId="0" fontId="30" fillId="56" borderId="3" applyNumberFormat="0" applyAlignment="0" applyProtection="0"/>
    <xf numFmtId="0" fontId="30" fillId="56" borderId="3" applyNumberFormat="0" applyAlignment="0" applyProtection="0"/>
    <xf numFmtId="0" fontId="30" fillId="56" borderId="3" applyNumberFormat="0" applyAlignment="0" applyProtection="0"/>
    <xf numFmtId="0" fontId="30" fillId="56" borderId="3" applyNumberFormat="0" applyAlignment="0" applyProtection="0"/>
    <xf numFmtId="0" fontId="30" fillId="56" borderId="3" applyNumberFormat="0" applyAlignment="0" applyProtection="0"/>
    <xf numFmtId="0" fontId="30" fillId="56" borderId="3" applyNumberFormat="0" applyAlignment="0" applyProtection="0"/>
    <xf numFmtId="0" fontId="30" fillId="56" borderId="3" applyNumberFormat="0" applyAlignment="0" applyProtection="0"/>
    <xf numFmtId="0" fontId="30" fillId="56" borderId="3" applyNumberFormat="0" applyAlignment="0" applyProtection="0"/>
    <xf numFmtId="0" fontId="30" fillId="56" borderId="3" applyNumberFormat="0" applyAlignment="0" applyProtection="0"/>
    <xf numFmtId="0" fontId="30" fillId="56" borderId="3" applyNumberFormat="0" applyAlignment="0" applyProtection="0"/>
    <xf numFmtId="0" fontId="30" fillId="56" borderId="3" applyNumberFormat="0" applyAlignment="0" applyProtection="0"/>
    <xf numFmtId="0" fontId="30" fillId="56" borderId="3" applyNumberFormat="0" applyAlignment="0" applyProtection="0"/>
    <xf numFmtId="0" fontId="30" fillId="56" borderId="3" applyNumberFormat="0" applyAlignment="0" applyProtection="0"/>
    <xf numFmtId="0" fontId="30" fillId="56" borderId="3" applyNumberFormat="0" applyAlignment="0" applyProtection="0"/>
    <xf numFmtId="0" fontId="30" fillId="56" borderId="3" applyNumberFormat="0" applyAlignment="0" applyProtection="0"/>
    <xf numFmtId="0" fontId="30" fillId="56" borderId="3" applyNumberFormat="0" applyAlignment="0" applyProtection="0"/>
    <xf numFmtId="0" fontId="30" fillId="56" borderId="3" applyNumberFormat="0" applyAlignment="0" applyProtection="0"/>
    <xf numFmtId="0" fontId="30" fillId="56" borderId="3" applyNumberFormat="0" applyAlignment="0" applyProtection="0"/>
    <xf numFmtId="0" fontId="30" fillId="56" borderId="3" applyNumberFormat="0" applyAlignment="0" applyProtection="0"/>
    <xf numFmtId="0" fontId="30" fillId="56" borderId="3" applyNumberFormat="0" applyAlignment="0" applyProtection="0"/>
    <xf numFmtId="0" fontId="30" fillId="56" borderId="3" applyNumberFormat="0" applyAlignment="0" applyProtection="0"/>
    <xf numFmtId="0" fontId="30" fillId="56" borderId="3" applyNumberFormat="0" applyAlignment="0" applyProtection="0"/>
    <xf numFmtId="0" fontId="30" fillId="56" borderId="3" applyNumberFormat="0" applyAlignment="0" applyProtection="0"/>
    <xf numFmtId="0" fontId="30" fillId="56" borderId="3" applyNumberFormat="0" applyAlignment="0" applyProtection="0"/>
    <xf numFmtId="0" fontId="30" fillId="56" borderId="3" applyNumberFormat="0" applyAlignment="0" applyProtection="0"/>
    <xf numFmtId="0" fontId="30" fillId="56" borderId="3" applyNumberFormat="0" applyAlignment="0" applyProtection="0"/>
    <xf numFmtId="0" fontId="30" fillId="56" borderId="3" applyNumberFormat="0" applyAlignment="0" applyProtection="0"/>
    <xf numFmtId="0" fontId="30" fillId="56" borderId="3" applyNumberFormat="0" applyAlignment="0" applyProtection="0"/>
    <xf numFmtId="0" fontId="30" fillId="56" borderId="3" applyNumberFormat="0" applyAlignment="0" applyProtection="0"/>
    <xf numFmtId="0" fontId="30" fillId="56" borderId="3" applyNumberFormat="0" applyAlignment="0" applyProtection="0"/>
    <xf numFmtId="0" fontId="30" fillId="56" borderId="3" applyNumberFormat="0" applyAlignment="0" applyProtection="0"/>
    <xf numFmtId="0" fontId="30" fillId="56" borderId="3" applyNumberFormat="0" applyAlignment="0" applyProtection="0"/>
    <xf numFmtId="0" fontId="30" fillId="56" borderId="3" applyNumberFormat="0" applyAlignment="0" applyProtection="0"/>
    <xf numFmtId="0" fontId="30" fillId="56" borderId="3" applyNumberFormat="0" applyAlignment="0" applyProtection="0"/>
    <xf numFmtId="0" fontId="30" fillId="56" borderId="3" applyNumberFormat="0" applyAlignment="0" applyProtection="0"/>
    <xf numFmtId="0" fontId="28" fillId="56" borderId="3" applyNumberFormat="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71"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1"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quotePrefix="1">
      <protection locked="0"/>
    </xf>
    <xf numFmtId="43" fontId="15" fillId="0" borderId="0" applyFont="0" applyFill="0" applyBorder="0" applyAlignment="0" applyProtection="0"/>
    <xf numFmtId="43" fontId="1" fillId="0" borderId="0" quotePrefix="1">
      <protection locked="0"/>
    </xf>
    <xf numFmtId="43" fontId="15" fillId="0" borderId="0" applyFont="0" applyFill="0" applyBorder="0" applyAlignment="0" applyProtection="0"/>
    <xf numFmtId="43" fontId="1" fillId="0" borderId="0" quotePrefix="1">
      <protection locked="0"/>
    </xf>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quotePrefix="1">
      <protection locked="0"/>
    </xf>
    <xf numFmtId="177" fontId="85" fillId="0" borderId="0" applyFont="0" applyFill="0" applyBorder="0" applyAlignment="0" applyProtection="0"/>
    <xf numFmtId="177" fontId="8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1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1"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1"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1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1"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1"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1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1"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166" fontId="1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166" fontId="1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1" fillId="0" borderId="0" applyFont="0" applyFill="0" applyBorder="0" applyAlignment="0" applyProtection="0"/>
    <xf numFmtId="43" fontId="85" fillId="0" borderId="0" applyFont="0" applyFill="0" applyBorder="0" applyAlignment="0" applyProtection="0"/>
    <xf numFmtId="178" fontId="1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178" fontId="1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178" fontId="1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178" fontId="1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178" fontId="1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43" fontId="1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43" fontId="1"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43" fontId="1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43" fontId="85" fillId="0" borderId="0" applyFont="0" applyFill="0" applyBorder="0" applyAlignment="0" applyProtection="0"/>
    <xf numFmtId="43" fontId="1"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1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4" fontId="1"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5" fillId="0" borderId="0" applyFont="0" applyFill="0" applyBorder="0" applyAlignment="0" applyProtection="0"/>
    <xf numFmtId="44" fontId="1" fillId="0" borderId="0" applyFont="0" applyFill="0" applyBorder="0" applyAlignment="0" applyProtection="0"/>
    <xf numFmtId="43" fontId="15" fillId="0" borderId="0" applyFont="0" applyFill="0" applyBorder="0" applyAlignment="0" applyProtection="0"/>
    <xf numFmtId="44" fontId="1" fillId="0" borderId="0" applyFont="0" applyFill="0" applyBorder="0" applyAlignment="0" applyProtection="0"/>
    <xf numFmtId="178" fontId="15" fillId="0" borderId="0" applyFont="0" applyFill="0" applyBorder="0" applyAlignment="0" applyProtection="0"/>
    <xf numFmtId="44" fontId="1" fillId="0" borderId="0" applyFont="0" applyFill="0" applyBorder="0" applyAlignment="0" applyProtection="0"/>
    <xf numFmtId="43" fontId="85" fillId="0" borderId="0" applyFont="0" applyFill="0" applyBorder="0" applyAlignment="0" applyProtection="0"/>
    <xf numFmtId="43" fontId="1"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43" fontId="85" fillId="0" borderId="0" applyFont="0" applyFill="0" applyBorder="0" applyAlignment="0" applyProtection="0"/>
    <xf numFmtId="178" fontId="1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178" fontId="1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178" fontId="1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44" fontId="1"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44" fontId="1"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43"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1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15" fillId="0" borderId="0" applyFont="0" applyFill="0" applyBorder="0" applyAlignment="0" applyProtection="0"/>
    <xf numFmtId="44" fontId="1" fillId="0" borderId="0" applyFont="0" applyFill="0" applyBorder="0" applyAlignment="0" applyProtection="0"/>
    <xf numFmtId="178" fontId="15" fillId="0" borderId="0" applyFont="0" applyFill="0" applyBorder="0" applyAlignment="0" applyProtection="0"/>
    <xf numFmtId="44" fontId="1" fillId="0" borderId="0" applyFont="0" applyFill="0" applyBorder="0" applyAlignment="0" applyProtection="0"/>
    <xf numFmtId="43" fontId="85" fillId="0" borderId="0" applyFont="0" applyFill="0" applyBorder="0" applyAlignment="0" applyProtection="0"/>
    <xf numFmtId="44" fontId="1"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44" fontId="1"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178" fontId="1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44" fontId="1"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4" fontId="1"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4" fontId="1"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4" fontId="1"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4" fontId="1"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4" fontId="1"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4" fontId="1"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178" fontId="1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1" fillId="0" borderId="0" applyFont="0" applyFill="0" applyBorder="0" applyAlignment="0" applyProtection="0"/>
    <xf numFmtId="178" fontId="1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178" fontId="1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178" fontId="1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178" fontId="1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178" fontId="1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178" fontId="1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4" fontId="1"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4" fontId="1"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4" fontId="1"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4" fontId="1"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15" fillId="0" borderId="0" applyFont="0" applyFill="0" applyBorder="0" applyAlignment="0" applyProtection="0"/>
    <xf numFmtId="44" fontId="1"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4" fontId="1"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4" fontId="1"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4" fontId="1"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4" fontId="1"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1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1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1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1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178" fontId="1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1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1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1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1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1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1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1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1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165" fontId="1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178" fontId="1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178" fontId="1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1" fillId="0" borderId="0" applyFont="0" applyFill="0" applyBorder="0" applyAlignment="0" applyProtection="0"/>
    <xf numFmtId="178" fontId="1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178" fontId="1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178" fontId="1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178" fontId="1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178"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1"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1"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4" fontId="1"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1"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1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1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1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1"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1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1"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1"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quotePrefix="1">
      <protection locked="0"/>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1"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1"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1"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1"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1"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1"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1"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1"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quotePrefix="1">
      <protection locked="0"/>
    </xf>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quotePrefix="1">
      <protection locked="0"/>
    </xf>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8" fontId="1" fillId="0" borderId="0" applyFont="0" applyFill="0" applyProtection="0"/>
    <xf numFmtId="8" fontId="1" fillId="0" borderId="0" applyFont="0" applyFill="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8" fontId="1" fillId="0" borderId="0" applyFont="0" applyFill="0" applyProtection="0"/>
    <xf numFmtId="43" fontId="1" fillId="0" borderId="0" applyFont="0" applyFill="0" applyBorder="0" applyAlignment="0" applyProtection="0"/>
    <xf numFmtId="8" fontId="1" fillId="0" borderId="0" applyFont="0" applyFill="0" applyProtection="0"/>
    <xf numFmtId="8" fontId="1" fillId="0" borderId="0" applyFont="0" applyFill="0" applyProtection="0"/>
    <xf numFmtId="8" fontId="1" fillId="0" borderId="0" applyFont="0" applyFill="0" applyProtection="0"/>
    <xf numFmtId="8" fontId="1" fillId="0" borderId="0" applyFont="0" applyFill="0" applyProtection="0"/>
    <xf numFmtId="8" fontId="1" fillId="0" borderId="0" applyFont="0" applyFill="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179"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3" fillId="0" borderId="0"/>
    <xf numFmtId="172" fontId="2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85" fillId="0" borderId="0" applyFont="0" applyFill="0" applyBorder="0" applyAlignment="0" applyProtection="0"/>
    <xf numFmtId="44" fontId="85" fillId="0" borderId="0" applyFont="0" applyFill="0" applyBorder="0" applyAlignment="0" applyProtection="0"/>
    <xf numFmtId="44" fontId="85" fillId="0" borderId="0" applyFont="0" applyFill="0" applyBorder="0" applyAlignment="0" applyProtection="0"/>
    <xf numFmtId="44" fontId="8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85" fillId="0" borderId="0" applyFont="0" applyFill="0" applyBorder="0" applyAlignment="0" applyProtection="0"/>
    <xf numFmtId="44" fontId="85" fillId="0" borderId="0" applyFont="0" applyFill="0" applyBorder="0" applyAlignment="0" applyProtection="0"/>
    <xf numFmtId="44" fontId="85" fillId="0" borderId="0" applyFont="0" applyFill="0" applyBorder="0" applyAlignment="0" applyProtection="0"/>
    <xf numFmtId="44" fontId="85"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2" fillId="0" borderId="0"/>
    <xf numFmtId="14" fontId="33" fillId="0" borderId="0" applyFill="0" applyBorder="0" applyAlignment="0"/>
    <xf numFmtId="38" fontId="14" fillId="0" borderId="5">
      <alignment vertical="center"/>
    </xf>
    <xf numFmtId="38" fontId="14" fillId="0" borderId="5">
      <alignment vertical="center"/>
    </xf>
    <xf numFmtId="38" fontId="14" fillId="0" borderId="5">
      <alignment vertical="center"/>
    </xf>
    <xf numFmtId="38" fontId="14" fillId="0" borderId="5">
      <alignment vertical="center"/>
    </xf>
    <xf numFmtId="38" fontId="14" fillId="0" borderId="5">
      <alignment vertical="center"/>
    </xf>
    <xf numFmtId="38" fontId="14" fillId="0" borderId="5">
      <alignment vertical="center"/>
    </xf>
    <xf numFmtId="38" fontId="14" fillId="0" borderId="5">
      <alignment vertical="center"/>
    </xf>
    <xf numFmtId="38" fontId="14" fillId="0" borderId="0" applyFont="0" applyFill="0" applyBorder="0" applyAlignment="0" applyProtection="0"/>
    <xf numFmtId="180" fontId="1" fillId="0" borderId="0" applyFont="0" applyFill="0" applyBorder="0" applyAlignment="0" applyProtection="0"/>
    <xf numFmtId="0" fontId="34" fillId="58" borderId="0" applyNumberFormat="0" applyBorder="0" applyAlignment="0" applyProtection="0"/>
    <xf numFmtId="0" fontId="34" fillId="59" borderId="0" applyNumberFormat="0" applyBorder="0" applyAlignment="0" applyProtection="0"/>
    <xf numFmtId="0" fontId="34" fillId="60" borderId="0" applyNumberFormat="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5" fillId="0" borderId="0" applyNumberFormat="0" applyFill="0" applyBorder="0" applyAlignment="0" applyProtection="0"/>
    <xf numFmtId="168" fontId="1" fillId="0" borderId="0"/>
    <xf numFmtId="0" fontId="1" fillId="0" borderId="0"/>
    <xf numFmtId="168" fontId="1" fillId="0" borderId="0"/>
    <xf numFmtId="0" fontId="23" fillId="0" borderId="6" applyNumberFormat="0">
      <protection locked="0"/>
    </xf>
    <xf numFmtId="0" fontId="23" fillId="0" borderId="6" applyNumberFormat="0">
      <protection locked="0"/>
    </xf>
    <xf numFmtId="0" fontId="23" fillId="0" borderId="6" applyNumberFormat="0">
      <protection locked="0"/>
    </xf>
    <xf numFmtId="0" fontId="23" fillId="0" borderId="6" applyNumberFormat="0">
      <protection locked="0"/>
    </xf>
    <xf numFmtId="0" fontId="23" fillId="0" borderId="6" applyNumberFormat="0">
      <protection locked="0"/>
    </xf>
    <xf numFmtId="0" fontId="23" fillId="0" borderId="6" applyNumberFormat="0">
      <protection locked="0"/>
    </xf>
    <xf numFmtId="0" fontId="23" fillId="0" borderId="6" applyNumberFormat="0">
      <protection locked="0"/>
    </xf>
    <xf numFmtId="0" fontId="23" fillId="0" borderId="6" applyNumberFormat="0">
      <protection locked="0"/>
    </xf>
    <xf numFmtId="0" fontId="23" fillId="0" borderId="6" applyNumberFormat="0">
      <protection locked="0"/>
    </xf>
    <xf numFmtId="0" fontId="23" fillId="0" borderId="6" applyNumberFormat="0">
      <protection locked="0"/>
    </xf>
    <xf numFmtId="0" fontId="38" fillId="7" borderId="0" applyNumberFormat="0" applyBorder="0" applyAlignment="0" applyProtection="0"/>
    <xf numFmtId="0" fontId="39" fillId="61"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38" fillId="7"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38" fillId="7" borderId="0" applyNumberFormat="0" applyBorder="0" applyAlignment="0" applyProtection="0"/>
    <xf numFmtId="0" fontId="1" fillId="54" borderId="6" applyNumberFormat="0" applyFont="0" applyBorder="0" applyProtection="0">
      <alignment horizontal="center" vertical="center"/>
    </xf>
    <xf numFmtId="0" fontId="41" fillId="0" borderId="7" applyNumberFormat="0" applyProtection="0"/>
    <xf numFmtId="0" fontId="41" fillId="0" borderId="7" applyNumberFormat="0" applyProtection="0"/>
    <xf numFmtId="0" fontId="41" fillId="0" borderId="7" applyNumberFormat="0" applyProtection="0"/>
    <xf numFmtId="0" fontId="41" fillId="0" borderId="8">
      <alignment horizontal="left" vertical="center"/>
    </xf>
    <xf numFmtId="0" fontId="41" fillId="0" borderId="8">
      <alignment horizontal="left" vertical="center"/>
    </xf>
    <xf numFmtId="168" fontId="41" fillId="0" borderId="8">
      <alignment horizontal="left" vertical="center"/>
    </xf>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3" fillId="0" borderId="10" applyNumberFormat="0" applyFill="0" applyAlignment="0" applyProtection="0"/>
    <xf numFmtId="0" fontId="43" fillId="0" borderId="10" applyNumberFormat="0" applyFill="0" applyAlignment="0" applyProtection="0"/>
    <xf numFmtId="0" fontId="43" fillId="0" borderId="10" applyNumberFormat="0" applyFill="0" applyAlignment="0" applyProtection="0"/>
    <xf numFmtId="0" fontId="43" fillId="0" borderId="10" applyNumberFormat="0" applyFill="0" applyAlignment="0" applyProtection="0"/>
    <xf numFmtId="0" fontId="43" fillId="0" borderId="10" applyNumberFormat="0" applyFill="0" applyAlignment="0" applyProtection="0"/>
    <xf numFmtId="0" fontId="43" fillId="0" borderId="10" applyNumberFormat="0" applyFill="0" applyAlignment="0" applyProtection="0"/>
    <xf numFmtId="0" fontId="43" fillId="0" borderId="10" applyNumberFormat="0" applyFill="0" applyAlignment="0" applyProtection="0"/>
    <xf numFmtId="0" fontId="43" fillId="0" borderId="10" applyNumberFormat="0" applyFill="0" applyAlignment="0" applyProtection="0"/>
    <xf numFmtId="0" fontId="43" fillId="0" borderId="10" applyNumberFormat="0" applyFill="0" applyAlignment="0" applyProtection="0"/>
    <xf numFmtId="0" fontId="43" fillId="0" borderId="10" applyNumberFormat="0" applyFill="0" applyAlignment="0" applyProtection="0"/>
    <xf numFmtId="0" fontId="43" fillId="0" borderId="10" applyNumberFormat="0" applyFill="0" applyAlignment="0" applyProtection="0"/>
    <xf numFmtId="0" fontId="43" fillId="0" borderId="10" applyNumberFormat="0" applyFill="0" applyAlignment="0" applyProtection="0"/>
    <xf numFmtId="0" fontId="43" fillId="0" borderId="10" applyNumberFormat="0" applyFill="0" applyAlignment="0" applyProtection="0"/>
    <xf numFmtId="0" fontId="43" fillId="0" borderId="10" applyNumberFormat="0" applyFill="0" applyAlignment="0" applyProtection="0"/>
    <xf numFmtId="0" fontId="43" fillId="0" borderId="10" applyNumberFormat="0" applyFill="0" applyAlignment="0" applyProtection="0"/>
    <xf numFmtId="0" fontId="43" fillId="0" borderId="10" applyNumberFormat="0" applyFill="0" applyAlignment="0" applyProtection="0"/>
    <xf numFmtId="0" fontId="43" fillId="0" borderId="10" applyNumberFormat="0" applyFill="0" applyAlignment="0" applyProtection="0"/>
    <xf numFmtId="0" fontId="43" fillId="0" borderId="10" applyNumberFormat="0" applyFill="0" applyAlignment="0" applyProtection="0"/>
    <xf numFmtId="0" fontId="44" fillId="0" borderId="11" applyNumberFormat="0" applyFill="0" applyAlignment="0" applyProtection="0"/>
    <xf numFmtId="0" fontId="44" fillId="0" borderId="11" applyNumberFormat="0" applyFill="0" applyAlignment="0" applyProtection="0"/>
    <xf numFmtId="0" fontId="44" fillId="0" borderId="11" applyNumberFormat="0" applyFill="0" applyAlignment="0" applyProtection="0"/>
    <xf numFmtId="0" fontId="44" fillId="0" borderId="11" applyNumberFormat="0" applyFill="0" applyAlignment="0" applyProtection="0"/>
    <xf numFmtId="0" fontId="44" fillId="0" borderId="11" applyNumberFormat="0" applyFill="0" applyAlignment="0" applyProtection="0"/>
    <xf numFmtId="0" fontId="44" fillId="0" borderId="11" applyNumberFormat="0" applyFill="0" applyAlignment="0" applyProtection="0"/>
    <xf numFmtId="0" fontId="44" fillId="0" borderId="11" applyNumberFormat="0" applyFill="0" applyAlignment="0" applyProtection="0"/>
    <xf numFmtId="0" fontId="44" fillId="0" borderId="11" applyNumberFormat="0" applyFill="0" applyAlignment="0" applyProtection="0"/>
    <xf numFmtId="0" fontId="44" fillId="0" borderId="11" applyNumberFormat="0" applyFill="0" applyAlignment="0" applyProtection="0"/>
    <xf numFmtId="0" fontId="44" fillId="0" borderId="11" applyNumberFormat="0" applyFill="0" applyAlignment="0" applyProtection="0"/>
    <xf numFmtId="0" fontId="44" fillId="0" borderId="11" applyNumberFormat="0" applyFill="0" applyAlignment="0" applyProtection="0"/>
    <xf numFmtId="0" fontId="44" fillId="0" borderId="11" applyNumberFormat="0" applyFill="0" applyAlignment="0" applyProtection="0"/>
    <xf numFmtId="0" fontId="44" fillId="0" borderId="11" applyNumberFormat="0" applyFill="0" applyAlignment="0" applyProtection="0"/>
    <xf numFmtId="0" fontId="44" fillId="0" borderId="11" applyNumberFormat="0" applyFill="0" applyAlignment="0" applyProtection="0"/>
    <xf numFmtId="0" fontId="44" fillId="0" borderId="11" applyNumberFormat="0" applyFill="0" applyAlignment="0" applyProtection="0"/>
    <xf numFmtId="0" fontId="44" fillId="0" borderId="11" applyNumberFormat="0" applyFill="0" applyAlignment="0" applyProtection="0"/>
    <xf numFmtId="0" fontId="44" fillId="0" borderId="11" applyNumberFormat="0" applyFill="0" applyAlignment="0" applyProtection="0"/>
    <xf numFmtId="0" fontId="44" fillId="0" borderId="11" applyNumberFormat="0" applyFill="0" applyAlignment="0" applyProtection="0"/>
    <xf numFmtId="0" fontId="44" fillId="0" borderId="11" applyNumberFormat="0" applyFill="0" applyAlignment="0" applyProtection="0"/>
    <xf numFmtId="0" fontId="44" fillId="0" borderId="11" applyNumberFormat="0" applyFill="0" applyAlignment="0" applyProtection="0"/>
    <xf numFmtId="0" fontId="44" fillId="0" borderId="11"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37" fontId="45" fillId="0" borderId="0"/>
    <xf numFmtId="168" fontId="46" fillId="0" borderId="0"/>
    <xf numFmtId="0" fontId="46" fillId="0" borderId="0"/>
    <xf numFmtId="168" fontId="46" fillId="0" borderId="0"/>
    <xf numFmtId="168" fontId="41" fillId="0" borderId="0"/>
    <xf numFmtId="0" fontId="41" fillId="0" borderId="0"/>
    <xf numFmtId="168" fontId="41" fillId="0" borderId="0"/>
    <xf numFmtId="168" fontId="47" fillId="0" borderId="0"/>
    <xf numFmtId="0" fontId="47" fillId="0" borderId="0"/>
    <xf numFmtId="168" fontId="47" fillId="0" borderId="0"/>
    <xf numFmtId="168" fontId="48" fillId="0" borderId="0"/>
    <xf numFmtId="0" fontId="48" fillId="0" borderId="0"/>
    <xf numFmtId="168" fontId="48" fillId="0" borderId="0"/>
    <xf numFmtId="168" fontId="49" fillId="0" borderId="0"/>
    <xf numFmtId="0" fontId="49" fillId="0" borderId="0"/>
    <xf numFmtId="168" fontId="49" fillId="0" borderId="0"/>
    <xf numFmtId="168" fontId="50" fillId="0" borderId="0"/>
    <xf numFmtId="0" fontId="50" fillId="0" borderId="0"/>
    <xf numFmtId="168" fontId="50" fillId="0" borderId="0"/>
    <xf numFmtId="0" fontId="49" fillId="62" borderId="12" applyFont="0" applyBorder="0">
      <alignment horizontal="center" wrapText="1"/>
    </xf>
    <xf numFmtId="3" fontId="1" fillId="13" borderId="6" applyFont="0" applyProtection="0">
      <alignment horizontal="right" vertical="center"/>
    </xf>
    <xf numFmtId="9" fontId="1" fillId="13" borderId="6" applyFont="0" applyProtection="0">
      <alignment horizontal="right" vertical="center"/>
    </xf>
    <xf numFmtId="0" fontId="1" fillId="13" borderId="12" applyNumberFormat="0" applyFont="0" applyBorder="0" applyProtection="0">
      <alignment horizontal="left" vertical="center"/>
    </xf>
    <xf numFmtId="168" fontId="1" fillId="0" borderId="0">
      <alignment horizontal="center"/>
    </xf>
    <xf numFmtId="0" fontId="1" fillId="0" borderId="0">
      <alignment horizontal="center"/>
    </xf>
    <xf numFmtId="168" fontId="1" fillId="0" borderId="0">
      <alignment horizontal="center"/>
    </xf>
    <xf numFmtId="0" fontId="51" fillId="0" borderId="0" applyNumberFormat="0" applyFill="0" applyBorder="0">
      <protection locked="0"/>
    </xf>
    <xf numFmtId="0" fontId="51" fillId="0" borderId="0" applyNumberFormat="0" applyFill="0" applyBorder="0">
      <protection locked="0"/>
    </xf>
    <xf numFmtId="0" fontId="51" fillId="0" borderId="0" applyNumberFormat="0" applyFill="0" applyBorder="0">
      <protection locked="0"/>
    </xf>
    <xf numFmtId="168" fontId="52" fillId="0" borderId="0"/>
    <xf numFmtId="0" fontId="53" fillId="13" borderId="1" applyNumberFormat="0" applyAlignment="0" applyProtection="0"/>
    <xf numFmtId="0" fontId="54" fillId="63" borderId="2"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5" fillId="13" borderId="1"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5" fillId="13" borderId="1"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5" fillId="13" borderId="1"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4" fillId="63" borderId="2"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4" fillId="63" borderId="2"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4" fillId="63" borderId="2"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4" fillId="63" borderId="2"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4" fillId="63" borderId="2"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4" fillId="63" borderId="2"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4" fillId="63" borderId="2"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5" fillId="13" borderId="1" applyNumberFormat="0" applyAlignment="0" applyProtection="0"/>
    <xf numFmtId="0" fontId="55" fillId="13" borderId="1" applyNumberFormat="0" applyAlignment="0" applyProtection="0"/>
    <xf numFmtId="0" fontId="55" fillId="13" borderId="1" applyNumberFormat="0" applyAlignment="0" applyProtection="0"/>
    <xf numFmtId="0" fontId="55" fillId="13" borderId="1" applyNumberFormat="0" applyAlignment="0" applyProtection="0"/>
    <xf numFmtId="0" fontId="55" fillId="13" borderId="1" applyNumberFormat="0" applyAlignment="0" applyProtection="0"/>
    <xf numFmtId="0" fontId="55" fillId="13" borderId="1" applyNumberFormat="0" applyAlignment="0" applyProtection="0"/>
    <xf numFmtId="0" fontId="55" fillId="13" borderId="1" applyNumberFormat="0" applyAlignment="0" applyProtection="0"/>
    <xf numFmtId="0" fontId="55" fillId="13" borderId="1" applyNumberFormat="0" applyAlignment="0" applyProtection="0"/>
    <xf numFmtId="0" fontId="55" fillId="13" borderId="1" applyNumberFormat="0" applyAlignment="0" applyProtection="0"/>
    <xf numFmtId="0" fontId="55" fillId="13" borderId="1" applyNumberFormat="0" applyAlignment="0" applyProtection="0"/>
    <xf numFmtId="0" fontId="55" fillId="13" borderId="1" applyNumberFormat="0" applyAlignment="0" applyProtection="0"/>
    <xf numFmtId="0" fontId="55" fillId="13" borderId="1" applyNumberFormat="0" applyAlignment="0" applyProtection="0"/>
    <xf numFmtId="0" fontId="53" fillId="13" borderId="1" applyNumberFormat="0" applyAlignment="0" applyProtection="0"/>
    <xf numFmtId="3" fontId="1" fillId="64" borderId="6" applyFont="0">
      <alignment horizontal="right" vertical="center"/>
      <protection locked="0"/>
    </xf>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56" fillId="0" borderId="13" applyNumberFormat="0" applyFill="0" applyAlignment="0" applyProtection="0"/>
    <xf numFmtId="0" fontId="57" fillId="0" borderId="14" applyNumberFormat="0" applyFill="0" applyAlignment="0" applyProtection="0"/>
    <xf numFmtId="0" fontId="58" fillId="0" borderId="13" applyNumberFormat="0" applyFill="0" applyAlignment="0" applyProtection="0"/>
    <xf numFmtId="0" fontId="58" fillId="0" borderId="13" applyNumberFormat="0" applyFill="0" applyAlignment="0" applyProtection="0"/>
    <xf numFmtId="0" fontId="58" fillId="0" borderId="13" applyNumberFormat="0" applyFill="0" applyAlignment="0" applyProtection="0"/>
    <xf numFmtId="0" fontId="56" fillId="0" borderId="13" applyNumberFormat="0" applyFill="0" applyAlignment="0" applyProtection="0"/>
    <xf numFmtId="0" fontId="57" fillId="0" borderId="14" applyNumberFormat="0" applyFill="0" applyAlignment="0" applyProtection="0"/>
    <xf numFmtId="0" fontId="57" fillId="0" borderId="14" applyNumberFormat="0" applyFill="0" applyAlignment="0" applyProtection="0"/>
    <xf numFmtId="0" fontId="57" fillId="0" borderId="14" applyNumberFormat="0" applyFill="0" applyAlignment="0" applyProtection="0"/>
    <xf numFmtId="0" fontId="57" fillId="0" borderId="14" applyNumberFormat="0" applyFill="0" applyAlignment="0" applyProtection="0"/>
    <xf numFmtId="0" fontId="57" fillId="0" borderId="14" applyNumberFormat="0" applyFill="0" applyAlignment="0" applyProtection="0"/>
    <xf numFmtId="0" fontId="57" fillId="0" borderId="14" applyNumberFormat="0" applyFill="0" applyAlignment="0" applyProtection="0"/>
    <xf numFmtId="0" fontId="57" fillId="0" borderId="14" applyNumberFormat="0" applyFill="0" applyAlignment="0" applyProtection="0"/>
    <xf numFmtId="0" fontId="58" fillId="0" borderId="13" applyNumberFormat="0" applyFill="0" applyAlignment="0" applyProtection="0"/>
    <xf numFmtId="0" fontId="58" fillId="0" borderId="13" applyNumberFormat="0" applyFill="0" applyAlignment="0" applyProtection="0"/>
    <xf numFmtId="0" fontId="58" fillId="0" borderId="13" applyNumberFormat="0" applyFill="0" applyAlignment="0" applyProtection="0"/>
    <xf numFmtId="0" fontId="58" fillId="0" borderId="13" applyNumberFormat="0" applyFill="0" applyAlignment="0" applyProtection="0"/>
    <xf numFmtId="0" fontId="58" fillId="0" borderId="13" applyNumberFormat="0" applyFill="0" applyAlignment="0" applyProtection="0"/>
    <xf numFmtId="0" fontId="58" fillId="0" borderId="13" applyNumberFormat="0" applyFill="0" applyAlignment="0" applyProtection="0"/>
    <xf numFmtId="0" fontId="58" fillId="0" borderId="13" applyNumberFormat="0" applyFill="0" applyAlignment="0" applyProtection="0"/>
    <xf numFmtId="0" fontId="58" fillId="0" borderId="13" applyNumberFormat="0" applyFill="0" applyAlignment="0" applyProtection="0"/>
    <xf numFmtId="0" fontId="58" fillId="0" borderId="13" applyNumberFormat="0" applyFill="0" applyAlignment="0" applyProtection="0"/>
    <xf numFmtId="0" fontId="58" fillId="0" borderId="13" applyNumberFormat="0" applyFill="0" applyAlignment="0" applyProtection="0"/>
    <xf numFmtId="0" fontId="58" fillId="0" borderId="13" applyNumberFormat="0" applyFill="0" applyAlignment="0" applyProtection="0"/>
    <xf numFmtId="0" fontId="58" fillId="0" borderId="13" applyNumberFormat="0" applyFill="0" applyAlignment="0" applyProtection="0"/>
    <xf numFmtId="0" fontId="56" fillId="0" borderId="13" applyNumberFormat="0" applyFill="0" applyAlignment="0" applyProtection="0"/>
    <xf numFmtId="168" fontId="1" fillId="0" borderId="0">
      <alignment horizontal="center"/>
    </xf>
    <xf numFmtId="0" fontId="1" fillId="0" borderId="0">
      <alignment horizontal="center"/>
    </xf>
    <xf numFmtId="168" fontId="1" fillId="0" borderId="0">
      <alignment horizontal="center"/>
    </xf>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59" fillId="65" borderId="0" applyNumberFormat="0" applyBorder="0" applyAlignment="0" applyProtection="0"/>
    <xf numFmtId="0" fontId="60" fillId="66" borderId="0" applyNumberFormat="0" applyBorder="0" applyAlignment="0" applyProtection="0"/>
    <xf numFmtId="0" fontId="61" fillId="65" borderId="0" applyNumberFormat="0" applyBorder="0" applyAlignment="0" applyProtection="0"/>
    <xf numFmtId="0" fontId="61" fillId="65" borderId="0" applyNumberFormat="0" applyBorder="0" applyAlignment="0" applyProtection="0"/>
    <xf numFmtId="0" fontId="61" fillId="65" borderId="0" applyNumberFormat="0" applyBorder="0" applyAlignment="0" applyProtection="0"/>
    <xf numFmtId="0" fontId="59" fillId="65" borderId="0" applyNumberFormat="0" applyBorder="0" applyAlignment="0" applyProtection="0"/>
    <xf numFmtId="0" fontId="60" fillId="66" borderId="0" applyNumberFormat="0" applyBorder="0" applyAlignment="0" applyProtection="0"/>
    <xf numFmtId="0" fontId="60" fillId="66" borderId="0" applyNumberFormat="0" applyBorder="0" applyAlignment="0" applyProtection="0"/>
    <xf numFmtId="0" fontId="60" fillId="66" borderId="0" applyNumberFormat="0" applyBorder="0" applyAlignment="0" applyProtection="0"/>
    <xf numFmtId="0" fontId="60" fillId="66" borderId="0" applyNumberFormat="0" applyBorder="0" applyAlignment="0" applyProtection="0"/>
    <xf numFmtId="0" fontId="60" fillId="66" borderId="0" applyNumberFormat="0" applyBorder="0" applyAlignment="0" applyProtection="0"/>
    <xf numFmtId="0" fontId="60" fillId="66" borderId="0" applyNumberFormat="0" applyBorder="0" applyAlignment="0" applyProtection="0"/>
    <xf numFmtId="0" fontId="60" fillId="66" borderId="0" applyNumberFormat="0" applyBorder="0" applyAlignment="0" applyProtection="0"/>
    <xf numFmtId="0" fontId="61" fillId="65" borderId="0" applyNumberFormat="0" applyBorder="0" applyAlignment="0" applyProtection="0"/>
    <xf numFmtId="0" fontId="61" fillId="65" borderId="0" applyNumberFormat="0" applyBorder="0" applyAlignment="0" applyProtection="0"/>
    <xf numFmtId="0" fontId="61" fillId="65" borderId="0" applyNumberFormat="0" applyBorder="0" applyAlignment="0" applyProtection="0"/>
    <xf numFmtId="0" fontId="61" fillId="65" borderId="0" applyNumberFormat="0" applyBorder="0" applyAlignment="0" applyProtection="0"/>
    <xf numFmtId="0" fontId="61" fillId="65" borderId="0" applyNumberFormat="0" applyBorder="0" applyAlignment="0" applyProtection="0"/>
    <xf numFmtId="0" fontId="61" fillId="65" borderId="0" applyNumberFormat="0" applyBorder="0" applyAlignment="0" applyProtection="0"/>
    <xf numFmtId="0" fontId="61" fillId="65" borderId="0" applyNumberFormat="0" applyBorder="0" applyAlignment="0" applyProtection="0"/>
    <xf numFmtId="0" fontId="61" fillId="65" borderId="0" applyNumberFormat="0" applyBorder="0" applyAlignment="0" applyProtection="0"/>
    <xf numFmtId="0" fontId="61" fillId="65" borderId="0" applyNumberFormat="0" applyBorder="0" applyAlignment="0" applyProtection="0"/>
    <xf numFmtId="0" fontId="61" fillId="65" borderId="0" applyNumberFormat="0" applyBorder="0" applyAlignment="0" applyProtection="0"/>
    <xf numFmtId="0" fontId="61" fillId="65" borderId="0" applyNumberFormat="0" applyBorder="0" applyAlignment="0" applyProtection="0"/>
    <xf numFmtId="0" fontId="61" fillId="65" borderId="0" applyNumberFormat="0" applyBorder="0" applyAlignment="0" applyProtection="0"/>
    <xf numFmtId="0" fontId="59" fillId="65" borderId="0" applyNumberFormat="0" applyBorder="0" applyAlignment="0" applyProtection="0"/>
    <xf numFmtId="1" fontId="62" fillId="0" borderId="0" applyProtection="0"/>
    <xf numFmtId="168" fontId="14" fillId="0" borderId="15"/>
    <xf numFmtId="169" fontId="14" fillId="0" borderId="15"/>
    <xf numFmtId="168" fontId="14" fillId="0" borderId="15"/>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0" fontId="85" fillId="0" borderId="0"/>
    <xf numFmtId="0" fontId="85" fillId="0" borderId="0"/>
    <xf numFmtId="0" fontId="85" fillId="0" borderId="0"/>
    <xf numFmtId="0" fontId="85" fillId="0" borderId="0"/>
    <xf numFmtId="0" fontId="1" fillId="0" borderId="0"/>
    <xf numFmtId="0" fontId="1" fillId="0" borderId="0"/>
    <xf numFmtId="169" fontId="85" fillId="0" borderId="0"/>
    <xf numFmtId="169" fontId="85" fillId="0" borderId="0"/>
    <xf numFmtId="169" fontId="85" fillId="0" borderId="0"/>
    <xf numFmtId="169" fontId="85" fillId="0" borderId="0"/>
    <xf numFmtId="169" fontId="85" fillId="0" borderId="0"/>
    <xf numFmtId="169" fontId="85" fillId="0" borderId="0"/>
    <xf numFmtId="169" fontId="85" fillId="0" borderId="0"/>
    <xf numFmtId="169" fontId="85" fillId="0" borderId="0"/>
    <xf numFmtId="169" fontId="85" fillId="0" borderId="0"/>
    <xf numFmtId="169" fontId="85" fillId="0" borderId="0"/>
    <xf numFmtId="169" fontId="85" fillId="0" borderId="0"/>
    <xf numFmtId="169" fontId="85" fillId="0" borderId="0"/>
    <xf numFmtId="169" fontId="85" fillId="0" borderId="0"/>
    <xf numFmtId="169" fontId="85" fillId="0" borderId="0"/>
    <xf numFmtId="169" fontId="85" fillId="0" borderId="0"/>
    <xf numFmtId="169" fontId="85" fillId="0" borderId="0"/>
    <xf numFmtId="0" fontId="1"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181" fontId="85" fillId="0" borderId="0"/>
    <xf numFmtId="181" fontId="85" fillId="0" borderId="0"/>
    <xf numFmtId="181" fontId="85" fillId="0" borderId="0"/>
    <xf numFmtId="181" fontId="85" fillId="0" borderId="0"/>
    <xf numFmtId="181" fontId="85" fillId="0" borderId="0"/>
    <xf numFmtId="181" fontId="85" fillId="0" borderId="0"/>
    <xf numFmtId="181" fontId="85" fillId="0" borderId="0"/>
    <xf numFmtId="181" fontId="85" fillId="0" borderId="0"/>
    <xf numFmtId="181" fontId="85" fillId="0" borderId="0"/>
    <xf numFmtId="0" fontId="85" fillId="0" borderId="0"/>
    <xf numFmtId="0" fontId="85" fillId="0" borderId="0"/>
    <xf numFmtId="0" fontId="85" fillId="0" borderId="0"/>
    <xf numFmtId="0" fontId="85" fillId="0" borderId="0"/>
    <xf numFmtId="181" fontId="85" fillId="0" borderId="0"/>
    <xf numFmtId="181" fontId="85" fillId="0" borderId="0"/>
    <xf numFmtId="181" fontId="85" fillId="0" borderId="0"/>
    <xf numFmtId="181" fontId="85" fillId="0" borderId="0"/>
    <xf numFmtId="181" fontId="85" fillId="0" borderId="0"/>
    <xf numFmtId="181" fontId="85" fillId="0" borderId="0"/>
    <xf numFmtId="181" fontId="85" fillId="0" borderId="0"/>
    <xf numFmtId="0" fontId="85" fillId="0" borderId="0"/>
    <xf numFmtId="0" fontId="85" fillId="0" borderId="0"/>
    <xf numFmtId="0" fontId="85" fillId="0" borderId="0"/>
    <xf numFmtId="0" fontId="85" fillId="0" borderId="0"/>
    <xf numFmtId="181" fontId="85" fillId="0" borderId="0"/>
    <xf numFmtId="181" fontId="85" fillId="0" borderId="0"/>
    <xf numFmtId="181" fontId="85" fillId="0" borderId="0"/>
    <xf numFmtId="181" fontId="85" fillId="0" borderId="0"/>
    <xf numFmtId="181" fontId="85" fillId="0" borderId="0"/>
    <xf numFmtId="181" fontId="85" fillId="0" borderId="0"/>
    <xf numFmtId="181" fontId="85" fillId="0" borderId="0"/>
    <xf numFmtId="181" fontId="85" fillId="0" borderId="0"/>
    <xf numFmtId="181" fontId="85" fillId="0" borderId="0"/>
    <xf numFmtId="0" fontId="85" fillId="0" borderId="0"/>
    <xf numFmtId="0" fontId="85" fillId="0" borderId="0"/>
    <xf numFmtId="0" fontId="85" fillId="0" borderId="0"/>
    <xf numFmtId="0" fontId="85" fillId="0" borderId="0"/>
    <xf numFmtId="181" fontId="85" fillId="0" borderId="0"/>
    <xf numFmtId="181" fontId="85" fillId="0" borderId="0"/>
    <xf numFmtId="181" fontId="85" fillId="0" borderId="0"/>
    <xf numFmtId="181" fontId="85" fillId="0" borderId="0"/>
    <xf numFmtId="181" fontId="85" fillId="0" borderId="0"/>
    <xf numFmtId="181" fontId="85" fillId="0" borderId="0"/>
    <xf numFmtId="181"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0" fontId="85" fillId="0" borderId="0"/>
    <xf numFmtId="0" fontId="85" fillId="0" borderId="0"/>
    <xf numFmtId="0" fontId="85" fillId="0" borderId="0"/>
    <xf numFmtId="0" fontId="85" fillId="0" borderId="0"/>
    <xf numFmtId="0" fontId="1"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0" fontId="1"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179" fontId="85" fillId="0" borderId="0"/>
    <xf numFmtId="179" fontId="85" fillId="0" borderId="0"/>
    <xf numFmtId="179" fontId="85" fillId="0" borderId="0"/>
    <xf numFmtId="179" fontId="85" fillId="0" borderId="0"/>
    <xf numFmtId="0" fontId="1"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0" fontId="85" fillId="0" borderId="0"/>
    <xf numFmtId="0" fontId="85" fillId="0" borderId="0"/>
    <xf numFmtId="0" fontId="85" fillId="0" borderId="0"/>
    <xf numFmtId="0" fontId="85" fillId="0" borderId="0"/>
    <xf numFmtId="0" fontId="1"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1" fillId="0" borderId="0"/>
    <xf numFmtId="0" fontId="2"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0" fontId="85" fillId="0" borderId="0"/>
    <xf numFmtId="0" fontId="85" fillId="0" borderId="0"/>
    <xf numFmtId="0" fontId="85" fillId="0" borderId="0"/>
    <xf numFmtId="0" fontId="85" fillId="0" borderId="0"/>
    <xf numFmtId="0" fontId="1"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0" fontId="1"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0" fontId="85" fillId="0" borderId="0"/>
    <xf numFmtId="0" fontId="85" fillId="0" borderId="0"/>
    <xf numFmtId="0" fontId="85" fillId="0" borderId="0"/>
    <xf numFmtId="0" fontId="85" fillId="0" borderId="0"/>
    <xf numFmtId="0" fontId="1" fillId="0" borderId="0"/>
    <xf numFmtId="0" fontId="2"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0" fontId="85" fillId="0" borderId="0"/>
    <xf numFmtId="0" fontId="85" fillId="0" borderId="0"/>
    <xf numFmtId="0" fontId="85" fillId="0" borderId="0"/>
    <xf numFmtId="0" fontId="85" fillId="0" borderId="0"/>
    <xf numFmtId="0" fontId="1"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0" fontId="1"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0" fontId="85" fillId="0" borderId="0"/>
    <xf numFmtId="0" fontId="85" fillId="0" borderId="0"/>
    <xf numFmtId="0" fontId="85" fillId="0" borderId="0"/>
    <xf numFmtId="0" fontId="85"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1" fillId="0" borderId="0"/>
    <xf numFmtId="0" fontId="1" fillId="0" borderId="0"/>
    <xf numFmtId="0" fontId="1"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0" fontId="1"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0" fontId="1" fillId="0" borderId="0"/>
    <xf numFmtId="0" fontId="1" fillId="0" borderId="0"/>
    <xf numFmtId="0" fontId="1"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0" fontId="85" fillId="0" borderId="0"/>
    <xf numFmtId="0" fontId="85" fillId="0" borderId="0"/>
    <xf numFmtId="0" fontId="85" fillId="0" borderId="0"/>
    <xf numFmtId="0" fontId="85" fillId="0" borderId="0"/>
    <xf numFmtId="0" fontId="1"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0" fontId="1"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0" fontId="1"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0" fontId="1" fillId="0" borderId="0"/>
    <xf numFmtId="0" fontId="1" fillId="0" borderId="0"/>
    <xf numFmtId="0" fontId="1" fillId="0" borderId="0"/>
    <xf numFmtId="0" fontId="85" fillId="0" borderId="0"/>
    <xf numFmtId="0" fontId="85" fillId="0" borderId="0"/>
    <xf numFmtId="0" fontId="85"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0" fontId="85" fillId="0" borderId="0"/>
    <xf numFmtId="0" fontId="85" fillId="0" borderId="0"/>
    <xf numFmtId="0" fontId="85" fillId="0" borderId="0"/>
    <xf numFmtId="0" fontId="85" fillId="0" borderId="0"/>
    <xf numFmtId="0" fontId="1"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0" fontId="1"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0" fontId="1" fillId="0" borderId="0"/>
    <xf numFmtId="0" fontId="1" fillId="0" borderId="0"/>
    <xf numFmtId="0" fontId="1" fillId="0" borderId="0"/>
    <xf numFmtId="0" fontId="1" fillId="0" borderId="0"/>
    <xf numFmtId="0" fontId="63" fillId="0" borderId="0"/>
    <xf numFmtId="181" fontId="1" fillId="0" borderId="0"/>
    <xf numFmtId="179" fontId="16" fillId="0" borderId="0"/>
    <xf numFmtId="0" fontId="63"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0" fontId="1"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0" fontId="64" fillId="0" borderId="0"/>
    <xf numFmtId="0" fontId="64" fillId="0" borderId="0"/>
    <xf numFmtId="0" fontId="63" fillId="0" borderId="0"/>
    <xf numFmtId="179" fontId="16" fillId="0" borderId="0"/>
    <xf numFmtId="179" fontId="1" fillId="0" borderId="0"/>
    <xf numFmtId="179" fontId="1" fillId="0" borderId="0"/>
    <xf numFmtId="0" fontId="1" fillId="0" borderId="0"/>
    <xf numFmtId="0" fontId="1" fillId="0" borderId="0"/>
    <xf numFmtId="179" fontId="16"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6" fillId="0" borderId="0"/>
    <xf numFmtId="0" fontId="1" fillId="0" borderId="0"/>
    <xf numFmtId="0" fontId="16" fillId="0" borderId="0"/>
    <xf numFmtId="0" fontId="1" fillId="0" borderId="0"/>
    <xf numFmtId="0" fontId="16" fillId="0" borderId="0"/>
    <xf numFmtId="0" fontId="1" fillId="0" borderId="0"/>
    <xf numFmtId="0" fontId="16" fillId="0" borderId="0"/>
    <xf numFmtId="0" fontId="1" fillId="0" borderId="0"/>
    <xf numFmtId="0" fontId="16" fillId="0" borderId="0"/>
    <xf numFmtId="0" fontId="1" fillId="0" borderId="0"/>
    <xf numFmtId="0" fontId="16" fillId="0" borderId="0"/>
    <xf numFmtId="0" fontId="1" fillId="0" borderId="0"/>
    <xf numFmtId="179" fontId="85" fillId="0" borderId="0"/>
    <xf numFmtId="179" fontId="85" fillId="0" borderId="0"/>
    <xf numFmtId="0" fontId="1"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5" fillId="0" borderId="0"/>
    <xf numFmtId="179" fontId="85" fillId="0" borderId="0"/>
    <xf numFmtId="0" fontId="1"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16" fillId="0" borderId="0"/>
    <xf numFmtId="0" fontId="1" fillId="0" borderId="0"/>
    <xf numFmtId="179" fontId="85" fillId="0" borderId="0"/>
    <xf numFmtId="179" fontId="85" fillId="0" borderId="0"/>
    <xf numFmtId="0" fontId="1"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0" fontId="85" fillId="0" borderId="0"/>
    <xf numFmtId="0" fontId="85"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179" fontId="1" fillId="0" borderId="0"/>
    <xf numFmtId="0" fontId="1" fillId="0" borderId="0"/>
    <xf numFmtId="0" fontId="85" fillId="0" borderId="0"/>
    <xf numFmtId="0" fontId="85"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179" fontId="1" fillId="0" borderId="0"/>
    <xf numFmtId="0" fontId="1" fillId="0" borderId="0"/>
    <xf numFmtId="0" fontId="1" fillId="0" borderId="0"/>
    <xf numFmtId="179" fontId="16" fillId="0" borderId="0"/>
    <xf numFmtId="0" fontId="1" fillId="0" borderId="0"/>
    <xf numFmtId="0" fontId="1" fillId="0" borderId="0"/>
    <xf numFmtId="0" fontId="1" fillId="0" borderId="0"/>
    <xf numFmtId="0" fontId="1"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0" fontId="1"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16" fillId="0" borderId="0"/>
    <xf numFmtId="0" fontId="1" fillId="0" borderId="0"/>
    <xf numFmtId="168" fontId="1" fillId="0" borderId="0"/>
    <xf numFmtId="179" fontId="1"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1"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68" fontId="1" fillId="0" borderId="0"/>
    <xf numFmtId="179" fontId="85" fillId="0" borderId="0"/>
    <xf numFmtId="179" fontId="85" fillId="0" borderId="0"/>
    <xf numFmtId="179" fontId="85" fillId="0" borderId="0"/>
    <xf numFmtId="179" fontId="85" fillId="0" borderId="0"/>
    <xf numFmtId="0" fontId="1"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0" fontId="1"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0" fontId="52"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79" fontId="85" fillId="0" borderId="0"/>
    <xf numFmtId="179" fontId="85" fillId="0" borderId="0"/>
    <xf numFmtId="179" fontId="85" fillId="0" borderId="0"/>
    <xf numFmtId="179" fontId="85" fillId="0" borderId="0"/>
    <xf numFmtId="168" fontId="1" fillId="0" borderId="0"/>
    <xf numFmtId="179" fontId="1" fillId="0" borderId="0"/>
    <xf numFmtId="179" fontId="1" fillId="0" borderId="0"/>
    <xf numFmtId="168" fontId="1" fillId="0" borderId="0"/>
    <xf numFmtId="179" fontId="1" fillId="0" borderId="0"/>
    <xf numFmtId="179" fontId="1" fillId="0" borderId="0"/>
    <xf numFmtId="179" fontId="1" fillId="0" borderId="0"/>
    <xf numFmtId="179" fontId="1"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1" fillId="0" borderId="0"/>
    <xf numFmtId="179" fontId="85" fillId="0" borderId="0"/>
    <xf numFmtId="179" fontId="1"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1" fillId="0" borderId="0"/>
    <xf numFmtId="179" fontId="1"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68" fontId="15" fillId="0" borderId="0"/>
    <xf numFmtId="0" fontId="85" fillId="0" borderId="0"/>
    <xf numFmtId="0" fontId="85"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179" fontId="16"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168" fontId="1" fillId="0" borderId="0"/>
    <xf numFmtId="0" fontId="1" fillId="0" borderId="0"/>
    <xf numFmtId="0" fontId="85" fillId="0" borderId="0"/>
    <xf numFmtId="0" fontId="85" fillId="0" borderId="0"/>
    <xf numFmtId="0" fontId="85" fillId="0" borderId="0"/>
    <xf numFmtId="0" fontId="85"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0" fontId="16"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0" fontId="16"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0" fontId="1" fillId="0" borderId="0"/>
    <xf numFmtId="179"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9"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168" fontId="16" fillId="0" borderId="0"/>
    <xf numFmtId="0" fontId="16" fillId="0" borderId="0"/>
    <xf numFmtId="168" fontId="16" fillId="0" borderId="0"/>
    <xf numFmtId="0" fontId="16" fillId="0" borderId="0"/>
    <xf numFmtId="0" fontId="85"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179" fontId="16"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6" fillId="0" borderId="0"/>
    <xf numFmtId="0" fontId="16" fillId="0" borderId="0"/>
    <xf numFmtId="0" fontId="16" fillId="0" borderId="0"/>
    <xf numFmtId="0" fontId="16" fillId="0" borderId="0"/>
    <xf numFmtId="0" fontId="16" fillId="0" borderId="0"/>
    <xf numFmtId="0" fontId="16" fillId="0" borderId="0"/>
    <xf numFmtId="179"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6" fillId="0" borderId="0"/>
    <xf numFmtId="168" fontId="16" fillId="0" borderId="0"/>
    <xf numFmtId="0" fontId="16" fillId="0" borderId="0"/>
    <xf numFmtId="0" fontId="16" fillId="0" borderId="0"/>
    <xf numFmtId="0" fontId="1" fillId="0" borderId="0"/>
    <xf numFmtId="179"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9"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16"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68" fontId="15" fillId="0" borderId="0"/>
    <xf numFmtId="179" fontId="16" fillId="0" borderId="0"/>
    <xf numFmtId="179" fontId="16" fillId="0" borderId="0"/>
    <xf numFmtId="0" fontId="1" fillId="0" borderId="0"/>
    <xf numFmtId="179" fontId="85" fillId="0" borderId="0"/>
    <xf numFmtId="179" fontId="85" fillId="0" borderId="0"/>
    <xf numFmtId="179" fontId="85" fillId="0" borderId="0"/>
    <xf numFmtId="179"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0" fontId="1"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0" fontId="1"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6"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16"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16"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16" fillId="0" borderId="0"/>
    <xf numFmtId="179" fontId="16" fillId="0" borderId="0"/>
    <xf numFmtId="179" fontId="16" fillId="0" borderId="0"/>
    <xf numFmtId="179" fontId="16" fillId="0" borderId="0"/>
    <xf numFmtId="179"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6" fillId="0" borderId="0"/>
    <xf numFmtId="179" fontId="1" fillId="0" borderId="0"/>
    <xf numFmtId="0" fontId="16"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6"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169" fontId="85" fillId="0" borderId="0"/>
    <xf numFmtId="169" fontId="85" fillId="0" borderId="0"/>
    <xf numFmtId="169" fontId="85" fillId="0" borderId="0"/>
    <xf numFmtId="169" fontId="85" fillId="0" borderId="0"/>
    <xf numFmtId="169" fontId="85" fillId="0" borderId="0"/>
    <xf numFmtId="169" fontId="85" fillId="0" borderId="0"/>
    <xf numFmtId="169" fontId="85" fillId="0" borderId="0"/>
    <xf numFmtId="169" fontId="85" fillId="0" borderId="0"/>
    <xf numFmtId="169" fontId="85" fillId="0" borderId="0"/>
    <xf numFmtId="0" fontId="16" fillId="0" borderId="0"/>
    <xf numFmtId="169" fontId="85" fillId="0" borderId="0"/>
    <xf numFmtId="169" fontId="85" fillId="0" borderId="0"/>
    <xf numFmtId="169" fontId="85" fillId="0" borderId="0"/>
    <xf numFmtId="169" fontId="85" fillId="0" borderId="0"/>
    <xf numFmtId="169" fontId="85" fillId="0" borderId="0"/>
    <xf numFmtId="169" fontId="85" fillId="0" borderId="0"/>
    <xf numFmtId="169" fontId="85" fillId="0" borderId="0"/>
    <xf numFmtId="0" fontId="1" fillId="0" borderId="0"/>
    <xf numFmtId="0" fontId="1"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6"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168" fontId="13" fillId="0" borderId="0"/>
    <xf numFmtId="0" fontId="16" fillId="0" borderId="0"/>
    <xf numFmtId="0" fontId="1" fillId="0" borderId="0"/>
    <xf numFmtId="0" fontId="15" fillId="0" borderId="0"/>
    <xf numFmtId="168" fontId="13" fillId="0" borderId="0"/>
    <xf numFmtId="0" fontId="1" fillId="0" borderId="0"/>
    <xf numFmtId="0" fontId="85" fillId="0" borderId="0"/>
    <xf numFmtId="0" fontId="85" fillId="0" borderId="0"/>
    <xf numFmtId="179" fontId="16"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6" fillId="0" borderId="0"/>
    <xf numFmtId="0" fontId="16" fillId="0" borderId="0"/>
    <xf numFmtId="0" fontId="16" fillId="0" borderId="0"/>
    <xf numFmtId="0" fontId="16" fillId="0" borderId="0"/>
    <xf numFmtId="0" fontId="16" fillId="0" borderId="0"/>
    <xf numFmtId="0" fontId="16" fillId="0" borderId="0"/>
    <xf numFmtId="179"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0" fontId="16" fillId="0" borderId="0"/>
    <xf numFmtId="0" fontId="16" fillId="0" borderId="0"/>
    <xf numFmtId="168" fontId="13" fillId="0" borderId="0"/>
    <xf numFmtId="0" fontId="52" fillId="0" borderId="0"/>
    <xf numFmtId="0" fontId="1" fillId="0" borderId="0"/>
    <xf numFmtId="168" fontId="13" fillId="0" borderId="0"/>
    <xf numFmtId="0" fontId="85" fillId="0" borderId="0"/>
    <xf numFmtId="179"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9"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168" fontId="13" fillId="0" borderId="0"/>
    <xf numFmtId="168" fontId="13" fillId="0" borderId="0"/>
    <xf numFmtId="0" fontId="85" fillId="0" borderId="0"/>
    <xf numFmtId="179" fontId="16" fillId="0" borderId="0"/>
    <xf numFmtId="179" fontId="16" fillId="0" borderId="0"/>
    <xf numFmtId="179" fontId="1" fillId="0" borderId="0"/>
    <xf numFmtId="0" fontId="1" fillId="0" borderId="0"/>
    <xf numFmtId="179" fontId="1" fillId="0" borderId="0"/>
    <xf numFmtId="0" fontId="1" fillId="0" borderId="0"/>
    <xf numFmtId="179"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6" fillId="0" borderId="0"/>
    <xf numFmtId="168" fontId="13" fillId="0" borderId="0"/>
    <xf numFmtId="168" fontId="13" fillId="0" borderId="0"/>
    <xf numFmtId="0" fontId="85" fillId="0" borderId="0"/>
    <xf numFmtId="179" fontId="16" fillId="0" borderId="0"/>
    <xf numFmtId="179" fontId="16"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179" fontId="16" fillId="0" borderId="0"/>
    <xf numFmtId="179" fontId="16"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179" fontId="16" fillId="0" borderId="0"/>
    <xf numFmtId="0" fontId="63"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0" fontId="1"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0" fontId="1"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0" fontId="63" fillId="0" borderId="0"/>
    <xf numFmtId="179" fontId="1" fillId="0" borderId="0"/>
    <xf numFmtId="179" fontId="16" fillId="0" borderId="0"/>
    <xf numFmtId="179" fontId="16" fillId="0" borderId="0"/>
    <xf numFmtId="179" fontId="16" fillId="0" borderId="0"/>
    <xf numFmtId="179" fontId="16" fillId="0" borderId="0"/>
    <xf numFmtId="179" fontId="16" fillId="0" borderId="0"/>
    <xf numFmtId="179" fontId="16" fillId="0" borderId="0"/>
    <xf numFmtId="179" fontId="16" fillId="0" borderId="0"/>
    <xf numFmtId="179" fontId="1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85"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168"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169" fontId="85" fillId="0" borderId="0"/>
    <xf numFmtId="169" fontId="85" fillId="0" borderId="0"/>
    <xf numFmtId="169" fontId="85" fillId="0" borderId="0"/>
    <xf numFmtId="169" fontId="85" fillId="0" borderId="0"/>
    <xf numFmtId="169" fontId="85" fillId="0" borderId="0"/>
    <xf numFmtId="169" fontId="85" fillId="0" borderId="0"/>
    <xf numFmtId="169" fontId="85" fillId="0" borderId="0"/>
    <xf numFmtId="169" fontId="85" fillId="0" borderId="0"/>
    <xf numFmtId="169" fontId="85" fillId="0" borderId="0"/>
    <xf numFmtId="0" fontId="1" fillId="0" borderId="0"/>
    <xf numFmtId="169" fontId="85" fillId="0" borderId="0"/>
    <xf numFmtId="169" fontId="85" fillId="0" borderId="0"/>
    <xf numFmtId="169" fontId="85" fillId="0" borderId="0"/>
    <xf numFmtId="169" fontId="85" fillId="0" borderId="0"/>
    <xf numFmtId="169" fontId="85" fillId="0" borderId="0"/>
    <xf numFmtId="169" fontId="85" fillId="0" borderId="0"/>
    <xf numFmtId="169" fontId="85" fillId="0" borderId="0"/>
    <xf numFmtId="0" fontId="1" fillId="0" borderId="0"/>
    <xf numFmtId="0" fontId="1" fillId="0" borderId="0"/>
    <xf numFmtId="0" fontId="85" fillId="0" borderId="0"/>
    <xf numFmtId="0" fontId="85" fillId="0" borderId="0"/>
    <xf numFmtId="0" fontId="85" fillId="0" borderId="0"/>
    <xf numFmtId="0" fontId="85" fillId="0" borderId="0"/>
    <xf numFmtId="0" fontId="1" fillId="0" borderId="0"/>
    <xf numFmtId="0" fontId="1" fillId="0" borderId="0"/>
    <xf numFmtId="0" fontId="1" fillId="0" borderId="0"/>
    <xf numFmtId="0" fontId="1"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1" fillId="0" borderId="0"/>
    <xf numFmtId="0" fontId="1" fillId="0" borderId="0"/>
    <xf numFmtId="0" fontId="85" fillId="0" borderId="0"/>
    <xf numFmtId="0" fontId="85" fillId="0" borderId="0"/>
    <xf numFmtId="0" fontId="85" fillId="0" borderId="0"/>
    <xf numFmtId="0" fontId="85" fillId="0" borderId="0"/>
    <xf numFmtId="0" fontId="1" fillId="0" borderId="0"/>
    <xf numFmtId="0" fontId="1"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0" fontId="1"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0" fontId="1"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0" fontId="1"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0" fontId="1" fillId="0" borderId="0"/>
    <xf numFmtId="0" fontId="1" fillId="0" borderId="0"/>
    <xf numFmtId="0" fontId="85" fillId="0" borderId="0"/>
    <xf numFmtId="0" fontId="85" fillId="0" borderId="0"/>
    <xf numFmtId="0" fontId="85" fillId="0" borderId="0"/>
    <xf numFmtId="0" fontId="85" fillId="0" borderId="0"/>
    <xf numFmtId="0" fontId="1" fillId="0" borderId="0"/>
    <xf numFmtId="0" fontId="1" fillId="0" borderId="0"/>
    <xf numFmtId="0" fontId="23" fillId="62" borderId="16" applyBorder="0"/>
    <xf numFmtId="0" fontId="1" fillId="0" borderId="0"/>
    <xf numFmtId="0" fontId="1" fillId="0" borderId="0"/>
    <xf numFmtId="0" fontId="1"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1" fillId="0" borderId="0"/>
    <xf numFmtId="0" fontId="23" fillId="62" borderId="16" applyBorder="0"/>
    <xf numFmtId="0" fontId="1" fillId="0" borderId="0"/>
    <xf numFmtId="0" fontId="1" fillId="0" borderId="0"/>
    <xf numFmtId="0" fontId="1" fillId="0" borderId="0"/>
    <xf numFmtId="0" fontId="1" fillId="0" borderId="0"/>
    <xf numFmtId="179" fontId="85" fillId="0" borderId="0"/>
    <xf numFmtId="179" fontId="85" fillId="0" borderId="0"/>
    <xf numFmtId="179" fontId="85" fillId="0" borderId="0"/>
    <xf numFmtId="179" fontId="85" fillId="0" borderId="0"/>
    <xf numFmtId="0" fontId="1" fillId="0" borderId="0"/>
    <xf numFmtId="0" fontId="1" fillId="0" borderId="0"/>
    <xf numFmtId="179" fontId="85" fillId="0" borderId="0"/>
    <xf numFmtId="179" fontId="85" fillId="0" borderId="0"/>
    <xf numFmtId="179" fontId="85" fillId="0" borderId="0"/>
    <xf numFmtId="179"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85"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179"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179" fontId="14"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179"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1" fillId="0" borderId="0"/>
    <xf numFmtId="0" fontId="85" fillId="0" borderId="0"/>
    <xf numFmtId="0" fontId="85" fillId="0" borderId="0"/>
    <xf numFmtId="179" fontId="14"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4"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4" fillId="0" borderId="0"/>
    <xf numFmtId="0" fontId="14" fillId="0" borderId="0"/>
    <xf numFmtId="0" fontId="14" fillId="0" borderId="0"/>
    <xf numFmtId="0" fontId="14" fillId="0" borderId="0"/>
    <xf numFmtId="0" fontId="14" fillId="0" borderId="0"/>
    <xf numFmtId="179" fontId="1" fillId="0" borderId="0"/>
    <xf numFmtId="0" fontId="14" fillId="0" borderId="0"/>
    <xf numFmtId="179" fontId="14" fillId="0" borderId="0"/>
    <xf numFmtId="0" fontId="14" fillId="0" borderId="0"/>
    <xf numFmtId="0" fontId="1" fillId="0" borderId="0"/>
    <xf numFmtId="0" fontId="14" fillId="0" borderId="0"/>
    <xf numFmtId="0" fontId="85"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179" fontId="14"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179" fontId="14"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179"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179"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168" fontId="14"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179"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168" fontId="14"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63"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179" fontId="14"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179" fontId="14"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168" fontId="14"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168" fontId="14"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179" fontId="14"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179" fontId="14"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179" fontId="14"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179" fontId="14"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179" fontId="14" fillId="0" borderId="0"/>
    <xf numFmtId="179" fontId="1" fillId="0" borderId="0"/>
    <xf numFmtId="179" fontId="14" fillId="0" borderId="0"/>
    <xf numFmtId="179" fontId="14" fillId="0" borderId="0"/>
    <xf numFmtId="179" fontId="14" fillId="0" borderId="0"/>
    <xf numFmtId="179" fontId="14" fillId="0" borderId="0"/>
    <xf numFmtId="179" fontId="14" fillId="0" borderId="0"/>
    <xf numFmtId="179" fontId="14" fillId="0" borderId="0"/>
    <xf numFmtId="179" fontId="14" fillId="0" borderId="0"/>
    <xf numFmtId="179" fontId="1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179" fontId="14"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179" fontId="14"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179"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168"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4"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4"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0" fontId="63"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0" fontId="1"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179" fontId="14"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4"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4"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14"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4"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4"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4"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179" fontId="14"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4"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179" fontId="1" fillId="0" borderId="0"/>
    <xf numFmtId="0" fontId="1" fillId="0" borderId="0"/>
    <xf numFmtId="0" fontId="1"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4" fillId="0" borderId="0"/>
    <xf numFmtId="0" fontId="14" fillId="0" borderId="0"/>
    <xf numFmtId="168" fontId="14" fillId="0" borderId="0"/>
    <xf numFmtId="0" fontId="63" fillId="0" borderId="0"/>
    <xf numFmtId="168" fontId="14"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179" fontId="14"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4"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14"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4"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4"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4"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4"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179" fontId="14"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4" fillId="0" borderId="0"/>
    <xf numFmtId="0" fontId="85" fillId="0" borderId="0"/>
    <xf numFmtId="0" fontId="85"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63" fillId="0" borderId="0"/>
    <xf numFmtId="0" fontId="1" fillId="0" borderId="0"/>
    <xf numFmtId="0" fontId="63" fillId="0" borderId="0"/>
    <xf numFmtId="168" fontId="1" fillId="0" borderId="0"/>
    <xf numFmtId="0" fontId="63" fillId="0" borderId="0"/>
    <xf numFmtId="168" fontId="1" fillId="0" borderId="0"/>
    <xf numFmtId="0" fontId="63" fillId="0" borderId="0"/>
    <xf numFmtId="0" fontId="85" fillId="0" borderId="0"/>
    <xf numFmtId="0" fontId="63"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63" fillId="0" borderId="0"/>
    <xf numFmtId="0" fontId="63" fillId="0" borderId="0"/>
    <xf numFmtId="0" fontId="63" fillId="0" borderId="0"/>
    <xf numFmtId="0" fontId="63" fillId="0" borderId="0"/>
    <xf numFmtId="0" fontId="63"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63"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179"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85" fillId="0" borderId="0"/>
    <xf numFmtId="179" fontId="1" fillId="0" borderId="0"/>
    <xf numFmtId="0" fontId="63"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179" fontId="14"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85" fillId="0" borderId="0"/>
    <xf numFmtId="0" fontId="1" fillId="0" borderId="0"/>
    <xf numFmtId="0" fontId="63"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179" fontId="14"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63" fillId="0" borderId="0"/>
    <xf numFmtId="179" fontId="14"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63" fillId="0" borderId="0"/>
    <xf numFmtId="0" fontId="63" fillId="0" borderId="0"/>
    <xf numFmtId="0" fontId="63" fillId="0" borderId="0"/>
    <xf numFmtId="0" fontId="63" fillId="0" borderId="0"/>
    <xf numFmtId="0" fontId="63"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179"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179"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63"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168"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179"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63"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179"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179" fontId="14"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179" fontId="1" fillId="0" borderId="0"/>
    <xf numFmtId="179" fontId="14"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179"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85" fillId="0" borderId="0"/>
    <xf numFmtId="179" fontId="14" fillId="0" borderId="0"/>
    <xf numFmtId="179"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179" fontId="14"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179" fontId="14" fillId="0" borderId="0"/>
    <xf numFmtId="179" fontId="14" fillId="0" borderId="0"/>
    <xf numFmtId="179" fontId="14" fillId="0" borderId="0"/>
    <xf numFmtId="179" fontId="14"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63"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179"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1"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63"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179"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0" fontId="85" fillId="0" borderId="0"/>
    <xf numFmtId="0" fontId="85" fillId="0" borderId="0"/>
    <xf numFmtId="0" fontId="85" fillId="0" borderId="0"/>
    <xf numFmtId="0"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63" fillId="0" borderId="0"/>
    <xf numFmtId="0" fontId="85" fillId="0" borderId="0"/>
    <xf numFmtId="0" fontId="85" fillId="0" borderId="0"/>
    <xf numFmtId="0" fontId="85" fillId="0" borderId="0"/>
    <xf numFmtId="168" fontId="85" fillId="0" borderId="0"/>
    <xf numFmtId="168"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168" fontId="85" fillId="0" borderId="0"/>
    <xf numFmtId="168"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63"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85" fillId="0" borderId="0"/>
    <xf numFmtId="0" fontId="85" fillId="0" borderId="0"/>
    <xf numFmtId="0" fontId="85" fillId="0" borderId="0"/>
    <xf numFmtId="0" fontId="85"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85" fillId="0" borderId="0"/>
    <xf numFmtId="0" fontId="85" fillId="0" borderId="0"/>
    <xf numFmtId="0" fontId="85" fillId="0" borderId="0"/>
    <xf numFmtId="0" fontId="85" fillId="0" borderId="0"/>
    <xf numFmtId="0" fontId="1" fillId="0" borderId="0"/>
    <xf numFmtId="0" fontId="63"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63"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63"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179" fontId="1" fillId="0" borderId="0"/>
    <xf numFmtId="0" fontId="85" fillId="0" borderId="0"/>
    <xf numFmtId="0" fontId="85" fillId="0" borderId="0"/>
    <xf numFmtId="0" fontId="85" fillId="0" borderId="0"/>
    <xf numFmtId="0" fontId="85" fillId="0" borderId="0"/>
    <xf numFmtId="0" fontId="1" fillId="0" borderId="0"/>
    <xf numFmtId="0" fontId="1"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1" fillId="0" borderId="0"/>
    <xf numFmtId="182" fontId="85" fillId="0" borderId="0"/>
    <xf numFmtId="182" fontId="85" fillId="0" borderId="0"/>
    <xf numFmtId="182" fontId="85" fillId="0" borderId="0"/>
    <xf numFmtId="182" fontId="85" fillId="0" borderId="0"/>
    <xf numFmtId="182" fontId="85" fillId="0" borderId="0"/>
    <xf numFmtId="182" fontId="85" fillId="0" borderId="0"/>
    <xf numFmtId="182" fontId="85" fillId="0" borderId="0"/>
    <xf numFmtId="182" fontId="85" fillId="0" borderId="0"/>
    <xf numFmtId="182" fontId="85" fillId="0" borderId="0"/>
    <xf numFmtId="182" fontId="85" fillId="0" borderId="0"/>
    <xf numFmtId="182" fontId="85" fillId="0" borderId="0"/>
    <xf numFmtId="182" fontId="85" fillId="0" borderId="0"/>
    <xf numFmtId="182" fontId="85" fillId="0" borderId="0"/>
    <xf numFmtId="182" fontId="85" fillId="0" borderId="0"/>
    <xf numFmtId="182" fontId="85" fillId="0" borderId="0"/>
    <xf numFmtId="182" fontId="85" fillId="0" borderId="0"/>
    <xf numFmtId="182" fontId="85" fillId="0" borderId="0"/>
    <xf numFmtId="182" fontId="85" fillId="0" borderId="0"/>
    <xf numFmtId="182" fontId="85" fillId="0" borderId="0"/>
    <xf numFmtId="182" fontId="85" fillId="0" borderId="0"/>
    <xf numFmtId="182" fontId="85" fillId="0" borderId="0"/>
    <xf numFmtId="182" fontId="85" fillId="0" borderId="0"/>
    <xf numFmtId="182" fontId="85" fillId="0" borderId="0"/>
    <xf numFmtId="182" fontId="85" fillId="0" borderId="0"/>
    <xf numFmtId="182" fontId="85" fillId="0" borderId="0"/>
    <xf numFmtId="182" fontId="85" fillId="0" borderId="0"/>
    <xf numFmtId="182" fontId="85" fillId="0" borderId="0"/>
    <xf numFmtId="182" fontId="85" fillId="0" borderId="0"/>
    <xf numFmtId="182" fontId="85" fillId="0" borderId="0"/>
    <xf numFmtId="182" fontId="85" fillId="0" borderId="0"/>
    <xf numFmtId="182" fontId="85" fillId="0" borderId="0"/>
    <xf numFmtId="182" fontId="85" fillId="0" borderId="0"/>
    <xf numFmtId="169" fontId="85" fillId="0" borderId="0"/>
    <xf numFmtId="169" fontId="85" fillId="0" borderId="0"/>
    <xf numFmtId="169" fontId="85" fillId="0" borderId="0"/>
    <xf numFmtId="169" fontId="85" fillId="0" borderId="0"/>
    <xf numFmtId="169" fontId="85" fillId="0" borderId="0"/>
    <xf numFmtId="169" fontId="85" fillId="0" borderId="0"/>
    <xf numFmtId="169" fontId="85" fillId="0" borderId="0"/>
    <xf numFmtId="169" fontId="85" fillId="0" borderId="0"/>
    <xf numFmtId="169" fontId="85" fillId="0" borderId="0"/>
    <xf numFmtId="169" fontId="85" fillId="0" borderId="0"/>
    <xf numFmtId="169" fontId="85" fillId="0" borderId="0"/>
    <xf numFmtId="169" fontId="85" fillId="0" borderId="0"/>
    <xf numFmtId="169" fontId="85" fillId="0" borderId="0"/>
    <xf numFmtId="169" fontId="85" fillId="0" borderId="0"/>
    <xf numFmtId="169" fontId="85" fillId="0" borderId="0"/>
    <xf numFmtId="169"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0" fontId="1" fillId="0" borderId="0"/>
    <xf numFmtId="179" fontId="85" fillId="0" borderId="0"/>
    <xf numFmtId="179" fontId="85" fillId="0" borderId="0"/>
    <xf numFmtId="179" fontId="85" fillId="0" borderId="0"/>
    <xf numFmtId="179" fontId="85" fillId="0" borderId="0"/>
    <xf numFmtId="179" fontId="1" fillId="0" borderId="0"/>
    <xf numFmtId="179" fontId="1" fillId="0" borderId="0"/>
    <xf numFmtId="179" fontId="1" fillId="0" borderId="0"/>
    <xf numFmtId="179" fontId="1" fillId="0" borderId="0"/>
    <xf numFmtId="168" fontId="1" fillId="0" borderId="0"/>
    <xf numFmtId="0" fontId="1" fillId="0" borderId="0"/>
    <xf numFmtId="179" fontId="85" fillId="0" borderId="0"/>
    <xf numFmtId="179" fontId="85" fillId="0" borderId="0"/>
    <xf numFmtId="179" fontId="85" fillId="0" borderId="0"/>
    <xf numFmtId="179" fontId="85" fillId="0" borderId="0"/>
    <xf numFmtId="179" fontId="85" fillId="0" borderId="0"/>
    <xf numFmtId="0" fontId="1" fillId="0" borderId="0"/>
    <xf numFmtId="179" fontId="85" fillId="0" borderId="0"/>
    <xf numFmtId="179" fontId="85" fillId="0" borderId="0"/>
    <xf numFmtId="179"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168" fontId="31" fillId="0" borderId="0"/>
    <xf numFmtId="0" fontId="1" fillId="0" borderId="0"/>
    <xf numFmtId="0" fontId="63" fillId="0" borderId="0"/>
    <xf numFmtId="168" fontId="31" fillId="0" borderId="0"/>
    <xf numFmtId="0"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5" fillId="0" borderId="0"/>
    <xf numFmtId="168" fontId="85" fillId="0" borderId="0"/>
    <xf numFmtId="0" fontId="1"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0" fontId="63"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0" fontId="1"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63"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169" fontId="85" fillId="0" borderId="0"/>
    <xf numFmtId="0" fontId="1" fillId="0" borderId="0"/>
    <xf numFmtId="169" fontId="85" fillId="0" borderId="0"/>
    <xf numFmtId="169" fontId="85" fillId="0" borderId="0"/>
    <xf numFmtId="169" fontId="85" fillId="0" borderId="0"/>
    <xf numFmtId="169" fontId="85" fillId="0" borderId="0"/>
    <xf numFmtId="169" fontId="85" fillId="0" borderId="0"/>
    <xf numFmtId="169" fontId="85" fillId="0" borderId="0"/>
    <xf numFmtId="169" fontId="85" fillId="0" borderId="0"/>
    <xf numFmtId="179" fontId="1" fillId="0" borderId="0"/>
    <xf numFmtId="169" fontId="85" fillId="0" borderId="0"/>
    <xf numFmtId="169" fontId="85" fillId="0" borderId="0"/>
    <xf numFmtId="169" fontId="85" fillId="0" borderId="0"/>
    <xf numFmtId="169" fontId="85" fillId="0" borderId="0"/>
    <xf numFmtId="169" fontId="85" fillId="0" borderId="0"/>
    <xf numFmtId="169" fontId="85" fillId="0" borderId="0"/>
    <xf numFmtId="169"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65"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63"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0" fontId="63"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179" fontId="85" fillId="0" borderId="0"/>
    <xf numFmtId="179" fontId="85" fillId="0" borderId="0"/>
    <xf numFmtId="179" fontId="85" fillId="0" borderId="0"/>
    <xf numFmtId="179" fontId="85" fillId="0" borderId="0"/>
    <xf numFmtId="0" fontId="1" fillId="0" borderId="0"/>
    <xf numFmtId="0" fontId="1"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0" fontId="1"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0" fontId="63" fillId="0" borderId="0"/>
    <xf numFmtId="0" fontId="1" fillId="0" borderId="0"/>
    <xf numFmtId="0" fontId="63"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0" fontId="1"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79" fontId="85" fillId="0" borderId="0"/>
    <xf numFmtId="179" fontId="85" fillId="0" borderId="0"/>
    <xf numFmtId="179" fontId="85" fillId="0" borderId="0"/>
    <xf numFmtId="179"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168" fontId="85"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1" fillId="0" borderId="0"/>
    <xf numFmtId="0" fontId="63"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85" fillId="0" borderId="0"/>
    <xf numFmtId="0" fontId="85" fillId="0" borderId="0"/>
    <xf numFmtId="0" fontId="63"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179" fontId="1" fillId="0" borderId="0"/>
    <xf numFmtId="0" fontId="1" fillId="0" borderId="0"/>
    <xf numFmtId="0" fontId="1" fillId="0" borderId="0"/>
    <xf numFmtId="179"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168" fontId="1" fillId="0" borderId="0"/>
    <xf numFmtId="0" fontId="63"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63"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169"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63"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63"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63"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63"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1" fillId="0" borderId="0"/>
    <xf numFmtId="0" fontId="63" fillId="0" borderId="0"/>
    <xf numFmtId="0" fontId="63" fillId="0" borderId="0"/>
    <xf numFmtId="0" fontId="63" fillId="0" borderId="0"/>
    <xf numFmtId="0" fontId="63" fillId="0" borderId="0"/>
    <xf numFmtId="0" fontId="63"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168" fontId="1" fillId="0" borderId="0"/>
    <xf numFmtId="0" fontId="63" fillId="0" borderId="0"/>
    <xf numFmtId="0" fontId="85" fillId="0" borderId="0"/>
    <xf numFmtId="0" fontId="63"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63" fillId="0" borderId="0"/>
    <xf numFmtId="0" fontId="85" fillId="0" borderId="0"/>
    <xf numFmtId="0" fontId="85" fillId="0" borderId="0"/>
    <xf numFmtId="0" fontId="85" fillId="0" borderId="0"/>
    <xf numFmtId="0" fontId="85" fillId="0" borderId="0"/>
    <xf numFmtId="0" fontId="85" fillId="0" borderId="0"/>
    <xf numFmtId="0" fontId="85"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63"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63"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63"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1" fillId="0" borderId="0"/>
    <xf numFmtId="0" fontId="63" fillId="0" borderId="0"/>
    <xf numFmtId="0" fontId="63" fillId="0" borderId="0"/>
    <xf numFmtId="0" fontId="63" fillId="0" borderId="0"/>
    <xf numFmtId="0" fontId="63" fillId="0" borderId="0"/>
    <xf numFmtId="0" fontId="63"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179" fontId="85" fillId="0" borderId="0"/>
    <xf numFmtId="0" fontId="1" fillId="0" borderId="0"/>
    <xf numFmtId="0" fontId="1" fillId="0" borderId="0"/>
    <xf numFmtId="179" fontId="85" fillId="0" borderId="0"/>
    <xf numFmtId="179" fontId="85" fillId="0" borderId="0"/>
    <xf numFmtId="179" fontId="85" fillId="0" borderId="0"/>
    <xf numFmtId="179" fontId="85" fillId="0" borderId="0"/>
    <xf numFmtId="0" fontId="85" fillId="0" borderId="0"/>
    <xf numFmtId="0" fontId="85" fillId="0" borderId="0"/>
    <xf numFmtId="0" fontId="85" fillId="0" borderId="0"/>
    <xf numFmtId="0" fontId="85" fillId="0" borderId="0"/>
    <xf numFmtId="181" fontId="85" fillId="0" borderId="0"/>
    <xf numFmtId="181" fontId="85" fillId="0" borderId="0"/>
    <xf numFmtId="181" fontId="85" fillId="0" borderId="0"/>
    <xf numFmtId="181" fontId="85" fillId="0" borderId="0"/>
    <xf numFmtId="181" fontId="85" fillId="0" borderId="0"/>
    <xf numFmtId="181" fontId="85" fillId="0" borderId="0"/>
    <xf numFmtId="181" fontId="85" fillId="0" borderId="0"/>
    <xf numFmtId="181" fontId="85" fillId="0" borderId="0"/>
    <xf numFmtId="181" fontId="85" fillId="0" borderId="0"/>
    <xf numFmtId="0" fontId="85" fillId="0" borderId="0"/>
    <xf numFmtId="0" fontId="85" fillId="0" borderId="0"/>
    <xf numFmtId="0" fontId="85" fillId="0" borderId="0"/>
    <xf numFmtId="0" fontId="85" fillId="0" borderId="0"/>
    <xf numFmtId="181" fontId="85" fillId="0" borderId="0"/>
    <xf numFmtId="181" fontId="85" fillId="0" borderId="0"/>
    <xf numFmtId="181" fontId="85" fillId="0" borderId="0"/>
    <xf numFmtId="181" fontId="85" fillId="0" borderId="0"/>
    <xf numFmtId="181" fontId="85" fillId="0" borderId="0"/>
    <xf numFmtId="181" fontId="85" fillId="0" borderId="0"/>
    <xf numFmtId="181"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168" fontId="66" fillId="0" borderId="0"/>
    <xf numFmtId="0" fontId="15" fillId="67" borderId="17" applyNumberFormat="0" applyFont="0" applyAlignment="0" applyProtection="0"/>
    <xf numFmtId="0" fontId="16" fillId="68" borderId="18" applyNumberFormat="0" applyFont="0" applyAlignment="0" applyProtection="0"/>
    <xf numFmtId="0" fontId="15" fillId="67" borderId="17" applyNumberFormat="0" applyFont="0" applyAlignment="0" applyProtection="0"/>
    <xf numFmtId="0" fontId="15" fillId="67" borderId="17" applyNumberFormat="0" applyFont="0" applyAlignment="0" applyProtection="0"/>
    <xf numFmtId="0" fontId="15" fillId="67" borderId="17" applyNumberFormat="0" applyFont="0" applyAlignment="0" applyProtection="0"/>
    <xf numFmtId="0" fontId="15" fillId="67" borderId="17" applyNumberFormat="0" applyFont="0" applyAlignment="0" applyProtection="0"/>
    <xf numFmtId="0" fontId="16" fillId="68" borderId="18" applyNumberFormat="0" applyFont="0" applyAlignment="0" applyProtection="0"/>
    <xf numFmtId="0" fontId="15" fillId="67" borderId="17" applyNumberFormat="0" applyFont="0" applyAlignment="0" applyProtection="0"/>
    <xf numFmtId="0" fontId="15" fillId="67" borderId="17" applyNumberFormat="0" applyFont="0" applyAlignment="0" applyProtection="0"/>
    <xf numFmtId="0" fontId="15" fillId="67" borderId="17" applyNumberFormat="0" applyFont="0" applyAlignment="0" applyProtection="0"/>
    <xf numFmtId="0" fontId="15" fillId="67" borderId="17" applyNumberFormat="0" applyFont="0" applyAlignment="0" applyProtection="0"/>
    <xf numFmtId="0" fontId="16" fillId="68" borderId="18" applyNumberFormat="0" applyFont="0" applyAlignment="0" applyProtection="0"/>
    <xf numFmtId="0" fontId="15" fillId="67" borderId="17" applyNumberFormat="0" applyFont="0" applyAlignment="0" applyProtection="0"/>
    <xf numFmtId="0" fontId="15" fillId="67" borderId="17" applyNumberFormat="0" applyFont="0" applyAlignment="0" applyProtection="0"/>
    <xf numFmtId="0" fontId="15" fillId="67" borderId="17" applyNumberFormat="0" applyFont="0" applyAlignment="0" applyProtection="0"/>
    <xf numFmtId="0" fontId="15" fillId="67" borderId="17" applyNumberFormat="0" applyFont="0" applyAlignment="0" applyProtection="0"/>
    <xf numFmtId="168" fontId="1" fillId="0" borderId="0"/>
    <xf numFmtId="0" fontId="15" fillId="67" borderId="17" applyNumberFormat="0" applyFont="0" applyAlignment="0" applyProtection="0"/>
    <xf numFmtId="0" fontId="15" fillId="67" borderId="17" applyNumberFormat="0" applyFont="0" applyAlignment="0" applyProtection="0"/>
    <xf numFmtId="0" fontId="15" fillId="67" borderId="17" applyNumberFormat="0" applyFont="0" applyAlignment="0" applyProtection="0"/>
    <xf numFmtId="0" fontId="15" fillId="67" borderId="17" applyNumberFormat="0" applyFont="0" applyAlignment="0" applyProtection="0"/>
    <xf numFmtId="0" fontId="1" fillId="67" borderId="17" applyNumberFormat="0" applyFont="0" applyAlignment="0" applyProtection="0"/>
    <xf numFmtId="0" fontId="15" fillId="67" borderId="17" applyNumberFormat="0" applyFont="0" applyAlignment="0" applyProtection="0"/>
    <xf numFmtId="168" fontId="1" fillId="0" borderId="0"/>
    <xf numFmtId="0" fontId="15" fillId="67" borderId="17" applyNumberFormat="0" applyFont="0" applyAlignment="0" applyProtection="0"/>
    <xf numFmtId="0" fontId="15"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5" fillId="67" borderId="17" applyNumberFormat="0" applyFont="0" applyAlignment="0" applyProtection="0"/>
    <xf numFmtId="0" fontId="1" fillId="67" borderId="17" applyNumberFormat="0" applyFont="0" applyAlignment="0" applyProtection="0"/>
    <xf numFmtId="0" fontId="15" fillId="67" borderId="17" applyNumberFormat="0" applyFont="0" applyAlignment="0" applyProtection="0"/>
    <xf numFmtId="0" fontId="15" fillId="67" borderId="17" applyNumberFormat="0" applyFont="0" applyAlignment="0" applyProtection="0"/>
    <xf numFmtId="0" fontId="15" fillId="67" borderId="17" applyNumberFormat="0" applyFont="0" applyAlignment="0" applyProtection="0"/>
    <xf numFmtId="0" fontId="15" fillId="67" borderId="17" applyNumberFormat="0" applyFont="0" applyAlignment="0" applyProtection="0"/>
    <xf numFmtId="169" fontId="1" fillId="0" borderId="0"/>
    <xf numFmtId="0" fontId="15" fillId="67" borderId="17" applyNumberFormat="0" applyFont="0" applyAlignment="0" applyProtection="0"/>
    <xf numFmtId="0" fontId="15" fillId="67" borderId="17" applyNumberFormat="0" applyFont="0" applyAlignment="0" applyProtection="0"/>
    <xf numFmtId="0" fontId="15" fillId="67" borderId="17" applyNumberFormat="0" applyFont="0" applyAlignment="0" applyProtection="0"/>
    <xf numFmtId="0" fontId="15" fillId="67" borderId="17" applyNumberFormat="0" applyFont="0" applyAlignment="0" applyProtection="0"/>
    <xf numFmtId="0" fontId="15" fillId="67" borderId="17" applyNumberFormat="0" applyFont="0" applyAlignment="0" applyProtection="0"/>
    <xf numFmtId="0" fontId="15" fillId="67" borderId="17" applyNumberFormat="0" applyFont="0" applyAlignment="0" applyProtection="0"/>
    <xf numFmtId="0" fontId="15" fillId="67" borderId="17" applyNumberFormat="0" applyFont="0" applyAlignment="0" applyProtection="0"/>
    <xf numFmtId="0" fontId="15" fillId="67" borderId="17" applyNumberFormat="0" applyFont="0" applyAlignment="0" applyProtection="0"/>
    <xf numFmtId="0" fontId="15" fillId="67" borderId="17" applyNumberFormat="0" applyFont="0" applyAlignment="0" applyProtection="0"/>
    <xf numFmtId="0" fontId="15" fillId="67" borderId="17" applyNumberFormat="0" applyFont="0" applyAlignment="0" applyProtection="0"/>
    <xf numFmtId="0" fontId="15" fillId="67" borderId="17" applyNumberFormat="0" applyFont="0" applyAlignment="0" applyProtection="0"/>
    <xf numFmtId="0" fontId="15" fillId="67" borderId="17" applyNumberFormat="0" applyFont="0" applyAlignment="0" applyProtection="0"/>
    <xf numFmtId="0" fontId="15" fillId="67" borderId="17" applyNumberFormat="0" applyFont="0" applyAlignment="0" applyProtection="0"/>
    <xf numFmtId="0" fontId="15" fillId="67" borderId="17" applyNumberFormat="0" applyFont="0" applyAlignment="0" applyProtection="0"/>
    <xf numFmtId="0" fontId="15" fillId="67" borderId="17" applyNumberFormat="0" applyFont="0" applyAlignment="0" applyProtection="0"/>
    <xf numFmtId="0" fontId="1" fillId="67" borderId="17" applyNumberFormat="0" applyFont="0" applyAlignment="0" applyProtection="0"/>
    <xf numFmtId="0" fontId="1" fillId="0" borderId="0"/>
    <xf numFmtId="0" fontId="15" fillId="67" borderId="17" applyNumberFormat="0" applyFont="0" applyAlignment="0" applyProtection="0"/>
    <xf numFmtId="0" fontId="15" fillId="67" borderId="17" applyNumberFormat="0" applyFont="0" applyAlignment="0" applyProtection="0"/>
    <xf numFmtId="0" fontId="15" fillId="67" borderId="17" applyNumberFormat="0" applyFont="0" applyAlignment="0" applyProtection="0"/>
    <xf numFmtId="0" fontId="15" fillId="67" borderId="17" applyNumberFormat="0" applyFont="0" applyAlignment="0" applyProtection="0"/>
    <xf numFmtId="0" fontId="16" fillId="68" borderId="18" applyNumberFormat="0" applyFont="0" applyAlignment="0" applyProtection="0"/>
    <xf numFmtId="0" fontId="16" fillId="68" borderId="18" applyNumberFormat="0" applyFont="0" applyAlignment="0" applyProtection="0"/>
    <xf numFmtId="0" fontId="15" fillId="67" borderId="17" applyNumberFormat="0" applyFont="0" applyAlignment="0" applyProtection="0"/>
    <xf numFmtId="0" fontId="16" fillId="68" borderId="18" applyNumberFormat="0" applyFont="0" applyAlignment="0" applyProtection="0"/>
    <xf numFmtId="0" fontId="15" fillId="67" borderId="17" applyNumberFormat="0" applyFont="0" applyAlignment="0" applyProtection="0"/>
    <xf numFmtId="0" fontId="16" fillId="68" borderId="18" applyNumberFormat="0" applyFont="0" applyAlignment="0" applyProtection="0"/>
    <xf numFmtId="0" fontId="15" fillId="67" borderId="17" applyNumberFormat="0" applyFont="0" applyAlignment="0" applyProtection="0"/>
    <xf numFmtId="0" fontId="16" fillId="68" borderId="18" applyNumberFormat="0" applyFont="0" applyAlignment="0" applyProtection="0"/>
    <xf numFmtId="0" fontId="16" fillId="68" borderId="18" applyNumberFormat="0" applyFont="0" applyAlignment="0" applyProtection="0"/>
    <xf numFmtId="0" fontId="15" fillId="67" borderId="17" applyNumberFormat="0" applyFont="0" applyAlignment="0" applyProtection="0"/>
    <xf numFmtId="0" fontId="16" fillId="68" borderId="18" applyNumberFormat="0" applyFont="0" applyAlignment="0" applyProtection="0"/>
    <xf numFmtId="0" fontId="16" fillId="68" borderId="18" applyNumberFormat="0" applyFont="0" applyAlignment="0" applyProtection="0"/>
    <xf numFmtId="0" fontId="15" fillId="67" borderId="17" applyNumberFormat="0" applyFont="0" applyAlignment="0" applyProtection="0"/>
    <xf numFmtId="0" fontId="16" fillId="68" borderId="18" applyNumberFormat="0" applyFont="0" applyAlignment="0" applyProtection="0"/>
    <xf numFmtId="0" fontId="15" fillId="67" borderId="17" applyNumberFormat="0" applyFont="0" applyAlignment="0" applyProtection="0"/>
    <xf numFmtId="0" fontId="16" fillId="68" borderId="18" applyNumberFormat="0" applyFont="0" applyAlignment="0" applyProtection="0"/>
    <xf numFmtId="0" fontId="15" fillId="67" borderId="17" applyNumberFormat="0" applyFont="0" applyAlignment="0" applyProtection="0"/>
    <xf numFmtId="0" fontId="16" fillId="68" borderId="18" applyNumberFormat="0" applyFont="0" applyAlignment="0" applyProtection="0"/>
    <xf numFmtId="0" fontId="16" fillId="68" borderId="18" applyNumberFormat="0" applyFont="0" applyAlignment="0" applyProtection="0"/>
    <xf numFmtId="0" fontId="15" fillId="67" borderId="17" applyNumberFormat="0" applyFont="0" applyAlignment="0" applyProtection="0"/>
    <xf numFmtId="0" fontId="16" fillId="68" borderId="18" applyNumberFormat="0" applyFont="0" applyAlignment="0" applyProtection="0"/>
    <xf numFmtId="0" fontId="16" fillId="68" borderId="18" applyNumberFormat="0" applyFont="0" applyAlignment="0" applyProtection="0"/>
    <xf numFmtId="0" fontId="15" fillId="67" borderId="17" applyNumberFormat="0" applyFont="0" applyAlignment="0" applyProtection="0"/>
    <xf numFmtId="0" fontId="16" fillId="68" borderId="18" applyNumberFormat="0" applyFont="0" applyAlignment="0" applyProtection="0"/>
    <xf numFmtId="0" fontId="15" fillId="67" borderId="17" applyNumberFormat="0" applyFont="0" applyAlignment="0" applyProtection="0"/>
    <xf numFmtId="0" fontId="16" fillId="68" borderId="18" applyNumberFormat="0" applyFont="0" applyAlignment="0" applyProtection="0"/>
    <xf numFmtId="0" fontId="15" fillId="67" borderId="17" applyNumberFormat="0" applyFont="0" applyAlignment="0" applyProtection="0"/>
    <xf numFmtId="0" fontId="16" fillId="68" borderId="18" applyNumberFormat="0" applyFont="0" applyAlignment="0" applyProtection="0"/>
    <xf numFmtId="0" fontId="16" fillId="68" borderId="18" applyNumberFormat="0" applyFont="0" applyAlignment="0" applyProtection="0"/>
    <xf numFmtId="0" fontId="15" fillId="67" borderId="17" applyNumberFormat="0" applyFont="0" applyAlignment="0" applyProtection="0"/>
    <xf numFmtId="0" fontId="16" fillId="68" borderId="18" applyNumberFormat="0" applyFont="0" applyAlignment="0" applyProtection="0"/>
    <xf numFmtId="0" fontId="16" fillId="68" borderId="18" applyNumberFormat="0" applyFont="0" applyAlignment="0" applyProtection="0"/>
    <xf numFmtId="0" fontId="15" fillId="67" borderId="17" applyNumberFormat="0" applyFont="0" applyAlignment="0" applyProtection="0"/>
    <xf numFmtId="0" fontId="16" fillId="68" borderId="18" applyNumberFormat="0" applyFont="0" applyAlignment="0" applyProtection="0"/>
    <xf numFmtId="0" fontId="15" fillId="67" borderId="17" applyNumberFormat="0" applyFont="0" applyAlignment="0" applyProtection="0"/>
    <xf numFmtId="0" fontId="16" fillId="68" borderId="18" applyNumberFormat="0" applyFont="0" applyAlignment="0" applyProtection="0"/>
    <xf numFmtId="0" fontId="15" fillId="67" borderId="17" applyNumberFormat="0" applyFont="0" applyAlignment="0" applyProtection="0"/>
    <xf numFmtId="0" fontId="16" fillId="68" borderId="18" applyNumberFormat="0" applyFont="0" applyAlignment="0" applyProtection="0"/>
    <xf numFmtId="0" fontId="16" fillId="68" borderId="18" applyNumberFormat="0" applyFont="0" applyAlignment="0" applyProtection="0"/>
    <xf numFmtId="0" fontId="15" fillId="67" borderId="17" applyNumberFormat="0" applyFont="0" applyAlignment="0" applyProtection="0"/>
    <xf numFmtId="0" fontId="16" fillId="68" borderId="18" applyNumberFormat="0" applyFont="0" applyAlignment="0" applyProtection="0"/>
    <xf numFmtId="0" fontId="15" fillId="67" borderId="17" applyNumberFormat="0" applyFont="0" applyAlignment="0" applyProtection="0"/>
    <xf numFmtId="0" fontId="15" fillId="67" borderId="17" applyNumberFormat="0" applyFont="0" applyAlignment="0" applyProtection="0"/>
    <xf numFmtId="0" fontId="15" fillId="67" borderId="17" applyNumberFormat="0" applyFont="0" applyAlignment="0" applyProtection="0"/>
    <xf numFmtId="0" fontId="15" fillId="67" borderId="17" applyNumberFormat="0" applyFont="0" applyAlignment="0" applyProtection="0"/>
    <xf numFmtId="0" fontId="16" fillId="68" borderId="18" applyNumberFormat="0" applyFont="0" applyAlignment="0" applyProtection="0"/>
    <xf numFmtId="0" fontId="15" fillId="67" borderId="17" applyNumberFormat="0" applyFont="0" applyAlignment="0" applyProtection="0"/>
    <xf numFmtId="0" fontId="15" fillId="67" borderId="17" applyNumberFormat="0" applyFont="0" applyAlignment="0" applyProtection="0"/>
    <xf numFmtId="0" fontId="15" fillId="67" borderId="17" applyNumberFormat="0" applyFont="0" applyAlignment="0" applyProtection="0"/>
    <xf numFmtId="0" fontId="15"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169" fontId="1" fillId="0" borderId="0"/>
    <xf numFmtId="0" fontId="1" fillId="67" borderId="17" applyNumberFormat="0" applyFont="0" applyAlignment="0" applyProtection="0"/>
    <xf numFmtId="168" fontId="1" fillId="0" borderId="0"/>
    <xf numFmtId="0" fontId="1" fillId="67" borderId="17" applyNumberFormat="0" applyFont="0" applyAlignment="0" applyProtection="0"/>
    <xf numFmtId="168" fontId="1" fillId="0" borderId="0"/>
    <xf numFmtId="0" fontId="1" fillId="67" borderId="17" applyNumberFormat="0" applyFont="0" applyAlignment="0" applyProtection="0"/>
    <xf numFmtId="0" fontId="1" fillId="67" borderId="17" applyNumberFormat="0" applyFont="0" applyAlignment="0" applyProtection="0"/>
    <xf numFmtId="169" fontId="1" fillId="0" borderId="0"/>
    <xf numFmtId="168" fontId="1" fillId="0" borderId="0"/>
    <xf numFmtId="0" fontId="1" fillId="67" borderId="17" applyNumberFormat="0" applyFont="0" applyAlignment="0" applyProtection="0"/>
    <xf numFmtId="168" fontId="1" fillId="0" borderId="0"/>
    <xf numFmtId="0" fontId="1" fillId="67" borderId="17" applyNumberFormat="0" applyFont="0" applyAlignment="0" applyProtection="0"/>
    <xf numFmtId="0" fontId="1" fillId="67" borderId="17" applyNumberFormat="0" applyFont="0" applyAlignment="0" applyProtection="0"/>
    <xf numFmtId="169" fontId="1" fillId="0" borderId="0"/>
    <xf numFmtId="0" fontId="1" fillId="67" borderId="17" applyNumberFormat="0" applyFont="0" applyAlignment="0" applyProtection="0"/>
    <xf numFmtId="168" fontId="1" fillId="0" borderId="0"/>
    <xf numFmtId="0" fontId="1" fillId="67" borderId="17" applyNumberFormat="0" applyFont="0" applyAlignment="0" applyProtection="0"/>
    <xf numFmtId="168" fontId="1" fillId="0" borderId="0"/>
    <xf numFmtId="0" fontId="1" fillId="67" borderId="17" applyNumberFormat="0" applyFont="0" applyAlignment="0" applyProtection="0"/>
    <xf numFmtId="0" fontId="1" fillId="67" borderId="17" applyNumberFormat="0" applyFont="0" applyAlignment="0" applyProtection="0"/>
    <xf numFmtId="169" fontId="1" fillId="0" borderId="0"/>
    <xf numFmtId="168" fontId="1" fillId="0" borderId="0"/>
    <xf numFmtId="168" fontId="1" fillId="0" borderId="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183" fontId="1" fillId="0" borderId="0" applyFont="0" applyFill="0" applyBorder="0" applyAlignment="0" applyProtection="0"/>
    <xf numFmtId="184" fontId="1" fillId="0" borderId="0" applyFont="0" applyFill="0" applyBorder="0" applyAlignment="0" applyProtection="0"/>
    <xf numFmtId="185" fontId="67" fillId="0" borderId="0">
      <alignment horizontal="left"/>
    </xf>
    <xf numFmtId="0" fontId="1" fillId="0" borderId="0"/>
    <xf numFmtId="0" fontId="1" fillId="0" borderId="0"/>
    <xf numFmtId="168" fontId="1" fillId="0" borderId="0"/>
    <xf numFmtId="3" fontId="1" fillId="7" borderId="6" applyFont="0">
      <alignment horizontal="right" vertical="center"/>
      <protection locked="0"/>
    </xf>
    <xf numFmtId="168" fontId="68" fillId="0" borderId="0"/>
    <xf numFmtId="0" fontId="68" fillId="0" borderId="0"/>
    <xf numFmtId="168" fontId="68" fillId="0" borderId="0"/>
    <xf numFmtId="0" fontId="69" fillId="54" borderId="19" applyNumberFormat="0" applyAlignment="0" applyProtection="0"/>
    <xf numFmtId="0" fontId="70" fillId="55" borderId="20"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71"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71"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71"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70" fillId="55" borderId="20"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70" fillId="55" borderId="20"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70" fillId="55" borderId="20"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70" fillId="55" borderId="20"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70" fillId="55" borderId="20"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70" fillId="55" borderId="20"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70" fillId="55" borderId="20"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71" fillId="54" borderId="19" applyNumberFormat="0" applyAlignment="0" applyProtection="0"/>
    <xf numFmtId="0" fontId="71" fillId="54" borderId="19" applyNumberFormat="0" applyAlignment="0" applyProtection="0"/>
    <xf numFmtId="0" fontId="71" fillId="54" borderId="19" applyNumberFormat="0" applyAlignment="0" applyProtection="0"/>
    <xf numFmtId="0" fontId="71" fillId="54" borderId="19" applyNumberFormat="0" applyAlignment="0" applyProtection="0"/>
    <xf numFmtId="0" fontId="71" fillId="54" borderId="19" applyNumberFormat="0" applyAlignment="0" applyProtection="0"/>
    <xf numFmtId="0" fontId="71" fillId="54" borderId="19" applyNumberFormat="0" applyAlignment="0" applyProtection="0"/>
    <xf numFmtId="0" fontId="71" fillId="54" borderId="19" applyNumberFormat="0" applyAlignment="0" applyProtection="0"/>
    <xf numFmtId="0" fontId="71" fillId="54" borderId="19" applyNumberFormat="0" applyAlignment="0" applyProtection="0"/>
    <xf numFmtId="0" fontId="71" fillId="54" borderId="19" applyNumberFormat="0" applyAlignment="0" applyProtection="0"/>
    <xf numFmtId="0" fontId="71" fillId="54" borderId="19" applyNumberFormat="0" applyAlignment="0" applyProtection="0"/>
    <xf numFmtId="0" fontId="71" fillId="54" borderId="19" applyNumberFormat="0" applyAlignment="0" applyProtection="0"/>
    <xf numFmtId="0" fontId="71" fillId="54" borderId="19" applyNumberFormat="0" applyAlignment="0" applyProtection="0"/>
    <xf numFmtId="0" fontId="69" fillId="54" borderId="19" applyNumberFormat="0" applyAlignment="0" applyProtection="0"/>
    <xf numFmtId="0" fontId="13" fillId="0" borderId="0"/>
    <xf numFmtId="175" fontId="24" fillId="0" borderId="0" applyFont="0" applyFill="0" applyBorder="0" applyAlignment="0" applyProtection="0"/>
    <xf numFmtId="186" fontId="2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1"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72"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1" fillId="0" borderId="0"/>
    <xf numFmtId="0" fontId="1" fillId="0" borderId="0"/>
    <xf numFmtId="168" fontId="1" fillId="0" borderId="0"/>
    <xf numFmtId="0" fontId="52" fillId="0" borderId="6" applyNumberFormat="0">
      <alignment horizontal="center" vertical="top" wrapText="1"/>
    </xf>
    <xf numFmtId="0" fontId="73" fillId="0" borderId="0" applyNumberFormat="0" applyFill="0" applyBorder="0" applyAlignment="0" applyProtection="0"/>
    <xf numFmtId="3" fontId="1" fillId="62" borderId="6" applyFont="0">
      <alignment horizontal="right" vertical="center"/>
    </xf>
    <xf numFmtId="187" fontId="1" fillId="62" borderId="6" applyFont="0">
      <alignment horizontal="right" vertical="center"/>
    </xf>
    <xf numFmtId="0" fontId="74" fillId="0" borderId="0"/>
    <xf numFmtId="0" fontId="13" fillId="0" borderId="0"/>
    <xf numFmtId="0" fontId="13" fillId="0" borderId="0"/>
    <xf numFmtId="0" fontId="13" fillId="0" borderId="0"/>
    <xf numFmtId="168" fontId="13" fillId="0" borderId="0"/>
    <xf numFmtId="168" fontId="13"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49" fontId="33" fillId="0" borderId="0" applyFill="0" applyBorder="0" applyAlignment="0"/>
    <xf numFmtId="188" fontId="24" fillId="0" borderId="0" applyFill="0" applyBorder="0" applyAlignment="0"/>
    <xf numFmtId="189" fontId="24" fillId="0" borderId="0" applyFill="0" applyBorder="0" applyAlignment="0"/>
    <xf numFmtId="0" fontId="76" fillId="0" borderId="0">
      <alignment horizontal="center" vertical="top"/>
    </xf>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34" fillId="0" borderId="21" applyNumberFormat="0" applyFill="0" applyAlignment="0" applyProtection="0"/>
    <xf numFmtId="0" fontId="3" fillId="0" borderId="22"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78"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78"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78"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 fillId="0" borderId="22"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 fillId="0" borderId="22"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 fillId="0" borderId="22"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 fillId="0" borderId="22"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 fillId="0" borderId="22"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 fillId="0" borderId="22"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 fillId="0" borderId="22"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78" fillId="0" borderId="21" applyNumberFormat="0" applyFill="0" applyAlignment="0" applyProtection="0"/>
    <xf numFmtId="0" fontId="78" fillId="0" borderId="21" applyNumberFormat="0" applyFill="0" applyAlignment="0" applyProtection="0"/>
    <xf numFmtId="0" fontId="78" fillId="0" borderId="21" applyNumberFormat="0" applyFill="0" applyAlignment="0" applyProtection="0"/>
    <xf numFmtId="0" fontId="78" fillId="0" borderId="21" applyNumberFormat="0" applyFill="0" applyAlignment="0" applyProtection="0"/>
    <xf numFmtId="0" fontId="78" fillId="0" borderId="21" applyNumberFormat="0" applyFill="0" applyAlignment="0" applyProtection="0"/>
    <xf numFmtId="0" fontId="78" fillId="0" borderId="21" applyNumberFormat="0" applyFill="0" applyAlignment="0" applyProtection="0"/>
    <xf numFmtId="0" fontId="78" fillId="0" borderId="21" applyNumberFormat="0" applyFill="0" applyAlignment="0" applyProtection="0"/>
    <xf numFmtId="0" fontId="78" fillId="0" borderId="21" applyNumberFormat="0" applyFill="0" applyAlignment="0" applyProtection="0"/>
    <xf numFmtId="0" fontId="78" fillId="0" borderId="21" applyNumberFormat="0" applyFill="0" applyAlignment="0" applyProtection="0"/>
    <xf numFmtId="0" fontId="78" fillId="0" borderId="21" applyNumberFormat="0" applyFill="0" applyAlignment="0" applyProtection="0"/>
    <xf numFmtId="0" fontId="78" fillId="0" borderId="21" applyNumberFormat="0" applyFill="0" applyAlignment="0" applyProtection="0"/>
    <xf numFmtId="0" fontId="78" fillId="0" borderId="21" applyNumberFormat="0" applyFill="0" applyAlignment="0" applyProtection="0"/>
    <xf numFmtId="0" fontId="34" fillId="0" borderId="21" applyNumberFormat="0" applyFill="0" applyAlignment="0" applyProtection="0"/>
    <xf numFmtId="0" fontId="13" fillId="0" borderId="23"/>
    <xf numFmtId="185" fontId="67" fillId="0" borderId="0">
      <alignment horizontal="left"/>
    </xf>
    <xf numFmtId="0" fontId="1" fillId="0" borderId="0"/>
    <xf numFmtId="0" fontId="1" fillId="0" borderId="0"/>
    <xf numFmtId="168" fontId="1" fillId="0" borderId="0"/>
    <xf numFmtId="168" fontId="1" fillId="0" borderId="0">
      <alignment horizontal="center" textRotation="90"/>
    </xf>
    <xf numFmtId="0" fontId="1" fillId="0" borderId="0">
      <alignment horizontal="center" textRotation="90"/>
    </xf>
    <xf numFmtId="168" fontId="1" fillId="0" borderId="0">
      <alignment horizontal="center" textRotation="90"/>
    </xf>
    <xf numFmtId="190" fontId="14" fillId="0" borderId="0" applyFont="0" applyFill="0" applyBorder="0" applyAlignment="0" applyProtection="0"/>
    <xf numFmtId="191" fontId="1" fillId="0" borderId="0" applyFont="0" applyFill="0" applyBorder="0" applyAlignment="0" applyProtection="0"/>
    <xf numFmtId="0" fontId="79" fillId="0" borderId="0" applyNumberFormat="0" applyFill="0" applyBorder="0" applyAlignment="0" applyProtection="0"/>
    <xf numFmtId="0" fontId="12"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79"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79" fillId="0" borderId="0" applyNumberFormat="0" applyFill="0" applyBorder="0" applyAlignment="0" applyProtection="0"/>
    <xf numFmtId="1" fontId="81" fillId="0" borderId="0" applyFill="0" applyProtection="0">
      <alignment horizontal="right"/>
    </xf>
    <xf numFmtId="42" fontId="82" fillId="0" borderId="0" applyFont="0" applyFill="0" applyBorder="0" applyAlignment="0" applyProtection="0"/>
    <xf numFmtId="44" fontId="82" fillId="0" borderId="0" applyFont="0" applyFill="0" applyBorder="0" applyAlignment="0" applyProtection="0"/>
    <xf numFmtId="0" fontId="52" fillId="0" borderId="0"/>
    <xf numFmtId="0" fontId="83" fillId="0" borderId="0"/>
    <xf numFmtId="38" fontId="14" fillId="0" borderId="0" applyFont="0" applyFill="0" applyBorder="0" applyAlignment="0" applyProtection="0"/>
    <xf numFmtId="40" fontId="14" fillId="0" borderId="0" applyFont="0" applyFill="0" applyBorder="0" applyAlignment="0" applyProtection="0"/>
    <xf numFmtId="41" fontId="82" fillId="0" borderId="0" applyFont="0" applyFill="0" applyBorder="0" applyAlignment="0" applyProtection="0"/>
    <xf numFmtId="43" fontId="82" fillId="0" borderId="0" applyFont="0" applyFill="0" applyBorder="0" applyAlignment="0" applyProtection="0"/>
    <xf numFmtId="0" fontId="1" fillId="0" borderId="0"/>
    <xf numFmtId="0" fontId="34" fillId="0" borderId="21" applyNumberFormat="0" applyFill="0" applyAlignment="0" applyProtection="0"/>
    <xf numFmtId="0" fontId="78" fillId="0" borderId="21" applyNumberFormat="0" applyFill="0" applyAlignment="0" applyProtection="0"/>
    <xf numFmtId="0" fontId="78" fillId="0" borderId="21" applyNumberFormat="0" applyFill="0" applyAlignment="0" applyProtection="0"/>
    <xf numFmtId="0" fontId="78" fillId="0" borderId="21" applyNumberFormat="0" applyFill="0" applyAlignment="0" applyProtection="0"/>
    <xf numFmtId="0" fontId="78" fillId="0" borderId="21" applyNumberFormat="0" applyFill="0" applyAlignment="0" applyProtection="0"/>
    <xf numFmtId="0" fontId="78" fillId="0" borderId="21" applyNumberFormat="0" applyFill="0" applyAlignment="0" applyProtection="0"/>
    <xf numFmtId="0" fontId="78" fillId="0" borderId="21" applyNumberFormat="0" applyFill="0" applyAlignment="0" applyProtection="0"/>
    <xf numFmtId="0" fontId="78" fillId="0" borderId="21" applyNumberFormat="0" applyFill="0" applyAlignment="0" applyProtection="0"/>
    <xf numFmtId="0" fontId="78" fillId="0" borderId="21" applyNumberFormat="0" applyFill="0" applyAlignment="0" applyProtection="0"/>
    <xf numFmtId="0" fontId="78" fillId="0" borderId="21" applyNumberFormat="0" applyFill="0" applyAlignment="0" applyProtection="0"/>
    <xf numFmtId="0" fontId="78" fillId="0" borderId="21" applyNumberFormat="0" applyFill="0" applyAlignment="0" applyProtection="0"/>
    <xf numFmtId="0" fontId="78" fillId="0" borderId="21" applyNumberFormat="0" applyFill="0" applyAlignment="0" applyProtection="0"/>
    <xf numFmtId="0" fontId="78"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78"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78"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78"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0" fontId="34" fillId="0" borderId="21" applyNumberFormat="0" applyFill="0" applyAlignment="0" applyProtection="0"/>
    <xf numFmtId="187" fontId="1" fillId="62" borderId="6" applyFont="0">
      <alignment horizontal="right" vertical="center"/>
    </xf>
    <xf numFmtId="3" fontId="1" fillId="62" borderId="6" applyFont="0">
      <alignment horizontal="right" vertical="center"/>
    </xf>
    <xf numFmtId="0" fontId="69" fillId="54" borderId="19" applyNumberFormat="0" applyAlignment="0" applyProtection="0"/>
    <xf numFmtId="0" fontId="71" fillId="54" borderId="19" applyNumberFormat="0" applyAlignment="0" applyProtection="0"/>
    <xf numFmtId="0" fontId="71" fillId="54" borderId="19" applyNumberFormat="0" applyAlignment="0" applyProtection="0"/>
    <xf numFmtId="0" fontId="71" fillId="54" borderId="19" applyNumberFormat="0" applyAlignment="0" applyProtection="0"/>
    <xf numFmtId="0" fontId="71" fillId="54" borderId="19" applyNumberFormat="0" applyAlignment="0" applyProtection="0"/>
    <xf numFmtId="0" fontId="71" fillId="54" borderId="19" applyNumberFormat="0" applyAlignment="0" applyProtection="0"/>
    <xf numFmtId="0" fontId="71" fillId="54" borderId="19" applyNumberFormat="0" applyAlignment="0" applyProtection="0"/>
    <xf numFmtId="0" fontId="71" fillId="54" borderId="19" applyNumberFormat="0" applyAlignment="0" applyProtection="0"/>
    <xf numFmtId="0" fontId="71" fillId="54" borderId="19" applyNumberFormat="0" applyAlignment="0" applyProtection="0"/>
    <xf numFmtId="0" fontId="71" fillId="54" borderId="19" applyNumberFormat="0" applyAlignment="0" applyProtection="0"/>
    <xf numFmtId="0" fontId="71" fillId="54" borderId="19" applyNumberFormat="0" applyAlignment="0" applyProtection="0"/>
    <xf numFmtId="0" fontId="71" fillId="54" borderId="19" applyNumberFormat="0" applyAlignment="0" applyProtection="0"/>
    <xf numFmtId="0" fontId="71"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71"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71"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71"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0" fontId="69" fillId="54" borderId="19" applyNumberFormat="0" applyAlignment="0" applyProtection="0"/>
    <xf numFmtId="3" fontId="1" fillId="7" borderId="6" applyFont="0">
      <alignment horizontal="right" vertical="center"/>
      <protection locked="0"/>
    </xf>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5" fillId="67" borderId="17" applyNumberFormat="0" applyFont="0" applyAlignment="0" applyProtection="0"/>
    <xf numFmtId="0" fontId="15" fillId="67" borderId="17" applyNumberFormat="0" applyFont="0" applyAlignment="0" applyProtection="0"/>
    <xf numFmtId="0" fontId="15" fillId="67" borderId="17" applyNumberFormat="0" applyFont="0" applyAlignment="0" applyProtection="0"/>
    <xf numFmtId="0" fontId="15" fillId="67" borderId="17" applyNumberFormat="0" applyFont="0" applyAlignment="0" applyProtection="0"/>
    <xf numFmtId="0" fontId="15" fillId="67" borderId="17" applyNumberFormat="0" applyFont="0" applyAlignment="0" applyProtection="0"/>
    <xf numFmtId="0" fontId="15" fillId="67" borderId="17" applyNumberFormat="0" applyFont="0" applyAlignment="0" applyProtection="0"/>
    <xf numFmtId="0" fontId="15" fillId="67" borderId="17" applyNumberFormat="0" applyFont="0" applyAlignment="0" applyProtection="0"/>
    <xf numFmtId="0" fontId="15" fillId="67" borderId="17" applyNumberFormat="0" applyFont="0" applyAlignment="0" applyProtection="0"/>
    <xf numFmtId="0" fontId="15" fillId="67" borderId="17" applyNumberFormat="0" applyFont="0" applyAlignment="0" applyProtection="0"/>
    <xf numFmtId="0" fontId="15" fillId="67" borderId="17" applyNumberFormat="0" applyFont="0" applyAlignment="0" applyProtection="0"/>
    <xf numFmtId="0" fontId="15" fillId="67" borderId="17" applyNumberFormat="0" applyFont="0" applyAlignment="0" applyProtection="0"/>
    <xf numFmtId="0" fontId="15" fillId="67" borderId="17" applyNumberFormat="0" applyFont="0" applyAlignment="0" applyProtection="0"/>
    <xf numFmtId="0" fontId="15" fillId="67" borderId="17" applyNumberFormat="0" applyFont="0" applyAlignment="0" applyProtection="0"/>
    <xf numFmtId="0" fontId="15" fillId="67" borderId="17" applyNumberFormat="0" applyFont="0" applyAlignment="0" applyProtection="0"/>
    <xf numFmtId="0" fontId="15" fillId="67" borderId="17" applyNumberFormat="0" applyFont="0" applyAlignment="0" applyProtection="0"/>
    <xf numFmtId="0" fontId="15" fillId="67" borderId="17" applyNumberFormat="0" applyFont="0" applyAlignment="0" applyProtection="0"/>
    <xf numFmtId="0" fontId="15" fillId="67" borderId="17" applyNumberFormat="0" applyFont="0" applyAlignment="0" applyProtection="0"/>
    <xf numFmtId="0" fontId="15" fillId="67" borderId="17" applyNumberFormat="0" applyFont="0" applyAlignment="0" applyProtection="0"/>
    <xf numFmtId="0" fontId="15" fillId="67" borderId="17" applyNumberFormat="0" applyFont="0" applyAlignment="0" applyProtection="0"/>
    <xf numFmtId="0" fontId="15" fillId="67" borderId="17" applyNumberFormat="0" applyFont="0" applyAlignment="0" applyProtection="0"/>
    <xf numFmtId="0" fontId="15" fillId="67" borderId="17" applyNumberFormat="0" applyFont="0" applyAlignment="0" applyProtection="0"/>
    <xf numFmtId="0" fontId="15" fillId="67" borderId="17" applyNumberFormat="0" applyFont="0" applyAlignment="0" applyProtection="0"/>
    <xf numFmtId="0" fontId="15" fillId="67" borderId="17" applyNumberFormat="0" applyFont="0" applyAlignment="0" applyProtection="0"/>
    <xf numFmtId="0" fontId="15" fillId="67" borderId="17" applyNumberFormat="0" applyFont="0" applyAlignment="0" applyProtection="0"/>
    <xf numFmtId="0" fontId="15" fillId="67" borderId="17" applyNumberFormat="0" applyFont="0" applyAlignment="0" applyProtection="0"/>
    <xf numFmtId="0" fontId="15" fillId="67" borderId="17" applyNumberFormat="0" applyFont="0" applyAlignment="0" applyProtection="0"/>
    <xf numFmtId="0" fontId="15" fillId="67" borderId="17" applyNumberFormat="0" applyFont="0" applyAlignment="0" applyProtection="0"/>
    <xf numFmtId="0" fontId="15" fillId="67" borderId="17" applyNumberFormat="0" applyFont="0" applyAlignment="0" applyProtection="0"/>
    <xf numFmtId="0" fontId="1" fillId="67" borderId="17" applyNumberFormat="0" applyFont="0" applyAlignment="0" applyProtection="0"/>
    <xf numFmtId="0" fontId="15" fillId="67" borderId="17" applyNumberFormat="0" applyFont="0" applyAlignment="0" applyProtection="0"/>
    <xf numFmtId="0" fontId="15" fillId="67" borderId="17" applyNumberFormat="0" applyFont="0" applyAlignment="0" applyProtection="0"/>
    <xf numFmtId="0" fontId="15" fillId="67" borderId="17" applyNumberFormat="0" applyFont="0" applyAlignment="0" applyProtection="0"/>
    <xf numFmtId="0" fontId="15" fillId="67" borderId="17" applyNumberFormat="0" applyFont="0" applyAlignment="0" applyProtection="0"/>
    <xf numFmtId="0" fontId="15" fillId="67" borderId="17" applyNumberFormat="0" applyFont="0" applyAlignment="0" applyProtection="0"/>
    <xf numFmtId="0" fontId="15" fillId="67" borderId="17" applyNumberFormat="0" applyFont="0" applyAlignment="0" applyProtection="0"/>
    <xf numFmtId="0" fontId="15" fillId="67" borderId="17" applyNumberFormat="0" applyFont="0" applyAlignment="0" applyProtection="0"/>
    <xf numFmtId="0" fontId="15" fillId="67" borderId="17" applyNumberFormat="0" applyFont="0" applyAlignment="0" applyProtection="0"/>
    <xf numFmtId="0" fontId="15" fillId="67" borderId="17" applyNumberFormat="0" applyFont="0" applyAlignment="0" applyProtection="0"/>
    <xf numFmtId="0" fontId="15" fillId="67" borderId="17" applyNumberFormat="0" applyFont="0" applyAlignment="0" applyProtection="0"/>
    <xf numFmtId="0" fontId="15" fillId="67" borderId="17" applyNumberFormat="0" applyFont="0" applyAlignment="0" applyProtection="0"/>
    <xf numFmtId="0" fontId="15" fillId="67" borderId="17" applyNumberFormat="0" applyFont="0" applyAlignment="0" applyProtection="0"/>
    <xf numFmtId="0" fontId="15" fillId="67" borderId="17" applyNumberFormat="0" applyFont="0" applyAlignment="0" applyProtection="0"/>
    <xf numFmtId="0" fontId="15" fillId="67" borderId="17" applyNumberFormat="0" applyFont="0" applyAlignment="0" applyProtection="0"/>
    <xf numFmtId="0" fontId="15" fillId="67" borderId="17" applyNumberFormat="0" applyFont="0" applyAlignment="0" applyProtection="0"/>
    <xf numFmtId="0" fontId="15" fillId="67" borderId="17" applyNumberFormat="0" applyFont="0" applyAlignment="0" applyProtection="0"/>
    <xf numFmtId="0" fontId="15" fillId="67" borderId="17" applyNumberFormat="0" applyFont="0" applyAlignment="0" applyProtection="0"/>
    <xf numFmtId="0" fontId="15" fillId="67" borderId="17" applyNumberFormat="0" applyFont="0" applyAlignment="0" applyProtection="0"/>
    <xf numFmtId="0" fontId="15" fillId="67" borderId="17" applyNumberFormat="0" applyFont="0" applyAlignment="0" applyProtection="0"/>
    <xf numFmtId="0" fontId="1" fillId="67" borderId="17" applyNumberFormat="0" applyFont="0" applyAlignment="0" applyProtection="0"/>
    <xf numFmtId="0" fontId="15" fillId="67" borderId="17" applyNumberFormat="0" applyFont="0" applyAlignment="0" applyProtection="0"/>
    <xf numFmtId="0" fontId="1" fillId="67" borderId="17" applyNumberFormat="0" applyFont="0" applyAlignment="0" applyProtection="0"/>
    <xf numFmtId="0" fontId="1" fillId="67" borderId="17" applyNumberFormat="0" applyFont="0" applyAlignment="0" applyProtection="0"/>
    <xf numFmtId="0" fontId="15" fillId="67" borderId="17" applyNumberFormat="0" applyFont="0" applyAlignment="0" applyProtection="0"/>
    <xf numFmtId="0" fontId="15" fillId="67" borderId="17" applyNumberFormat="0" applyFont="0" applyAlignment="0" applyProtection="0"/>
    <xf numFmtId="0" fontId="15" fillId="67" borderId="17" applyNumberFormat="0" applyFont="0" applyAlignment="0" applyProtection="0"/>
    <xf numFmtId="0" fontId="1" fillId="67" borderId="17" applyNumberFormat="0" applyFont="0" applyAlignment="0" applyProtection="0"/>
    <xf numFmtId="0" fontId="15" fillId="67" borderId="17" applyNumberFormat="0" applyFont="0" applyAlignment="0" applyProtection="0"/>
    <xf numFmtId="0" fontId="15" fillId="67" borderId="17" applyNumberFormat="0" applyFont="0" applyAlignment="0" applyProtection="0"/>
    <xf numFmtId="0" fontId="15" fillId="67" borderId="17" applyNumberFormat="0" applyFont="0" applyAlignment="0" applyProtection="0"/>
    <xf numFmtId="0" fontId="15" fillId="67" borderId="17" applyNumberFormat="0" applyFont="0" applyAlignment="0" applyProtection="0"/>
    <xf numFmtId="0" fontId="15" fillId="67" borderId="17" applyNumberFormat="0" applyFont="0" applyAlignment="0" applyProtection="0"/>
    <xf numFmtId="0" fontId="15" fillId="67" borderId="17" applyNumberFormat="0" applyFont="0" applyAlignment="0" applyProtection="0"/>
    <xf numFmtId="0" fontId="15" fillId="67" borderId="17" applyNumberFormat="0" applyFont="0" applyAlignment="0" applyProtection="0"/>
    <xf numFmtId="0" fontId="15" fillId="67" borderId="17" applyNumberFormat="0" applyFont="0" applyAlignment="0" applyProtection="0"/>
    <xf numFmtId="0" fontId="15" fillId="67" borderId="17" applyNumberFormat="0" applyFont="0" applyAlignment="0" applyProtection="0"/>
    <xf numFmtId="0" fontId="15" fillId="67" borderId="17" applyNumberFormat="0" applyFont="0" applyAlignment="0" applyProtection="0"/>
    <xf numFmtId="0" fontId="15" fillId="67" borderId="17" applyNumberFormat="0" applyFont="0" applyAlignment="0" applyProtection="0"/>
    <xf numFmtId="0" fontId="15" fillId="67" borderId="17" applyNumberFormat="0" applyFont="0" applyAlignment="0" applyProtection="0"/>
    <xf numFmtId="0" fontId="15" fillId="67" borderId="17" applyNumberFormat="0" applyFont="0" applyAlignment="0" applyProtection="0"/>
    <xf numFmtId="0" fontId="15" fillId="67" borderId="17" applyNumberFormat="0" applyFont="0" applyAlignment="0" applyProtection="0"/>
    <xf numFmtId="0" fontId="15" fillId="67" borderId="17" applyNumberFormat="0" applyFont="0" applyAlignment="0" applyProtection="0"/>
    <xf numFmtId="0" fontId="15" fillId="67" borderId="17" applyNumberFormat="0" applyFont="0" applyAlignment="0" applyProtection="0"/>
    <xf numFmtId="0" fontId="15" fillId="67" borderId="17" applyNumberFormat="0" applyFont="0" applyAlignment="0" applyProtection="0"/>
    <xf numFmtId="3" fontId="1" fillId="64" borderId="6" applyFont="0">
      <alignment horizontal="right" vertical="center"/>
      <protection locked="0"/>
    </xf>
    <xf numFmtId="0" fontId="53" fillId="13" borderId="1" applyNumberFormat="0" applyAlignment="0" applyProtection="0"/>
    <xf numFmtId="0" fontId="55" fillId="13" borderId="1" applyNumberFormat="0" applyAlignment="0" applyProtection="0"/>
    <xf numFmtId="0" fontId="55" fillId="13" borderId="1" applyNumberFormat="0" applyAlignment="0" applyProtection="0"/>
    <xf numFmtId="0" fontId="55" fillId="13" borderId="1" applyNumberFormat="0" applyAlignment="0" applyProtection="0"/>
    <xf numFmtId="0" fontId="55" fillId="13" borderId="1" applyNumberFormat="0" applyAlignment="0" applyProtection="0"/>
    <xf numFmtId="0" fontId="55" fillId="13" borderId="1" applyNumberFormat="0" applyAlignment="0" applyProtection="0"/>
    <xf numFmtId="0" fontId="55" fillId="13" borderId="1" applyNumberFormat="0" applyAlignment="0" applyProtection="0"/>
    <xf numFmtId="0" fontId="55" fillId="13" borderId="1" applyNumberFormat="0" applyAlignment="0" applyProtection="0"/>
    <xf numFmtId="0" fontId="55" fillId="13" borderId="1" applyNumberFormat="0" applyAlignment="0" applyProtection="0"/>
    <xf numFmtId="0" fontId="55" fillId="13" borderId="1" applyNumberFormat="0" applyAlignment="0" applyProtection="0"/>
    <xf numFmtId="0" fontId="55" fillId="13" borderId="1" applyNumberFormat="0" applyAlignment="0" applyProtection="0"/>
    <xf numFmtId="0" fontId="55" fillId="13" borderId="1" applyNumberFormat="0" applyAlignment="0" applyProtection="0"/>
    <xf numFmtId="0" fontId="55" fillId="13" borderId="1"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5" fillId="13" borderId="1"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5" fillId="13" borderId="1"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5" fillId="13" borderId="1"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53" fillId="13" borderId="1" applyNumberFormat="0" applyAlignment="0" applyProtection="0"/>
    <xf numFmtId="0" fontId="1" fillId="13" borderId="12" applyNumberFormat="0" applyFont="0" applyBorder="0" applyProtection="0">
      <alignment horizontal="left" vertical="center"/>
    </xf>
    <xf numFmtId="9" fontId="1" fillId="13" borderId="6" applyFont="0" applyProtection="0">
      <alignment horizontal="right" vertical="center"/>
    </xf>
    <xf numFmtId="3" fontId="1" fillId="13" borderId="6" applyFont="0" applyProtection="0">
      <alignment horizontal="right" vertical="center"/>
    </xf>
    <xf numFmtId="0" fontId="49" fillId="62" borderId="12" applyFont="0" applyBorder="0">
      <alignment horizontal="center" wrapText="1"/>
    </xf>
    <xf numFmtId="168" fontId="41" fillId="0" borderId="8">
      <alignment horizontal="left" vertical="center"/>
    </xf>
    <xf numFmtId="0" fontId="41" fillId="0" borderId="8">
      <alignment horizontal="left" vertical="center"/>
    </xf>
    <xf numFmtId="0" fontId="41" fillId="0" borderId="8">
      <alignment horizontal="left" vertical="center"/>
    </xf>
    <xf numFmtId="0" fontId="1" fillId="54" borderId="6" applyNumberFormat="0" applyFont="0" applyBorder="0" applyProtection="0">
      <alignment horizontal="center" vertical="center"/>
    </xf>
    <xf numFmtId="0" fontId="23" fillId="0" borderId="6" applyNumberFormat="0">
      <protection locked="0"/>
    </xf>
    <xf numFmtId="0" fontId="23" fillId="0" borderId="6" applyNumberFormat="0">
      <protection locked="0"/>
    </xf>
    <xf numFmtId="0" fontId="23" fillId="0" borderId="6" applyNumberFormat="0">
      <protection locked="0"/>
    </xf>
    <xf numFmtId="0" fontId="23" fillId="0" borderId="6" applyNumberFormat="0">
      <protection locked="0"/>
    </xf>
    <xf numFmtId="0" fontId="23" fillId="0" borderId="6" applyNumberFormat="0">
      <protection locked="0"/>
    </xf>
    <xf numFmtId="0" fontId="23" fillId="0" borderId="6" applyNumberFormat="0">
      <protection locked="0"/>
    </xf>
    <xf numFmtId="0" fontId="23" fillId="0" borderId="6" applyNumberFormat="0">
      <protection locked="0"/>
    </xf>
    <xf numFmtId="0" fontId="23" fillId="0" borderId="6" applyNumberFormat="0">
      <protection locked="0"/>
    </xf>
    <xf numFmtId="0" fontId="23" fillId="0" borderId="6" applyNumberFormat="0">
      <protection locked="0"/>
    </xf>
    <xf numFmtId="0" fontId="23" fillId="0" borderId="6" applyNumberFormat="0">
      <protection locked="0"/>
    </xf>
    <xf numFmtId="0" fontId="25" fillId="54" borderId="1" applyNumberFormat="0" applyAlignment="0" applyProtection="0"/>
    <xf numFmtId="0" fontId="27" fillId="54" borderId="1" applyNumberFormat="0" applyAlignment="0" applyProtection="0"/>
    <xf numFmtId="0" fontId="27" fillId="54" borderId="1" applyNumberFormat="0" applyAlignment="0" applyProtection="0"/>
    <xf numFmtId="0" fontId="27" fillId="54" borderId="1" applyNumberFormat="0" applyAlignment="0" applyProtection="0"/>
    <xf numFmtId="0" fontId="27" fillId="54" borderId="1" applyNumberFormat="0" applyAlignment="0" applyProtection="0"/>
    <xf numFmtId="0" fontId="27" fillId="54" borderId="1" applyNumberFormat="0" applyAlignment="0" applyProtection="0"/>
    <xf numFmtId="0" fontId="27" fillId="54" borderId="1" applyNumberFormat="0" applyAlignment="0" applyProtection="0"/>
    <xf numFmtId="0" fontId="27" fillId="54" borderId="1" applyNumberFormat="0" applyAlignment="0" applyProtection="0"/>
    <xf numFmtId="0" fontId="27" fillId="54" borderId="1" applyNumberFormat="0" applyAlignment="0" applyProtection="0"/>
    <xf numFmtId="0" fontId="27" fillId="54" borderId="1" applyNumberFormat="0" applyAlignment="0" applyProtection="0"/>
    <xf numFmtId="0" fontId="27" fillId="54" borderId="1" applyNumberFormat="0" applyAlignment="0" applyProtection="0"/>
    <xf numFmtId="0" fontId="27" fillId="54" borderId="1" applyNumberFormat="0" applyAlignment="0" applyProtection="0"/>
    <xf numFmtId="0" fontId="27" fillId="54" borderId="1"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7" fillId="54" borderId="1"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7" fillId="54" borderId="1"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7" fillId="54" borderId="1"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25" fillId="54" borderId="1" applyNumberFormat="0" applyAlignment="0" applyProtection="0"/>
    <xf numFmtId="0" fontId="85" fillId="0" borderId="0"/>
    <xf numFmtId="169" fontId="14" fillId="2" borderId="0"/>
    <xf numFmtId="0" fontId="1" fillId="0" borderId="0">
      <alignment vertical="center"/>
    </xf>
    <xf numFmtId="166" fontId="85" fillId="0" borderId="0" applyFont="0" applyFill="0" applyBorder="0" applyAlignment="0" applyProtection="0"/>
  </cellStyleXfs>
  <cellXfs count="838">
    <xf numFmtId="0" fontId="0" fillId="0" borderId="0" xfId="0"/>
    <xf numFmtId="0" fontId="4" fillId="0" borderId="24" xfId="0" applyFont="1" applyBorder="1"/>
    <xf numFmtId="0" fontId="4" fillId="0" borderId="0" xfId="0" applyFont="1" applyBorder="1" applyAlignment="1">
      <alignment horizontal="right" wrapText="1"/>
    </xf>
    <xf numFmtId="0" fontId="4" fillId="0" borderId="25" xfId="0" applyFont="1" applyBorder="1" applyAlignment="1">
      <alignment vertical="center"/>
    </xf>
    <xf numFmtId="0" fontId="4" fillId="0" borderId="26" xfId="0" applyFont="1" applyBorder="1"/>
    <xf numFmtId="0" fontId="4" fillId="0" borderId="0" xfId="12" applyFont="1" applyFill="1" applyBorder="1" applyProtection="1"/>
    <xf numFmtId="0" fontId="4" fillId="0" borderId="0" xfId="0" applyFont="1"/>
    <xf numFmtId="0" fontId="4" fillId="0" borderId="0" xfId="0" applyFont="1" applyAlignment="1">
      <alignment horizontal="right"/>
    </xf>
    <xf numFmtId="0" fontId="4" fillId="0" borderId="0" xfId="12" applyFont="1" applyFill="1" applyBorder="1" applyAlignment="1" applyProtection="1"/>
    <xf numFmtId="0" fontId="5" fillId="0" borderId="0" xfId="12" applyFont="1" applyFill="1" applyBorder="1" applyAlignment="1" applyProtection="1"/>
    <xf numFmtId="0" fontId="4" fillId="0" borderId="12" xfId="0" applyFont="1" applyBorder="1" applyAlignment="1">
      <alignment wrapText="1"/>
    </xf>
    <xf numFmtId="0" fontId="4" fillId="0" borderId="27" xfId="0" applyFont="1" applyBorder="1" applyAlignment="1">
      <alignment wrapText="1"/>
    </xf>
    <xf numFmtId="0" fontId="5" fillId="0" borderId="0" xfId="0" applyFont="1" applyAlignment="1">
      <alignment horizontal="center"/>
    </xf>
    <xf numFmtId="0" fontId="4" fillId="0" borderId="0" xfId="0" applyFont="1" applyFill="1" applyBorder="1" applyProtection="1"/>
    <xf numFmtId="10" fontId="4" fillId="0" borderId="0" xfId="8" applyNumberFormat="1" applyFont="1" applyFill="1" applyBorder="1" applyProtection="1">
      <protection locked="0"/>
    </xf>
    <xf numFmtId="0" fontId="4" fillId="0" borderId="0" xfId="0" applyFont="1" applyFill="1" applyBorder="1" applyProtection="1">
      <protection locked="0"/>
    </xf>
    <xf numFmtId="0" fontId="8" fillId="0" borderId="0" xfId="0" applyFont="1" applyFill="1" applyBorder="1" applyProtection="1">
      <protection locked="0"/>
    </xf>
    <xf numFmtId="0" fontId="5" fillId="0" borderId="24" xfId="0" applyFont="1" applyFill="1" applyBorder="1" applyAlignment="1" applyProtection="1">
      <alignment horizontal="center" vertical="center"/>
    </xf>
    <xf numFmtId="0" fontId="4" fillId="0" borderId="28" xfId="0" applyFont="1" applyFill="1" applyBorder="1" applyProtection="1"/>
    <xf numFmtId="0" fontId="4" fillId="0" borderId="25" xfId="0" applyFont="1" applyFill="1" applyBorder="1" applyAlignment="1" applyProtection="1">
      <alignment horizontal="left" indent="1"/>
    </xf>
    <xf numFmtId="0" fontId="5" fillId="0" borderId="12" xfId="0" applyFont="1" applyFill="1" applyBorder="1" applyAlignment="1" applyProtection="1">
      <alignment horizontal="center"/>
    </xf>
    <xf numFmtId="0" fontId="4" fillId="0" borderId="12" xfId="0" applyFont="1" applyFill="1" applyBorder="1" applyAlignment="1" applyProtection="1">
      <alignment horizontal="left" indent="1"/>
    </xf>
    <xf numFmtId="0" fontId="4" fillId="0" borderId="12" xfId="0" applyFont="1" applyFill="1" applyBorder="1" applyAlignment="1" applyProtection="1">
      <alignment horizontal="left" indent="2"/>
    </xf>
    <xf numFmtId="0" fontId="5" fillId="0" borderId="12" xfId="0" applyFont="1" applyFill="1" applyBorder="1" applyAlignment="1" applyProtection="1"/>
    <xf numFmtId="0" fontId="4" fillId="0" borderId="26" xfId="0" applyFont="1" applyFill="1" applyBorder="1" applyAlignment="1" applyProtection="1">
      <alignment horizontal="left" indent="1"/>
    </xf>
    <xf numFmtId="0" fontId="5" fillId="0" borderId="30" xfId="0" applyFont="1" applyFill="1" applyBorder="1" applyAlignment="1" applyProtection="1"/>
    <xf numFmtId="0" fontId="9" fillId="0" borderId="0" xfId="0" applyFont="1" applyAlignment="1">
      <alignment vertical="center"/>
    </xf>
    <xf numFmtId="0" fontId="4" fillId="0" borderId="0" xfId="0" applyFont="1" applyFill="1" applyBorder="1"/>
    <xf numFmtId="0" fontId="8" fillId="0" borderId="0" xfId="0" applyFont="1" applyFill="1"/>
    <xf numFmtId="0" fontId="5" fillId="0" borderId="0" xfId="0" applyFont="1" applyFill="1" applyBorder="1" applyAlignment="1">
      <alignment horizontal="center" wrapText="1"/>
    </xf>
    <xf numFmtId="0" fontId="11" fillId="0" borderId="0" xfId="0" applyFont="1" applyAlignment="1">
      <alignment horizontal="center" vertical="center"/>
    </xf>
    <xf numFmtId="0" fontId="11" fillId="0" borderId="0" xfId="0" applyFont="1" applyAlignment="1">
      <alignment vertical="center"/>
    </xf>
    <xf numFmtId="0" fontId="11" fillId="0" borderId="0" xfId="0" applyFont="1"/>
    <xf numFmtId="0" fontId="4" fillId="0" borderId="31" xfId="0" applyFont="1" applyBorder="1"/>
    <xf numFmtId="0" fontId="5" fillId="0" borderId="0" xfId="0" applyFont="1" applyFill="1" applyBorder="1" applyAlignment="1" applyProtection="1">
      <alignment horizontal="center" vertical="center"/>
    </xf>
    <xf numFmtId="0" fontId="11" fillId="0" borderId="33" xfId="0" applyFont="1" applyBorder="1" applyAlignment="1">
      <alignment wrapText="1"/>
    </xf>
    <xf numFmtId="0" fontId="11" fillId="0" borderId="34" xfId="0" applyFont="1" applyBorder="1" applyAlignment="1">
      <alignment wrapText="1"/>
    </xf>
    <xf numFmtId="0" fontId="9" fillId="0" borderId="34" xfId="0" applyFont="1" applyBorder="1" applyAlignment="1">
      <alignment wrapText="1"/>
    </xf>
    <xf numFmtId="0" fontId="9" fillId="0" borderId="34" xfId="0" applyFont="1" applyBorder="1" applyAlignment="1">
      <alignment horizontal="right" wrapText="1"/>
    </xf>
    <xf numFmtId="0" fontId="11" fillId="0" borderId="35" xfId="0" applyFont="1" applyBorder="1" applyAlignment="1">
      <alignment wrapText="1"/>
    </xf>
    <xf numFmtId="0" fontId="9" fillId="0" borderId="35" xfId="0" applyFont="1" applyBorder="1" applyAlignment="1">
      <alignment horizontal="right" wrapText="1"/>
    </xf>
    <xf numFmtId="0" fontId="10" fillId="70" borderId="36" xfId="0" applyFont="1" applyFill="1" applyBorder="1" applyAlignment="1">
      <alignment wrapText="1"/>
    </xf>
    <xf numFmtId="0" fontId="11" fillId="0" borderId="6" xfId="0" applyFont="1" applyBorder="1"/>
    <xf numFmtId="0" fontId="10" fillId="0" borderId="0" xfId="0" applyFont="1"/>
    <xf numFmtId="0" fontId="4" fillId="69" borderId="6" xfId="7" applyFont="1" applyFill="1" applyBorder="1" applyProtection="1">
      <protection locked="0"/>
    </xf>
    <xf numFmtId="0" fontId="5" fillId="69" borderId="6" xfId="14" applyFont="1" applyFill="1" applyBorder="1" applyAlignment="1" applyProtection="1">
      <alignment wrapText="1"/>
      <protection locked="0"/>
    </xf>
    <xf numFmtId="0" fontId="4" fillId="69" borderId="6" xfId="14" applyFont="1" applyFill="1" applyBorder="1" applyAlignment="1" applyProtection="1">
      <alignment horizontal="left" vertical="center" wrapText="1"/>
      <protection locked="0"/>
    </xf>
    <xf numFmtId="165" fontId="4" fillId="69" borderId="6" xfId="9" applyNumberFormat="1" applyFont="1" applyFill="1" applyBorder="1" applyAlignment="1" applyProtection="1">
      <alignment horizontal="right" wrapText="1"/>
      <protection locked="0"/>
    </xf>
    <xf numFmtId="0" fontId="4" fillId="0" borderId="6" xfId="14" applyFont="1" applyFill="1" applyBorder="1" applyAlignment="1" applyProtection="1">
      <alignment horizontal="left" vertical="center" wrapText="1"/>
      <protection locked="0"/>
    </xf>
    <xf numFmtId="165" fontId="4" fillId="71" borderId="6" xfId="9" applyNumberFormat="1" applyFont="1" applyFill="1" applyBorder="1" applyAlignment="1" applyProtection="1">
      <alignment horizontal="right" wrapText="1"/>
      <protection locked="0"/>
    </xf>
    <xf numFmtId="0" fontId="5" fillId="0" borderId="6" xfId="14" applyFont="1" applyFill="1" applyBorder="1" applyAlignment="1" applyProtection="1">
      <alignment wrapText="1"/>
      <protection locked="0"/>
    </xf>
    <xf numFmtId="0" fontId="4" fillId="72" borderId="26" xfId="0" applyFont="1" applyFill="1" applyBorder="1" applyAlignment="1">
      <alignment horizontal="right" vertical="center"/>
    </xf>
    <xf numFmtId="0" fontId="11" fillId="0" borderId="25" xfId="0" applyFont="1" applyBorder="1" applyAlignment="1">
      <alignment horizontal="center"/>
    </xf>
    <xf numFmtId="167" fontId="11" fillId="0" borderId="43" xfId="0" applyNumberFormat="1" applyFont="1" applyBorder="1" applyAlignment="1">
      <alignment horizontal="center"/>
    </xf>
    <xf numFmtId="167" fontId="11" fillId="0" borderId="44" xfId="0" applyNumberFormat="1" applyFont="1" applyBorder="1" applyAlignment="1">
      <alignment horizontal="center"/>
    </xf>
    <xf numFmtId="167" fontId="9" fillId="0" borderId="44" xfId="0" applyNumberFormat="1" applyFont="1" applyBorder="1" applyAlignment="1">
      <alignment horizontal="center"/>
    </xf>
    <xf numFmtId="167" fontId="11" fillId="0" borderId="45" xfId="0" applyNumberFormat="1" applyFont="1" applyBorder="1" applyAlignment="1">
      <alignment horizontal="center"/>
    </xf>
    <xf numFmtId="167" fontId="10" fillId="70" borderId="46" xfId="0" applyNumberFormat="1" applyFont="1" applyFill="1" applyBorder="1" applyAlignment="1">
      <alignment horizontal="center"/>
    </xf>
    <xf numFmtId="167" fontId="11" fillId="0" borderId="47" xfId="0" applyNumberFormat="1" applyFont="1" applyBorder="1" applyAlignment="1">
      <alignment horizontal="center"/>
    </xf>
    <xf numFmtId="167" fontId="11" fillId="0" borderId="48" xfId="0" applyNumberFormat="1" applyFont="1" applyBorder="1" applyAlignment="1">
      <alignment horizontal="center"/>
    </xf>
    <xf numFmtId="0" fontId="11" fillId="0" borderId="26" xfId="0" applyFont="1" applyBorder="1" applyAlignment="1">
      <alignment horizontal="center"/>
    </xf>
    <xf numFmtId="0" fontId="10" fillId="70" borderId="49" xfId="0" applyFont="1" applyFill="1" applyBorder="1" applyAlignment="1">
      <alignment wrapText="1"/>
    </xf>
    <xf numFmtId="167" fontId="10" fillId="70" borderId="50" xfId="0" applyNumberFormat="1" applyFont="1" applyFill="1" applyBorder="1" applyAlignment="1">
      <alignment horizontal="center"/>
    </xf>
    <xf numFmtId="0" fontId="4" fillId="69" borderId="25" xfId="7" applyFont="1" applyFill="1" applyBorder="1" applyAlignment="1" applyProtection="1">
      <alignment horizontal="left" vertical="center"/>
      <protection locked="0"/>
    </xf>
    <xf numFmtId="0" fontId="4" fillId="69" borderId="25" xfId="7" applyFont="1" applyFill="1" applyBorder="1" applyAlignment="1" applyProtection="1">
      <alignment horizontal="right" vertical="center"/>
      <protection locked="0"/>
    </xf>
    <xf numFmtId="3" fontId="4" fillId="70" borderId="29" xfId="7" applyNumberFormat="1" applyFont="1" applyFill="1" applyBorder="1" applyProtection="1">
      <protection locked="0"/>
    </xf>
    <xf numFmtId="0" fontId="4" fillId="69" borderId="26" xfId="10" applyFont="1" applyFill="1" applyBorder="1" applyAlignment="1" applyProtection="1">
      <alignment horizontal="right" vertical="center"/>
      <protection locked="0"/>
    </xf>
    <xf numFmtId="0" fontId="5" fillId="69" borderId="39" xfId="17" applyFont="1" applyFill="1" applyBorder="1" applyAlignment="1" applyProtection="1">
      <protection locked="0"/>
    </xf>
    <xf numFmtId="3" fontId="5" fillId="70" borderId="39" xfId="17" applyNumberFormat="1" applyFont="1" applyFill="1" applyBorder="1" applyAlignment="1" applyProtection="1">
      <protection locked="0"/>
    </xf>
    <xf numFmtId="164" fontId="5" fillId="70" borderId="38" xfId="3" applyNumberFormat="1" applyFont="1" applyFill="1" applyBorder="1" applyAlignment="1" applyProtection="1">
      <protection locked="0"/>
    </xf>
    <xf numFmtId="0" fontId="4" fillId="69" borderId="6" xfId="20961" applyFont="1" applyFill="1" applyBorder="1" applyAlignment="1" applyProtection="1">
      <alignment horizontal="left" wrapText="1" indent="1"/>
    </xf>
    <xf numFmtId="0" fontId="4" fillId="0" borderId="6" xfId="20961" applyFont="1" applyFill="1" applyBorder="1" applyAlignment="1" applyProtection="1">
      <alignment horizontal="left" wrapText="1" indent="1"/>
    </xf>
    <xf numFmtId="0" fontId="84" fillId="0" borderId="0" xfId="0" applyFont="1" applyBorder="1" applyAlignment="1">
      <alignment wrapText="1"/>
    </xf>
    <xf numFmtId="0" fontId="4" fillId="0" borderId="32" xfId="20961" applyFont="1" applyFill="1" applyBorder="1" applyAlignment="1" applyProtection="1">
      <alignment horizontal="left" wrapText="1" indent="1"/>
    </xf>
    <xf numFmtId="0" fontId="4" fillId="0" borderId="0" xfId="12" applyFont="1" applyFill="1" applyBorder="1" applyAlignment="1" applyProtection="1">
      <alignment horizontal="left"/>
    </xf>
    <xf numFmtId="0" fontId="8" fillId="0" borderId="0" xfId="12" applyFont="1" applyFill="1" applyBorder="1" applyAlignment="1" applyProtection="1">
      <alignment horizontal="right"/>
    </xf>
    <xf numFmtId="0" fontId="5" fillId="0" borderId="0" xfId="12" applyFont="1" applyFill="1" applyBorder="1" applyAlignment="1" applyProtection="1">
      <alignment horizontal="center"/>
    </xf>
    <xf numFmtId="0" fontId="8" fillId="0" borderId="0" xfId="0" applyFont="1" applyFill="1" applyBorder="1" applyAlignment="1" applyProtection="1">
      <alignment horizontal="right"/>
      <protection locked="0"/>
    </xf>
    <xf numFmtId="0" fontId="5" fillId="0" borderId="31" xfId="0" applyFont="1" applyBorder="1" applyAlignment="1">
      <alignment horizontal="center"/>
    </xf>
    <xf numFmtId="0" fontId="8" fillId="0" borderId="31" xfId="0" applyFont="1" applyFill="1" applyBorder="1" applyAlignment="1">
      <alignment horizontal="center"/>
    </xf>
    <xf numFmtId="0" fontId="4" fillId="0" borderId="0" xfId="0" applyFont="1" applyFill="1" applyBorder="1" applyAlignment="1">
      <alignment horizontal="center"/>
    </xf>
    <xf numFmtId="0" fontId="4" fillId="0" borderId="0" xfId="0" applyFont="1" applyFill="1" applyAlignment="1">
      <alignment horizontal="center"/>
    </xf>
    <xf numFmtId="0" fontId="8" fillId="0" borderId="0" xfId="0" applyFont="1" applyFill="1" applyAlignment="1">
      <alignment horizontal="center"/>
    </xf>
    <xf numFmtId="0" fontId="8" fillId="0" borderId="58" xfId="0" applyFont="1" applyFill="1" applyBorder="1" applyAlignment="1" applyProtection="1">
      <alignment horizontal="left" vertical="center" indent="1"/>
      <protection locked="0"/>
    </xf>
    <xf numFmtId="0" fontId="8" fillId="0" borderId="58" xfId="0" applyFont="1" applyFill="1" applyBorder="1" applyAlignment="1" applyProtection="1">
      <alignment horizontal="left" vertical="center"/>
      <protection locked="0"/>
    </xf>
    <xf numFmtId="0" fontId="4" fillId="0" borderId="0" xfId="0" applyFont="1" applyBorder="1" applyAlignment="1">
      <alignment horizontal="left" wrapText="1"/>
    </xf>
    <xf numFmtId="0" fontId="4" fillId="0" borderId="31" xfId="12" applyFont="1" applyFill="1" applyBorder="1" applyAlignment="1" applyProtection="1"/>
    <xf numFmtId="192" fontId="4" fillId="72" borderId="39" xfId="0" applyNumberFormat="1" applyFont="1" applyFill="1" applyBorder="1" applyAlignment="1" applyProtection="1">
      <alignment vertical="center"/>
      <protection locked="0"/>
    </xf>
    <xf numFmtId="192" fontId="4" fillId="0" borderId="6" xfId="2" applyNumberFormat="1" applyFont="1" applyFill="1" applyBorder="1" applyAlignment="1" applyProtection="1">
      <alignment horizontal="right"/>
    </xf>
    <xf numFmtId="192" fontId="4" fillId="70" borderId="6" xfId="2" applyNumberFormat="1" applyFont="1" applyFill="1" applyBorder="1" applyAlignment="1" applyProtection="1">
      <alignment horizontal="right"/>
    </xf>
    <xf numFmtId="192" fontId="4" fillId="0" borderId="58" xfId="0" applyNumberFormat="1" applyFont="1" applyFill="1" applyBorder="1" applyAlignment="1" applyProtection="1">
      <alignment horizontal="right"/>
    </xf>
    <xf numFmtId="192" fontId="4" fillId="0" borderId="6" xfId="0" applyNumberFormat="1" applyFont="1" applyFill="1" applyBorder="1" applyAlignment="1" applyProtection="1">
      <alignment horizontal="right"/>
    </xf>
    <xf numFmtId="192" fontId="4" fillId="70" borderId="29" xfId="0" applyNumberFormat="1" applyFont="1" applyFill="1" applyBorder="1" applyAlignment="1" applyProtection="1">
      <alignment horizontal="right"/>
    </xf>
    <xf numFmtId="192" fontId="4" fillId="0" borderId="6" xfId="2" applyNumberFormat="1" applyFont="1" applyFill="1" applyBorder="1" applyAlignment="1" applyProtection="1">
      <alignment horizontal="right"/>
      <protection locked="0"/>
    </xf>
    <xf numFmtId="192" fontId="4" fillId="0" borderId="58" xfId="0" applyNumberFormat="1" applyFont="1" applyFill="1" applyBorder="1" applyAlignment="1" applyProtection="1">
      <alignment horizontal="right"/>
      <protection locked="0"/>
    </xf>
    <xf numFmtId="192" fontId="4" fillId="0" borderId="6" xfId="0" applyNumberFormat="1" applyFont="1" applyFill="1" applyBorder="1" applyAlignment="1" applyProtection="1">
      <alignment horizontal="right"/>
      <protection locked="0"/>
    </xf>
    <xf numFmtId="192" fontId="4" fillId="0" borderId="29" xfId="0" applyNumberFormat="1" applyFont="1" applyFill="1" applyBorder="1" applyAlignment="1" applyProtection="1">
      <alignment horizontal="right"/>
    </xf>
    <xf numFmtId="192" fontId="4" fillId="70" borderId="39" xfId="2" applyNumberFormat="1" applyFont="1" applyFill="1" applyBorder="1" applyAlignment="1" applyProtection="1">
      <alignment horizontal="right"/>
    </xf>
    <xf numFmtId="192" fontId="4" fillId="70" borderId="38" xfId="0" applyNumberFormat="1" applyFont="1" applyFill="1" applyBorder="1" applyAlignment="1" applyProtection="1">
      <alignment horizontal="right"/>
    </xf>
    <xf numFmtId="192" fontId="4" fillId="70" borderId="6" xfId="0" applyNumberFormat="1" applyFont="1" applyFill="1" applyBorder="1" applyAlignment="1" applyProtection="1">
      <alignment horizontal="right"/>
    </xf>
    <xf numFmtId="192" fontId="4" fillId="0" borderId="39" xfId="0" applyNumberFormat="1" applyFont="1" applyFill="1" applyBorder="1" applyAlignment="1" applyProtection="1">
      <alignment horizontal="right"/>
    </xf>
    <xf numFmtId="192" fontId="4" fillId="70" borderId="39" xfId="0" applyNumberFormat="1" applyFont="1" applyFill="1" applyBorder="1" applyAlignment="1" applyProtection="1">
      <alignment horizontal="right"/>
    </xf>
    <xf numFmtId="192" fontId="11" fillId="0" borderId="63" xfId="0" applyNumberFormat="1" applyFont="1" applyBorder="1" applyAlignment="1">
      <alignment vertical="center"/>
    </xf>
    <xf numFmtId="192" fontId="11" fillId="0" borderId="64" xfId="0" applyNumberFormat="1" applyFont="1" applyBorder="1" applyAlignment="1">
      <alignment vertical="center"/>
    </xf>
    <xf numFmtId="192" fontId="9" fillId="0" borderId="64" xfId="0" applyNumberFormat="1" applyFont="1" applyBorder="1" applyAlignment="1">
      <alignment vertical="center"/>
    </xf>
    <xf numFmtId="192" fontId="11" fillId="0" borderId="65" xfId="0" applyNumberFormat="1" applyFont="1" applyBorder="1" applyAlignment="1">
      <alignment vertical="center"/>
    </xf>
    <xf numFmtId="192" fontId="10" fillId="70" borderId="66" xfId="0" applyNumberFormat="1" applyFont="1" applyFill="1" applyBorder="1" applyAlignment="1">
      <alignment vertical="center"/>
    </xf>
    <xf numFmtId="192" fontId="11" fillId="0" borderId="67" xfId="0" applyNumberFormat="1" applyFont="1" applyBorder="1" applyAlignment="1">
      <alignment vertical="center"/>
    </xf>
    <xf numFmtId="192" fontId="9" fillId="0" borderId="65" xfId="0" applyNumberFormat="1" applyFont="1" applyBorder="1" applyAlignment="1">
      <alignment vertical="center"/>
    </xf>
    <xf numFmtId="192" fontId="10" fillId="70" borderId="68" xfId="0" applyNumberFormat="1" applyFont="1" applyFill="1" applyBorder="1" applyAlignment="1">
      <alignment vertical="center"/>
    </xf>
    <xf numFmtId="192" fontId="11" fillId="70" borderId="64" xfId="0" applyNumberFormat="1" applyFont="1" applyFill="1" applyBorder="1" applyAlignment="1">
      <alignment vertical="center"/>
    </xf>
    <xf numFmtId="192" fontId="4" fillId="70" borderId="6" xfId="7" applyNumberFormat="1" applyFont="1" applyFill="1" applyBorder="1" applyProtection="1">
      <protection locked="0"/>
    </xf>
    <xf numFmtId="192" fontId="4" fillId="69" borderId="6" xfId="7" applyNumberFormat="1" applyFont="1" applyFill="1" applyBorder="1" applyProtection="1">
      <protection locked="0"/>
    </xf>
    <xf numFmtId="192" fontId="5" fillId="70" borderId="39" xfId="17" applyNumberFormat="1" applyFont="1" applyFill="1" applyBorder="1" applyAlignment="1" applyProtection="1">
      <protection locked="0"/>
    </xf>
    <xf numFmtId="192" fontId="4" fillId="70" borderId="6" xfId="3" applyNumberFormat="1" applyFont="1" applyFill="1" applyBorder="1" applyProtection="1">
      <protection locked="0"/>
    </xf>
    <xf numFmtId="192" fontId="4" fillId="0" borderId="6" xfId="3" applyNumberFormat="1" applyFont="1" applyFill="1" applyBorder="1" applyProtection="1">
      <protection locked="0"/>
    </xf>
    <xf numFmtId="192" fontId="5" fillId="70" borderId="39" xfId="3" applyNumberFormat="1" applyFont="1" applyFill="1" applyBorder="1" applyAlignment="1" applyProtection="1">
      <protection locked="0"/>
    </xf>
    <xf numFmtId="192" fontId="4" fillId="69" borderId="39" xfId="7" applyNumberFormat="1" applyFont="1" applyFill="1" applyBorder="1" applyProtection="1">
      <protection locked="0"/>
    </xf>
    <xf numFmtId="192" fontId="11" fillId="0" borderId="0" xfId="0" applyNumberFormat="1" applyFont="1"/>
    <xf numFmtId="0" fontId="4" fillId="0" borderId="24" xfId="0" applyFont="1" applyFill="1" applyBorder="1" applyAlignment="1">
      <alignment horizontal="right" vertical="center" wrapText="1"/>
    </xf>
    <xf numFmtId="0" fontId="5" fillId="0" borderId="71" xfId="0" applyFont="1" applyBorder="1" applyAlignment="1">
      <alignment horizontal="center" wrapText="1"/>
    </xf>
    <xf numFmtId="0" fontId="4" fillId="0" borderId="25" xfId="0" applyFont="1" applyBorder="1" applyAlignment="1">
      <alignment horizontal="right" vertical="center" wrapText="1"/>
    </xf>
    <xf numFmtId="0" fontId="4" fillId="0" borderId="25" xfId="0" applyFont="1" applyFill="1" applyBorder="1" applyAlignment="1">
      <alignment horizontal="right" vertical="center" wrapText="1"/>
    </xf>
    <xf numFmtId="0" fontId="4" fillId="0" borderId="29" xfId="0" applyFont="1" applyBorder="1" applyAlignment="1"/>
    <xf numFmtId="0" fontId="5" fillId="0" borderId="37" xfId="0" applyFont="1" applyBorder="1" applyAlignment="1">
      <alignment horizontal="center"/>
    </xf>
    <xf numFmtId="0" fontId="5" fillId="0" borderId="29" xfId="0" applyFont="1" applyBorder="1" applyAlignment="1">
      <alignment horizontal="center" vertical="center" wrapText="1"/>
    </xf>
    <xf numFmtId="0" fontId="4" fillId="0" borderId="25" xfId="0" applyFont="1" applyFill="1" applyBorder="1" applyAlignment="1">
      <alignment horizontal="center" vertical="center" wrapText="1"/>
    </xf>
    <xf numFmtId="0" fontId="4" fillId="72" borderId="25" xfId="0" applyFont="1" applyFill="1" applyBorder="1" applyAlignment="1">
      <alignment horizontal="right" vertical="center"/>
    </xf>
    <xf numFmtId="0" fontId="4" fillId="72" borderId="6" xfId="0" applyFont="1" applyFill="1" applyBorder="1" applyAlignment="1">
      <alignment vertical="center"/>
    </xf>
    <xf numFmtId="192" fontId="4" fillId="72" borderId="6" xfId="0" applyNumberFormat="1" applyFont="1" applyFill="1" applyBorder="1" applyAlignment="1" applyProtection="1">
      <alignment vertical="center"/>
      <protection locked="0"/>
    </xf>
    <xf numFmtId="192" fontId="7" fillId="72" borderId="6" xfId="0" applyNumberFormat="1" applyFont="1" applyFill="1" applyBorder="1" applyAlignment="1" applyProtection="1">
      <alignment vertical="center"/>
      <protection locked="0"/>
    </xf>
    <xf numFmtId="192" fontId="7" fillId="72" borderId="29" xfId="0" applyNumberFormat="1" applyFont="1" applyFill="1" applyBorder="1" applyAlignment="1" applyProtection="1">
      <alignment vertical="center"/>
      <protection locked="0"/>
    </xf>
    <xf numFmtId="192" fontId="4" fillId="72" borderId="29" xfId="0" applyNumberFormat="1" applyFont="1" applyFill="1" applyBorder="1" applyAlignment="1" applyProtection="1">
      <alignment vertical="center"/>
      <protection locked="0"/>
    </xf>
    <xf numFmtId="0" fontId="4" fillId="72" borderId="78" xfId="0" applyFont="1" applyFill="1" applyBorder="1" applyAlignment="1">
      <alignment horizontal="right" vertical="center"/>
    </xf>
    <xf numFmtId="0" fontId="4" fillId="72" borderId="32" xfId="0" applyFont="1" applyFill="1" applyBorder="1" applyAlignment="1">
      <alignment vertical="center"/>
    </xf>
    <xf numFmtId="192" fontId="4" fillId="72" borderId="32" xfId="0" applyNumberFormat="1" applyFont="1" applyFill="1" applyBorder="1" applyAlignment="1" applyProtection="1">
      <alignment vertical="center"/>
      <protection locked="0"/>
    </xf>
    <xf numFmtId="192" fontId="7" fillId="72" borderId="32" xfId="0" applyNumberFormat="1" applyFont="1" applyFill="1" applyBorder="1" applyAlignment="1" applyProtection="1">
      <alignment vertical="center"/>
      <protection locked="0"/>
    </xf>
    <xf numFmtId="192" fontId="7" fillId="72" borderId="79" xfId="0" applyNumberFormat="1" applyFont="1" applyFill="1" applyBorder="1" applyAlignment="1" applyProtection="1">
      <alignment vertical="center"/>
      <protection locked="0"/>
    </xf>
    <xf numFmtId="0" fontId="4" fillId="0" borderId="6" xfId="0" applyFont="1" applyFill="1" applyBorder="1" applyAlignment="1">
      <alignment horizontal="left" vertical="center" wrapText="1"/>
    </xf>
    <xf numFmtId="164" fontId="4" fillId="70" borderId="6" xfId="2" applyNumberFormat="1" applyFont="1" applyFill="1" applyBorder="1" applyAlignment="1" applyProtection="1">
      <alignment horizontal="right"/>
    </xf>
    <xf numFmtId="164" fontId="4" fillId="0" borderId="6" xfId="2" applyNumberFormat="1" applyFont="1" applyFill="1" applyBorder="1" applyAlignment="1" applyProtection="1">
      <alignment horizontal="right"/>
    </xf>
    <xf numFmtId="164" fontId="4" fillId="70" borderId="6" xfId="2" applyNumberFormat="1" applyFont="1" applyFill="1" applyBorder="1" applyAlignment="1" applyProtection="1"/>
    <xf numFmtId="164" fontId="4" fillId="70" borderId="39" xfId="2" applyNumberFormat="1" applyFont="1" applyFill="1" applyBorder="1" applyAlignment="1" applyProtection="1">
      <alignment horizontal="right"/>
    </xf>
    <xf numFmtId="164" fontId="4" fillId="70" borderId="29" xfId="2" applyNumberFormat="1" applyFont="1" applyFill="1" applyBorder="1" applyAlignment="1" applyProtection="1">
      <alignment horizontal="right"/>
    </xf>
    <xf numFmtId="164" fontId="4" fillId="0" borderId="29" xfId="2" applyNumberFormat="1" applyFont="1" applyFill="1" applyBorder="1" applyAlignment="1" applyProtection="1">
      <alignment horizontal="right"/>
    </xf>
    <xf numFmtId="164" fontId="4" fillId="70" borderId="29" xfId="2" applyNumberFormat="1" applyFont="1" applyFill="1" applyBorder="1" applyAlignment="1" applyProtection="1"/>
    <xf numFmtId="164" fontId="4" fillId="70" borderId="38" xfId="2" applyNumberFormat="1" applyFont="1" applyFill="1" applyBorder="1" applyAlignment="1" applyProtection="1">
      <alignment horizontal="right"/>
    </xf>
    <xf numFmtId="164" fontId="4" fillId="0" borderId="39" xfId="2" applyNumberFormat="1" applyFont="1" applyFill="1" applyBorder="1" applyAlignment="1" applyProtection="1">
      <alignment horizontal="right"/>
    </xf>
    <xf numFmtId="165" fontId="7" fillId="72" borderId="6" xfId="1" applyNumberFormat="1" applyFont="1" applyFill="1" applyBorder="1" applyAlignment="1" applyProtection="1">
      <alignment vertical="center"/>
      <protection locked="0"/>
    </xf>
    <xf numFmtId="165" fontId="7" fillId="72" borderId="29" xfId="1" applyNumberFormat="1" applyFont="1" applyFill="1" applyBorder="1" applyAlignment="1" applyProtection="1">
      <alignment vertical="center"/>
      <protection locked="0"/>
    </xf>
    <xf numFmtId="165" fontId="4" fillId="72" borderId="6" xfId="1" applyNumberFormat="1" applyFont="1" applyFill="1" applyBorder="1" applyAlignment="1" applyProtection="1">
      <alignment vertical="center"/>
      <protection locked="0"/>
    </xf>
    <xf numFmtId="165" fontId="4" fillId="72" borderId="29" xfId="1" applyNumberFormat="1" applyFont="1" applyFill="1" applyBorder="1" applyAlignment="1" applyProtection="1">
      <alignment vertical="center"/>
      <protection locked="0"/>
    </xf>
    <xf numFmtId="165" fontId="7" fillId="72" borderId="39" xfId="1" applyNumberFormat="1" applyFont="1" applyFill="1" applyBorder="1" applyAlignment="1" applyProtection="1">
      <alignment vertical="center"/>
      <protection locked="0"/>
    </xf>
    <xf numFmtId="165" fontId="7" fillId="72" borderId="38" xfId="1" applyNumberFormat="1" applyFont="1" applyFill="1" applyBorder="1" applyAlignment="1" applyProtection="1">
      <alignment vertical="center"/>
      <protection locked="0"/>
    </xf>
    <xf numFmtId="167" fontId="8" fillId="0" borderId="44" xfId="0" applyNumberFormat="1" applyFont="1" applyFill="1" applyBorder="1" applyAlignment="1">
      <alignment horizontal="center"/>
    </xf>
    <xf numFmtId="0" fontId="5" fillId="0" borderId="12" xfId="0" applyFont="1" applyBorder="1" applyAlignment="1">
      <alignment horizontal="center" vertical="center" wrapText="1"/>
    </xf>
    <xf numFmtId="0" fontId="5" fillId="0" borderId="6" xfId="14" applyFont="1" applyFill="1" applyBorder="1" applyAlignment="1" applyProtection="1">
      <alignment horizontal="center" vertical="center" wrapText="1"/>
      <protection locked="0"/>
    </xf>
    <xf numFmtId="0" fontId="5" fillId="69" borderId="6" xfId="14" applyFont="1" applyFill="1" applyBorder="1" applyAlignment="1" applyProtection="1">
      <alignment horizontal="center" vertical="center" wrapText="1"/>
      <protection locked="0"/>
    </xf>
    <xf numFmtId="3" fontId="5" fillId="69" borderId="6" xfId="3" applyNumberFormat="1" applyFont="1" applyFill="1" applyBorder="1" applyAlignment="1" applyProtection="1">
      <alignment horizontal="center" vertical="center" wrapText="1"/>
      <protection locked="0"/>
    </xf>
    <xf numFmtId="9" fontId="5" fillId="69" borderId="6" xfId="16" applyNumberFormat="1" applyFont="1" applyFill="1" applyBorder="1" applyAlignment="1" applyProtection="1">
      <alignment horizontal="center" vertical="center"/>
      <protection locked="0"/>
    </xf>
    <xf numFmtId="0" fontId="5" fillId="69" borderId="29" xfId="14" applyFont="1" applyFill="1" applyBorder="1" applyAlignment="1" applyProtection="1">
      <alignment horizontal="center" vertical="center" wrapText="1"/>
      <protection locked="0"/>
    </xf>
    <xf numFmtId="14" fontId="11" fillId="0" borderId="0" xfId="0" applyNumberFormat="1" applyFont="1"/>
    <xf numFmtId="0" fontId="11" fillId="0" borderId="0" xfId="0" applyFont="1" applyAlignment="1">
      <alignment wrapText="1"/>
    </xf>
    <xf numFmtId="0" fontId="86" fillId="0" borderId="0" xfId="12" applyFont="1" applyFill="1" applyBorder="1" applyAlignment="1" applyProtection="1"/>
    <xf numFmtId="0" fontId="11" fillId="0" borderId="0" xfId="0" applyFont="1" applyBorder="1" applyAlignment="1">
      <alignment horizontal="center" vertical="center"/>
    </xf>
    <xf numFmtId="0" fontId="11" fillId="0" borderId="0" xfId="0" applyFont="1" applyFill="1" applyBorder="1" applyAlignment="1">
      <alignment horizontal="center" vertical="center" wrapText="1"/>
    </xf>
    <xf numFmtId="0" fontId="11" fillId="0" borderId="0" xfId="0" applyFont="1" applyBorder="1" applyAlignment="1">
      <alignment horizontal="center" vertical="center" wrapText="1"/>
    </xf>
    <xf numFmtId="0" fontId="11" fillId="0" borderId="16" xfId="0" applyFont="1" applyBorder="1" applyAlignment="1">
      <alignment wrapText="1"/>
    </xf>
    <xf numFmtId="0" fontId="11" fillId="0" borderId="6" xfId="0" applyFont="1" applyBorder="1" applyAlignment="1">
      <alignment horizontal="center" vertical="center" wrapText="1"/>
    </xf>
    <xf numFmtId="0" fontId="11" fillId="0" borderId="6" xfId="0" applyFont="1" applyFill="1" applyBorder="1" applyAlignment="1">
      <alignment horizontal="center" vertical="center" wrapText="1"/>
    </xf>
    <xf numFmtId="0" fontId="11" fillId="0" borderId="16" xfId="0" applyFont="1" applyBorder="1" applyAlignment="1">
      <alignment horizontal="center" vertical="center" wrapText="1"/>
    </xf>
    <xf numFmtId="0" fontId="11" fillId="0" borderId="32" xfId="0" applyFont="1" applyFill="1" applyBorder="1" applyAlignment="1">
      <alignment horizontal="center" vertical="center" wrapText="1"/>
    </xf>
    <xf numFmtId="49" fontId="11" fillId="0" borderId="6" xfId="0" applyNumberFormat="1" applyFont="1" applyBorder="1" applyAlignment="1">
      <alignment horizontal="center" vertical="center" wrapText="1"/>
    </xf>
    <xf numFmtId="0" fontId="11" fillId="0" borderId="6" xfId="0" applyFont="1" applyBorder="1" applyAlignment="1">
      <alignment horizontal="center"/>
    </xf>
    <xf numFmtId="0" fontId="10" fillId="0" borderId="6" xfId="0" applyFont="1" applyBorder="1"/>
    <xf numFmtId="164" fontId="10" fillId="0" borderId="6" xfId="2" applyNumberFormat="1" applyFont="1" applyBorder="1"/>
    <xf numFmtId="0" fontId="11" fillId="0" borderId="0" xfId="0" applyFont="1" applyBorder="1"/>
    <xf numFmtId="0" fontId="11" fillId="0" borderId="6" xfId="0" applyFont="1" applyBorder="1" applyAlignment="1">
      <alignment horizontal="left" indent="1"/>
    </xf>
    <xf numFmtId="164" fontId="11" fillId="0" borderId="6" xfId="2" applyNumberFormat="1" applyFont="1" applyBorder="1" applyAlignment="1">
      <alignment horizontal="left" indent="1"/>
    </xf>
    <xf numFmtId="164" fontId="11" fillId="0" borderId="6" xfId="2" applyNumberFormat="1" applyFont="1" applyBorder="1"/>
    <xf numFmtId="0" fontId="10" fillId="0" borderId="6" xfId="0" applyFont="1" applyFill="1" applyBorder="1"/>
    <xf numFmtId="164" fontId="10" fillId="76" borderId="6" xfId="2" applyNumberFormat="1" applyFont="1" applyFill="1" applyBorder="1"/>
    <xf numFmtId="164" fontId="11" fillId="76" borderId="6" xfId="2" applyNumberFormat="1" applyFont="1" applyFill="1" applyBorder="1"/>
    <xf numFmtId="164" fontId="11" fillId="0" borderId="0" xfId="0" applyNumberFormat="1" applyFont="1"/>
    <xf numFmtId="0" fontId="5" fillId="0" borderId="0" xfId="12" applyFont="1" applyFill="1" applyBorder="1" applyProtection="1"/>
    <xf numFmtId="14" fontId="10" fillId="0" borderId="0" xfId="0" applyNumberFormat="1" applyFont="1" applyAlignment="1">
      <alignment horizontal="left"/>
    </xf>
    <xf numFmtId="0" fontId="5" fillId="0" borderId="0" xfId="0" applyFont="1"/>
    <xf numFmtId="0" fontId="4" fillId="69" borderId="6" xfId="20961" applyFont="1" applyFill="1" applyBorder="1" applyAlignment="1" applyProtection="1">
      <alignment horizontal="right" indent="1"/>
    </xf>
    <xf numFmtId="0" fontId="4" fillId="69" borderId="32" xfId="20961" applyFont="1" applyFill="1" applyBorder="1" applyAlignment="1" applyProtection="1">
      <alignment horizontal="right" indent="1"/>
    </xf>
    <xf numFmtId="0" fontId="4" fillId="69" borderId="6" xfId="20961" applyFont="1" applyFill="1" applyBorder="1" applyAlignment="1" applyProtection="1"/>
    <xf numFmtId="0" fontId="87" fillId="0" borderId="6" xfId="18" applyFont="1" applyFill="1" applyBorder="1" applyAlignment="1" applyProtection="1"/>
    <xf numFmtId="0" fontId="87" fillId="0" borderId="6" xfId="18" applyFont="1" applyFill="1" applyBorder="1" applyAlignment="1" applyProtection="1">
      <alignment horizontal="left" vertical="center" wrapText="1"/>
    </xf>
    <xf numFmtId="49" fontId="11" fillId="0" borderId="6" xfId="0" applyNumberFormat="1" applyFont="1" applyFill="1" applyBorder="1" applyAlignment="1">
      <alignment horizontal="right" vertical="center" wrapText="1"/>
    </xf>
    <xf numFmtId="0" fontId="87" fillId="0" borderId="6" xfId="18" applyFont="1" applyFill="1" applyBorder="1" applyAlignment="1" applyProtection="1">
      <alignment horizontal="left" vertical="center"/>
    </xf>
    <xf numFmtId="0" fontId="87" fillId="0" borderId="6" xfId="18" applyFont="1" applyBorder="1" applyAlignment="1" applyProtection="1"/>
    <xf numFmtId="0" fontId="11" fillId="0" borderId="6" xfId="0" applyFont="1" applyFill="1" applyBorder="1"/>
    <xf numFmtId="0" fontId="87" fillId="0" borderId="6" xfId="18" applyFont="1" applyFill="1" applyBorder="1" applyAlignment="1" applyProtection="1">
      <alignment wrapText="1"/>
    </xf>
    <xf numFmtId="43" fontId="5" fillId="0" borderId="0" xfId="2" applyFont="1"/>
    <xf numFmtId="0" fontId="10" fillId="0" borderId="0" xfId="0" applyFont="1" applyAlignment="1">
      <alignment horizontal="center" wrapText="1"/>
    </xf>
    <xf numFmtId="0" fontId="11" fillId="69" borderId="40" xfId="0" applyFont="1" applyFill="1" applyBorder="1"/>
    <xf numFmtId="0" fontId="11" fillId="69" borderId="87" xfId="0" applyFont="1" applyFill="1" applyBorder="1" applyAlignment="1">
      <alignment wrapText="1"/>
    </xf>
    <xf numFmtId="0" fontId="11" fillId="69" borderId="88" xfId="0" applyFont="1" applyFill="1" applyBorder="1"/>
    <xf numFmtId="0" fontId="10" fillId="69" borderId="89" xfId="0" applyFont="1" applyFill="1" applyBorder="1" applyAlignment="1">
      <alignment horizontal="center" wrapText="1"/>
    </xf>
    <xf numFmtId="0" fontId="11" fillId="69" borderId="53" xfId="0" applyFont="1" applyFill="1" applyBorder="1"/>
    <xf numFmtId="0" fontId="10" fillId="69" borderId="0" xfId="0" applyFont="1" applyFill="1" applyBorder="1" applyAlignment="1">
      <alignment horizontal="center" wrapText="1"/>
    </xf>
    <xf numFmtId="0" fontId="11" fillId="69" borderId="0" xfId="0" applyFont="1" applyFill="1" applyBorder="1" applyAlignment="1">
      <alignment horizontal="center"/>
    </xf>
    <xf numFmtId="0" fontId="11" fillId="69" borderId="72" xfId="0" applyFont="1" applyFill="1" applyBorder="1" applyAlignment="1">
      <alignment horizontal="center" vertical="center" wrapText="1"/>
    </xf>
    <xf numFmtId="0" fontId="11" fillId="0" borderId="25" xfId="0" applyFont="1" applyBorder="1"/>
    <xf numFmtId="0" fontId="11" fillId="0" borderId="6" xfId="0" applyFont="1" applyBorder="1" applyAlignment="1">
      <alignment wrapText="1"/>
    </xf>
    <xf numFmtId="164" fontId="11" fillId="0" borderId="29" xfId="2" applyNumberFormat="1" applyFont="1" applyBorder="1"/>
    <xf numFmtId="0" fontId="9" fillId="0" borderId="6" xfId="0" applyFont="1" applyBorder="1" applyAlignment="1">
      <alignment horizontal="left" wrapText="1" indent="2"/>
    </xf>
    <xf numFmtId="169" fontId="4" fillId="2" borderId="6" xfId="21" applyFont="1" applyBorder="1"/>
    <xf numFmtId="164" fontId="11" fillId="0" borderId="6" xfId="2" applyNumberFormat="1" applyFont="1" applyBorder="1" applyAlignment="1">
      <alignment vertical="center"/>
    </xf>
    <xf numFmtId="0" fontId="10" fillId="0" borderId="25" xfId="0" applyFont="1" applyBorder="1"/>
    <xf numFmtId="0" fontId="10" fillId="0" borderId="6" xfId="0" applyFont="1" applyBorder="1" applyAlignment="1">
      <alignment wrapText="1"/>
    </xf>
    <xf numFmtId="164" fontId="10" fillId="0" borderId="29" xfId="2" applyNumberFormat="1" applyFont="1" applyBorder="1"/>
    <xf numFmtId="0" fontId="10" fillId="69" borderId="0" xfId="0" applyFont="1" applyFill="1" applyBorder="1" applyAlignment="1">
      <alignment horizontal="center"/>
    </xf>
    <xf numFmtId="164" fontId="11" fillId="69" borderId="0" xfId="2" applyNumberFormat="1" applyFont="1" applyFill="1" applyBorder="1"/>
    <xf numFmtId="164" fontId="11" fillId="69" borderId="0" xfId="2" applyNumberFormat="1" applyFont="1" applyFill="1" applyBorder="1" applyAlignment="1">
      <alignment vertical="center"/>
    </xf>
    <xf numFmtId="164" fontId="11" fillId="69" borderId="72" xfId="2" applyNumberFormat="1" applyFont="1" applyFill="1" applyBorder="1"/>
    <xf numFmtId="164" fontId="11" fillId="0" borderId="6" xfId="2" applyNumberFormat="1" applyFont="1" applyFill="1" applyBorder="1"/>
    <xf numFmtId="164" fontId="11" fillId="0" borderId="6" xfId="2" applyNumberFormat="1" applyFont="1" applyFill="1" applyBorder="1" applyAlignment="1">
      <alignment vertical="center"/>
    </xf>
    <xf numFmtId="0" fontId="9" fillId="0" borderId="6" xfId="0" applyFont="1" applyBorder="1" applyAlignment="1">
      <alignment horizontal="left" wrapText="1" indent="4"/>
    </xf>
    <xf numFmtId="0" fontId="11" fillId="69" borderId="0" xfId="0" applyFont="1" applyFill="1" applyBorder="1" applyAlignment="1">
      <alignment wrapText="1"/>
    </xf>
    <xf numFmtId="0" fontId="11" fillId="69" borderId="0" xfId="0" applyFont="1" applyFill="1" applyBorder="1"/>
    <xf numFmtId="0" fontId="11" fillId="69" borderId="72" xfId="0" applyFont="1" applyFill="1" applyBorder="1"/>
    <xf numFmtId="0" fontId="10" fillId="0" borderId="26" xfId="0" applyFont="1" applyBorder="1"/>
    <xf numFmtId="0" fontId="10" fillId="0" borderId="39" xfId="0" applyFont="1" applyBorder="1" applyAlignment="1">
      <alignment wrapText="1"/>
    </xf>
    <xf numFmtId="169" fontId="4" fillId="2" borderId="30" xfId="21" applyFont="1" applyBorder="1"/>
    <xf numFmtId="169" fontId="4" fillId="2" borderId="55" xfId="21" applyFont="1" applyBorder="1"/>
    <xf numFmtId="169" fontId="4" fillId="2" borderId="59" xfId="21" applyFont="1" applyBorder="1"/>
    <xf numFmtId="10" fontId="10" fillId="0" borderId="38" xfId="1" applyNumberFormat="1" applyFont="1" applyBorder="1"/>
    <xf numFmtId="0" fontId="5" fillId="73" borderId="58" xfId="21412" applyFont="1" applyFill="1" applyBorder="1" applyAlignment="1" applyProtection="1">
      <alignment vertical="center"/>
      <protection locked="0"/>
    </xf>
    <xf numFmtId="164" fontId="5" fillId="73" borderId="58" xfId="949" applyNumberFormat="1" applyFont="1" applyFill="1" applyBorder="1" applyAlignment="1" applyProtection="1">
      <alignment horizontal="right" vertical="center"/>
      <protection locked="0"/>
    </xf>
    <xf numFmtId="0" fontId="5" fillId="73" borderId="12" xfId="21412" applyFont="1" applyFill="1" applyBorder="1" applyAlignment="1" applyProtection="1">
      <alignment vertical="center"/>
      <protection locked="0"/>
    </xf>
    <xf numFmtId="0" fontId="10" fillId="0" borderId="0" xfId="0" applyFont="1" applyFill="1"/>
    <xf numFmtId="0" fontId="11" fillId="0" borderId="40" xfId="0" applyFont="1" applyBorder="1" applyAlignment="1">
      <alignment horizontal="center"/>
    </xf>
    <xf numFmtId="0" fontId="11" fillId="0" borderId="41" xfId="0" applyFont="1" applyBorder="1" applyAlignment="1">
      <alignment horizontal="center"/>
    </xf>
    <xf numFmtId="0" fontId="10" fillId="0" borderId="28" xfId="0" applyFont="1" applyBorder="1" applyAlignment="1">
      <alignment horizontal="center"/>
    </xf>
    <xf numFmtId="0" fontId="10" fillId="0" borderId="37" xfId="0" applyFont="1" applyBorder="1" applyAlignment="1">
      <alignment horizontal="center"/>
    </xf>
    <xf numFmtId="0" fontId="11" fillId="0" borderId="0" xfId="0" applyFont="1" applyFill="1"/>
    <xf numFmtId="0" fontId="10" fillId="0" borderId="0" xfId="0" applyFont="1" applyFill="1" applyAlignment="1">
      <alignment horizontal="center"/>
    </xf>
    <xf numFmtId="0" fontId="9" fillId="69" borderId="82" xfId="0" applyFont="1" applyFill="1" applyBorder="1" applyAlignment="1">
      <alignment horizontal="left"/>
    </xf>
    <xf numFmtId="0" fontId="9" fillId="69" borderId="83" xfId="0" applyFont="1" applyFill="1" applyBorder="1" applyAlignment="1">
      <alignment horizontal="left"/>
    </xf>
    <xf numFmtId="0" fontId="10" fillId="69" borderId="85" xfId="0" applyFont="1" applyFill="1" applyBorder="1" applyAlignment="1">
      <alignment vertical="center"/>
    </xf>
    <xf numFmtId="0" fontId="11" fillId="69" borderId="8" xfId="0" applyFont="1" applyFill="1" applyBorder="1" applyAlignment="1">
      <alignment vertical="center"/>
    </xf>
    <xf numFmtId="0" fontId="11" fillId="69" borderId="27" xfId="0" applyFont="1" applyFill="1" applyBorder="1" applyAlignment="1">
      <alignment vertical="center"/>
    </xf>
    <xf numFmtId="0" fontId="11" fillId="0" borderId="57" xfId="0" applyFont="1" applyFill="1" applyBorder="1" applyAlignment="1">
      <alignment horizontal="center" vertical="center"/>
    </xf>
    <xf numFmtId="0" fontId="11" fillId="0" borderId="16" xfId="0" applyFont="1" applyFill="1" applyBorder="1" applyAlignment="1">
      <alignment vertical="center"/>
    </xf>
    <xf numFmtId="169" fontId="4" fillId="2" borderId="0" xfId="21" applyFont="1" applyBorder="1"/>
    <xf numFmtId="164" fontId="11" fillId="0" borderId="73" xfId="2" applyNumberFormat="1" applyFont="1" applyFill="1" applyBorder="1" applyAlignment="1">
      <alignment vertical="center"/>
    </xf>
    <xf numFmtId="164" fontId="11" fillId="0" borderId="77" xfId="2" applyNumberFormat="1" applyFont="1" applyFill="1" applyBorder="1" applyAlignment="1">
      <alignment vertical="center"/>
    </xf>
    <xf numFmtId="164" fontId="11" fillId="69" borderId="8" xfId="2" applyNumberFormat="1" applyFont="1" applyFill="1" applyBorder="1" applyAlignment="1">
      <alignment vertical="center"/>
    </xf>
    <xf numFmtId="164" fontId="11" fillId="69" borderId="27" xfId="2" applyNumberFormat="1" applyFont="1" applyFill="1" applyBorder="1" applyAlignment="1">
      <alignment vertical="center"/>
    </xf>
    <xf numFmtId="0" fontId="11" fillId="0" borderId="25" xfId="0" applyFont="1" applyFill="1" applyBorder="1" applyAlignment="1">
      <alignment horizontal="center" vertical="center"/>
    </xf>
    <xf numFmtId="0" fontId="11" fillId="0" borderId="6" xfId="0" applyFont="1" applyFill="1" applyBorder="1" applyAlignment="1">
      <alignment vertical="center"/>
    </xf>
    <xf numFmtId="164" fontId="11" fillId="0" borderId="12" xfId="2" applyNumberFormat="1" applyFont="1" applyFill="1" applyBorder="1" applyAlignment="1">
      <alignment vertical="center"/>
    </xf>
    <xf numFmtId="164" fontId="11" fillId="0" borderId="29" xfId="2" applyNumberFormat="1" applyFont="1" applyFill="1" applyBorder="1" applyAlignment="1">
      <alignment vertical="center"/>
    </xf>
    <xf numFmtId="0" fontId="10" fillId="0" borderId="6" xfId="0" applyFont="1" applyFill="1" applyBorder="1" applyAlignment="1">
      <alignment vertical="center"/>
    </xf>
    <xf numFmtId="0" fontId="11" fillId="0" borderId="26" xfId="0" applyFont="1" applyFill="1" applyBorder="1" applyAlignment="1">
      <alignment horizontal="center" vertical="center"/>
    </xf>
    <xf numFmtId="0" fontId="10" fillId="0" borderId="39" xfId="0" applyFont="1" applyFill="1" applyBorder="1" applyAlignment="1">
      <alignment vertical="center"/>
    </xf>
    <xf numFmtId="164" fontId="11" fillId="0" borderId="39" xfId="2" applyNumberFormat="1" applyFont="1" applyFill="1" applyBorder="1" applyAlignment="1">
      <alignment vertical="center"/>
    </xf>
    <xf numFmtId="164" fontId="11" fillId="0" borderId="30" xfId="2" applyNumberFormat="1" applyFont="1" applyFill="1" applyBorder="1" applyAlignment="1">
      <alignment vertical="center"/>
    </xf>
    <xf numFmtId="164" fontId="11" fillId="0" borderId="38" xfId="2" applyNumberFormat="1" applyFont="1" applyFill="1" applyBorder="1" applyAlignment="1">
      <alignment vertical="center"/>
    </xf>
    <xf numFmtId="0" fontId="11" fillId="69" borderId="53" xfId="0" applyFont="1" applyFill="1" applyBorder="1" applyAlignment="1">
      <alignment horizontal="center" vertical="center"/>
    </xf>
    <xf numFmtId="0" fontId="11" fillId="69" borderId="0" xfId="0" applyFont="1" applyFill="1" applyBorder="1" applyAlignment="1">
      <alignment vertical="center"/>
    </xf>
    <xf numFmtId="0" fontId="11" fillId="0" borderId="24" xfId="0" applyFont="1" applyFill="1" applyBorder="1" applyAlignment="1">
      <alignment horizontal="center" vertical="center"/>
    </xf>
    <xf numFmtId="0" fontId="11" fillId="0" borderId="28" xfId="0" applyFont="1" applyFill="1" applyBorder="1" applyAlignment="1">
      <alignment vertical="center"/>
    </xf>
    <xf numFmtId="169" fontId="4" fillId="2" borderId="41" xfId="21" applyFont="1" applyBorder="1"/>
    <xf numFmtId="164" fontId="11" fillId="0" borderId="71" xfId="2" applyNumberFormat="1" applyFont="1" applyFill="1" applyBorder="1" applyAlignment="1">
      <alignment vertical="center"/>
    </xf>
    <xf numFmtId="164" fontId="11" fillId="0" borderId="37" xfId="2" applyNumberFormat="1" applyFont="1" applyFill="1" applyBorder="1" applyAlignment="1">
      <alignment vertical="center"/>
    </xf>
    <xf numFmtId="0" fontId="11" fillId="0" borderId="78" xfId="0" applyFont="1" applyFill="1" applyBorder="1" applyAlignment="1">
      <alignment horizontal="center" vertical="center"/>
    </xf>
    <xf numFmtId="0" fontId="11" fillId="0" borderId="32" xfId="0" applyFont="1" applyFill="1" applyBorder="1" applyAlignment="1">
      <alignment vertical="center"/>
    </xf>
    <xf numFmtId="164" fontId="11" fillId="0" borderId="74" xfId="2" applyNumberFormat="1" applyFont="1" applyFill="1" applyBorder="1" applyAlignment="1">
      <alignment vertical="center"/>
    </xf>
    <xf numFmtId="164" fontId="11" fillId="0" borderId="79" xfId="2" applyNumberFormat="1" applyFont="1" applyFill="1" applyBorder="1" applyAlignment="1">
      <alignment vertical="center"/>
    </xf>
    <xf numFmtId="0" fontId="11" fillId="0" borderId="80" xfId="0" applyFont="1" applyFill="1" applyBorder="1" applyAlignment="1">
      <alignment horizontal="center" vertical="center"/>
    </xf>
    <xf numFmtId="0" fontId="11" fillId="0" borderId="75" xfId="0" applyFont="1" applyFill="1" applyBorder="1" applyAlignment="1">
      <alignment vertical="center"/>
    </xf>
    <xf numFmtId="169" fontId="4" fillId="2" borderId="7" xfId="21" applyFont="1" applyBorder="1"/>
    <xf numFmtId="165" fontId="11" fillId="0" borderId="76" xfId="1" applyNumberFormat="1" applyFont="1" applyFill="1" applyBorder="1" applyAlignment="1">
      <alignment vertical="center"/>
    </xf>
    <xf numFmtId="165" fontId="11" fillId="0" borderId="81" xfId="1" applyNumberFormat="1" applyFont="1" applyFill="1" applyBorder="1" applyAlignment="1">
      <alignment vertical="center"/>
    </xf>
    <xf numFmtId="0" fontId="11" fillId="0" borderId="24" xfId="0" applyFont="1" applyBorder="1"/>
    <xf numFmtId="0" fontId="11" fillId="0" borderId="28" xfId="0" applyFont="1" applyBorder="1"/>
    <xf numFmtId="0" fontId="11" fillId="0" borderId="53" xfId="0" applyFont="1" applyBorder="1"/>
    <xf numFmtId="0" fontId="11" fillId="0" borderId="16" xfId="0" applyFont="1" applyBorder="1"/>
    <xf numFmtId="192" fontId="11" fillId="0" borderId="6" xfId="0" applyNumberFormat="1" applyFont="1" applyBorder="1"/>
    <xf numFmtId="192" fontId="11" fillId="0" borderId="6" xfId="0" applyNumberFormat="1" applyFont="1" applyFill="1" applyBorder="1"/>
    <xf numFmtId="192" fontId="11" fillId="0" borderId="12" xfId="0" applyNumberFormat="1" applyFont="1" applyBorder="1"/>
    <xf numFmtId="9" fontId="11" fillId="0" borderId="29" xfId="1" applyFont="1" applyBorder="1"/>
    <xf numFmtId="192" fontId="11" fillId="0" borderId="12" xfId="0" applyNumberFormat="1" applyFont="1" applyFill="1" applyBorder="1"/>
    <xf numFmtId="0" fontId="11" fillId="0" borderId="26" xfId="0" applyFont="1" applyBorder="1"/>
    <xf numFmtId="0" fontId="10" fillId="0" borderId="39" xfId="0" applyFont="1" applyBorder="1"/>
    <xf numFmtId="192" fontId="11" fillId="70" borderId="39" xfId="0" applyNumberFormat="1" applyFont="1" applyFill="1" applyBorder="1"/>
    <xf numFmtId="0" fontId="10" fillId="0" borderId="0" xfId="0" applyFont="1" applyFill="1" applyAlignment="1">
      <alignment horizontal="center" wrapText="1"/>
    </xf>
    <xf numFmtId="0" fontId="11" fillId="0" borderId="37" xfId="0" applyFont="1" applyBorder="1"/>
    <xf numFmtId="0" fontId="11" fillId="0" borderId="25" xfId="0" applyFont="1" applyBorder="1" applyAlignment="1">
      <alignment horizontal="center" vertical="center"/>
    </xf>
    <xf numFmtId="0" fontId="11" fillId="0" borderId="29" xfId="0" applyFont="1" applyBorder="1" applyAlignment="1">
      <alignment horizontal="center" vertical="center"/>
    </xf>
    <xf numFmtId="0" fontId="4" fillId="69" borderId="29" xfId="14" applyFont="1" applyFill="1" applyBorder="1" applyAlignment="1" applyProtection="1">
      <alignment horizontal="left" vertical="center"/>
      <protection locked="0"/>
    </xf>
    <xf numFmtId="192" fontId="11" fillId="0" borderId="25" xfId="0" applyNumberFormat="1" applyFont="1" applyBorder="1" applyAlignment="1"/>
    <xf numFmtId="192" fontId="11" fillId="0" borderId="6" xfId="0" applyNumberFormat="1" applyFont="1" applyBorder="1" applyAlignment="1"/>
    <xf numFmtId="192" fontId="11" fillId="0" borderId="29" xfId="0" applyNumberFormat="1" applyFont="1" applyBorder="1" applyAlignment="1"/>
    <xf numFmtId="192" fontId="11" fillId="0" borderId="27" xfId="0" applyNumberFormat="1" applyFont="1" applyBorder="1" applyAlignment="1">
      <alignment wrapText="1"/>
    </xf>
    <xf numFmtId="192" fontId="11" fillId="0" borderId="27" xfId="0" applyNumberFormat="1" applyFont="1" applyBorder="1" applyAlignment="1"/>
    <xf numFmtId="0" fontId="4" fillId="69" borderId="26" xfId="10" applyFont="1" applyFill="1" applyBorder="1" applyAlignment="1" applyProtection="1">
      <alignment horizontal="left" vertical="center"/>
      <protection locked="0"/>
    </xf>
    <xf numFmtId="0" fontId="5" fillId="69" borderId="38" xfId="17" applyFont="1" applyFill="1" applyBorder="1" applyAlignment="1" applyProtection="1">
      <protection locked="0"/>
    </xf>
    <xf numFmtId="192" fontId="11" fillId="70" borderId="26" xfId="0" applyNumberFormat="1" applyFont="1" applyFill="1" applyBorder="1"/>
    <xf numFmtId="192" fontId="11" fillId="70" borderId="38" xfId="0" applyNumberFormat="1" applyFont="1" applyFill="1" applyBorder="1"/>
    <xf numFmtId="0" fontId="11" fillId="0" borderId="0" xfId="0" applyFont="1" applyBorder="1" applyAlignment="1">
      <alignment vertical="center"/>
    </xf>
    <xf numFmtId="0" fontId="11" fillId="0" borderId="0" xfId="0" applyFont="1" applyBorder="1" applyAlignment="1">
      <alignment vertical="center" wrapText="1"/>
    </xf>
    <xf numFmtId="0" fontId="10" fillId="0" borderId="0" xfId="0" applyFont="1" applyFill="1" applyBorder="1" applyAlignment="1">
      <alignment horizontal="center" wrapText="1"/>
    </xf>
    <xf numFmtId="0" fontId="11" fillId="0" borderId="40" xfId="0" applyFont="1" applyBorder="1"/>
    <xf numFmtId="0" fontId="11" fillId="0" borderId="41" xfId="0" applyFont="1" applyBorder="1"/>
    <xf numFmtId="0" fontId="11" fillId="0" borderId="25" xfId="0" applyFont="1" applyBorder="1" applyAlignment="1">
      <alignment vertical="center"/>
    </xf>
    <xf numFmtId="0" fontId="4" fillId="69" borderId="6" xfId="14" applyFont="1" applyFill="1" applyBorder="1" applyAlignment="1" applyProtection="1">
      <alignment horizontal="left" vertical="center"/>
      <protection locked="0"/>
    </xf>
    <xf numFmtId="164" fontId="11" fillId="0" borderId="6" xfId="2" applyNumberFormat="1" applyFont="1" applyBorder="1" applyAlignment="1"/>
    <xf numFmtId="164" fontId="11" fillId="0" borderId="12" xfId="2" applyNumberFormat="1" applyFont="1" applyBorder="1" applyAlignment="1"/>
    <xf numFmtId="164" fontId="11" fillId="70" borderId="39" xfId="2" applyNumberFormat="1" applyFont="1" applyFill="1" applyBorder="1"/>
    <xf numFmtId="0" fontId="11" fillId="0" borderId="51"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11" fillId="0" borderId="52" xfId="0" applyFont="1" applyFill="1" applyBorder="1" applyAlignment="1">
      <alignment horizontal="center" vertical="center" wrapText="1"/>
    </xf>
    <xf numFmtId="0" fontId="11" fillId="0" borderId="56" xfId="0" applyFont="1" applyFill="1" applyBorder="1" applyAlignment="1">
      <alignment horizontal="center" vertical="center" wrapText="1"/>
    </xf>
    <xf numFmtId="0" fontId="10" fillId="0" borderId="0" xfId="21410" applyFont="1" applyFill="1" applyAlignment="1" applyProtection="1">
      <alignment horizontal="left" vertical="center"/>
      <protection locked="0"/>
    </xf>
    <xf numFmtId="0" fontId="10" fillId="70" borderId="28" xfId="0" applyFont="1" applyFill="1" applyBorder="1" applyAlignment="1">
      <alignment horizontal="center" vertical="center" wrapText="1"/>
    </xf>
    <xf numFmtId="0" fontId="10" fillId="70" borderId="37" xfId="0" applyFont="1" applyFill="1" applyBorder="1" applyAlignment="1">
      <alignment horizontal="center" vertical="center" wrapText="1"/>
    </xf>
    <xf numFmtId="0" fontId="11" fillId="0" borderId="0" xfId="0" applyFont="1" applyFill="1" applyAlignment="1">
      <alignment horizontal="center" vertical="center"/>
    </xf>
    <xf numFmtId="0" fontId="10" fillId="70" borderId="25" xfId="0" applyFont="1" applyFill="1" applyBorder="1" applyAlignment="1">
      <alignment horizontal="left" vertical="center" wrapText="1"/>
    </xf>
    <xf numFmtId="0" fontId="10" fillId="70" borderId="6" xfId="0" applyFont="1" applyFill="1" applyBorder="1" applyAlignment="1">
      <alignment horizontal="left" vertical="center" wrapText="1"/>
    </xf>
    <xf numFmtId="0" fontId="10" fillId="70" borderId="29" xfId="0" applyFont="1" applyFill="1" applyBorder="1" applyAlignment="1">
      <alignment horizontal="left" vertical="center" wrapText="1"/>
    </xf>
    <xf numFmtId="0" fontId="11" fillId="0" borderId="0" xfId="0" applyFont="1" applyFill="1" applyAlignment="1">
      <alignment horizontal="left" vertical="center"/>
    </xf>
    <xf numFmtId="0" fontId="11" fillId="0" borderId="25" xfId="0" applyFont="1" applyFill="1" applyBorder="1" applyAlignment="1">
      <alignment horizontal="right" vertical="center" wrapText="1"/>
    </xf>
    <xf numFmtId="0" fontId="11" fillId="0" borderId="6" xfId="0" applyFont="1" applyFill="1" applyBorder="1" applyAlignment="1">
      <alignment horizontal="left" vertical="center" wrapText="1"/>
    </xf>
    <xf numFmtId="10" fontId="4" fillId="0" borderId="6" xfId="1" applyNumberFormat="1" applyFont="1" applyFill="1" applyBorder="1" applyAlignment="1">
      <alignment horizontal="left" vertical="center" wrapText="1"/>
    </xf>
    <xf numFmtId="164" fontId="11" fillId="0" borderId="29" xfId="2" applyNumberFormat="1" applyFont="1" applyFill="1" applyBorder="1" applyAlignment="1">
      <alignment horizontal="right" vertical="center" wrapText="1"/>
    </xf>
    <xf numFmtId="164" fontId="11" fillId="0" borderId="0" xfId="0" applyNumberFormat="1" applyFont="1" applyFill="1" applyAlignment="1">
      <alignment horizontal="left" vertical="center"/>
    </xf>
    <xf numFmtId="10" fontId="11" fillId="0" borderId="6" xfId="1" applyNumberFormat="1" applyFont="1" applyFill="1" applyBorder="1" applyAlignment="1">
      <alignment horizontal="left" vertical="center" wrapText="1"/>
    </xf>
    <xf numFmtId="10" fontId="10" fillId="70" borderId="6" xfId="0" applyNumberFormat="1" applyFont="1" applyFill="1" applyBorder="1" applyAlignment="1">
      <alignment horizontal="left" vertical="center" wrapText="1"/>
    </xf>
    <xf numFmtId="164" fontId="10" fillId="70" borderId="29" xfId="2" applyNumberFormat="1" applyFont="1" applyFill="1" applyBorder="1" applyAlignment="1">
      <alignment horizontal="right" vertical="center" wrapText="1"/>
    </xf>
    <xf numFmtId="10" fontId="10" fillId="70" borderId="6" xfId="1" applyNumberFormat="1" applyFont="1" applyFill="1" applyBorder="1" applyAlignment="1">
      <alignment horizontal="left" vertical="center" wrapText="1"/>
    </xf>
    <xf numFmtId="49" fontId="11" fillId="0" borderId="25" xfId="0" applyNumberFormat="1" applyFont="1" applyFill="1" applyBorder="1" applyAlignment="1">
      <alignment horizontal="right" vertical="center" wrapText="1"/>
    </xf>
    <xf numFmtId="10" fontId="10" fillId="70" borderId="6" xfId="0" applyNumberFormat="1" applyFont="1" applyFill="1" applyBorder="1" applyAlignment="1">
      <alignment horizontal="center" vertical="center" wrapText="1"/>
    </xf>
    <xf numFmtId="164" fontId="10" fillId="70" borderId="29" xfId="2" applyNumberFormat="1" applyFont="1" applyFill="1" applyBorder="1" applyAlignment="1">
      <alignment horizontal="center" vertical="center" wrapText="1"/>
    </xf>
    <xf numFmtId="0" fontId="10" fillId="0" borderId="25" xfId="0" applyFont="1" applyFill="1" applyBorder="1" applyAlignment="1">
      <alignment horizontal="left" vertical="center" wrapText="1"/>
    </xf>
    <xf numFmtId="49" fontId="5" fillId="0" borderId="26" xfId="7" applyNumberFormat="1" applyFont="1" applyFill="1" applyBorder="1" applyAlignment="1" applyProtection="1">
      <alignment horizontal="left" vertical="center"/>
      <protection locked="0"/>
    </xf>
    <xf numFmtId="0" fontId="4" fillId="0" borderId="39" xfId="10" applyFont="1" applyFill="1" applyBorder="1" applyAlignment="1" applyProtection="1">
      <alignment horizontal="left" vertical="center" wrapText="1"/>
      <protection locked="0"/>
    </xf>
    <xf numFmtId="10" fontId="4" fillId="0" borderId="39" xfId="1" applyNumberFormat="1" applyFont="1" applyFill="1" applyBorder="1" applyAlignment="1" applyProtection="1">
      <alignment horizontal="left" vertical="center"/>
    </xf>
    <xf numFmtId="164" fontId="4" fillId="0" borderId="38" xfId="2" applyNumberFormat="1" applyFont="1" applyFill="1" applyBorder="1" applyAlignment="1" applyProtection="1">
      <alignment horizontal="right" vertical="center"/>
    </xf>
    <xf numFmtId="0" fontId="10" fillId="0" borderId="0" xfId="0" applyFont="1" applyAlignment="1">
      <alignment horizontal="center"/>
    </xf>
    <xf numFmtId="0" fontId="4" fillId="0" borderId="24" xfId="10" applyFont="1" applyFill="1" applyBorder="1" applyAlignment="1" applyProtection="1">
      <alignment horizontal="center" vertical="center"/>
      <protection locked="0"/>
    </xf>
    <xf numFmtId="0" fontId="5" fillId="69" borderId="42" xfId="10" applyFont="1" applyFill="1" applyBorder="1" applyAlignment="1" applyProtection="1">
      <alignment horizontal="center" vertical="center" wrapText="1"/>
      <protection locked="0"/>
    </xf>
    <xf numFmtId="164" fontId="4" fillId="69" borderId="37" xfId="4" applyNumberFormat="1" applyFont="1" applyFill="1" applyBorder="1" applyAlignment="1" applyProtection="1">
      <alignment horizontal="center" vertical="center"/>
      <protection locked="0"/>
    </xf>
    <xf numFmtId="0" fontId="4" fillId="0" borderId="25" xfId="10" applyFont="1" applyFill="1" applyBorder="1" applyAlignment="1" applyProtection="1">
      <alignment horizontal="center" vertical="center"/>
      <protection locked="0"/>
    </xf>
    <xf numFmtId="0" fontId="10" fillId="70" borderId="6" xfId="0" applyFont="1" applyFill="1" applyBorder="1" applyAlignment="1">
      <alignment horizontal="left" vertical="top" wrapText="1"/>
    </xf>
    <xf numFmtId="192" fontId="4" fillId="70" borderId="29" xfId="4" applyNumberFormat="1" applyFont="1" applyFill="1" applyBorder="1" applyAlignment="1" applyProtection="1">
      <alignment vertical="top"/>
    </xf>
    <xf numFmtId="0" fontId="4" fillId="69" borderId="16" xfId="14" applyFont="1" applyFill="1" applyBorder="1" applyAlignment="1" applyProtection="1">
      <alignment vertical="center" wrapText="1"/>
      <protection locked="0"/>
    </xf>
    <xf numFmtId="192" fontId="4" fillId="69" borderId="29" xfId="4" applyNumberFormat="1" applyFont="1" applyFill="1" applyBorder="1" applyAlignment="1" applyProtection="1">
      <alignment vertical="top"/>
      <protection locked="0"/>
    </xf>
    <xf numFmtId="0" fontId="4" fillId="69" borderId="6" xfId="14" applyFont="1" applyFill="1" applyBorder="1" applyAlignment="1" applyProtection="1">
      <alignment vertical="center" wrapText="1"/>
      <protection locked="0"/>
    </xf>
    <xf numFmtId="0" fontId="4" fillId="69" borderId="32" xfId="14" applyFont="1" applyFill="1" applyBorder="1" applyAlignment="1" applyProtection="1">
      <alignment vertical="center" wrapText="1"/>
      <protection locked="0"/>
    </xf>
    <xf numFmtId="192" fontId="4" fillId="70" borderId="29" xfId="4" applyNumberFormat="1" applyFont="1" applyFill="1" applyBorder="1" applyAlignment="1" applyProtection="1">
      <alignment vertical="top" wrapText="1"/>
    </xf>
    <xf numFmtId="0" fontId="4" fillId="69" borderId="16" xfId="14" applyFont="1" applyFill="1" applyBorder="1" applyAlignment="1" applyProtection="1">
      <alignment horizontal="left" vertical="center" wrapText="1"/>
      <protection locked="0"/>
    </xf>
    <xf numFmtId="192" fontId="4" fillId="69" borderId="29" xfId="4" applyNumberFormat="1" applyFont="1" applyFill="1" applyBorder="1" applyAlignment="1" applyProtection="1">
      <alignment vertical="top" wrapText="1"/>
      <protection locked="0"/>
    </xf>
    <xf numFmtId="0" fontId="4" fillId="69" borderId="6" xfId="10" applyFont="1" applyFill="1" applyBorder="1" applyAlignment="1" applyProtection="1">
      <alignment horizontal="left" vertical="center" wrapText="1"/>
      <protection locked="0"/>
    </xf>
    <xf numFmtId="0" fontId="4" fillId="0" borderId="6" xfId="14" applyFont="1" applyBorder="1" applyAlignment="1" applyProtection="1">
      <alignment horizontal="left" vertical="center" wrapText="1"/>
      <protection locked="0"/>
    </xf>
    <xf numFmtId="0" fontId="4" fillId="0" borderId="0" xfId="14" applyFont="1" applyBorder="1" applyAlignment="1" applyProtection="1">
      <alignment wrapText="1"/>
      <protection locked="0"/>
    </xf>
    <xf numFmtId="1" fontId="5" fillId="70" borderId="6" xfId="4" applyNumberFormat="1" applyFont="1" applyFill="1" applyBorder="1" applyAlignment="1" applyProtection="1">
      <alignment horizontal="left" vertical="top" wrapText="1"/>
    </xf>
    <xf numFmtId="0" fontId="4" fillId="0" borderId="25" xfId="10" applyFont="1" applyFill="1" applyBorder="1" applyAlignment="1" applyProtection="1">
      <alignment horizontal="center" vertical="center" wrapText="1"/>
      <protection locked="0"/>
    </xf>
    <xf numFmtId="0" fontId="5" fillId="69" borderId="6" xfId="14" applyFont="1" applyFill="1" applyBorder="1" applyAlignment="1" applyProtection="1">
      <alignment vertical="center" wrapText="1"/>
      <protection locked="0"/>
    </xf>
    <xf numFmtId="192" fontId="4" fillId="70" borderId="29" xfId="4" applyNumberFormat="1" applyFont="1" applyFill="1" applyBorder="1" applyAlignment="1" applyProtection="1">
      <alignment vertical="top" wrapText="1"/>
      <protection locked="0"/>
    </xf>
    <xf numFmtId="0" fontId="4" fillId="69" borderId="6" xfId="14" applyFont="1" applyFill="1" applyBorder="1" applyAlignment="1" applyProtection="1">
      <alignment horizontal="left" vertical="center" wrapText="1" indent="3"/>
      <protection locked="0"/>
    </xf>
    <xf numFmtId="0" fontId="5" fillId="70" borderId="6" xfId="14" applyFont="1" applyFill="1" applyBorder="1" applyAlignment="1" applyProtection="1">
      <alignment vertical="center" wrapText="1"/>
      <protection locked="0"/>
    </xf>
    <xf numFmtId="0" fontId="4" fillId="0" borderId="26" xfId="10" applyFont="1" applyFill="1" applyBorder="1" applyAlignment="1" applyProtection="1">
      <alignment horizontal="center" vertical="center" wrapText="1"/>
      <protection locked="0"/>
    </xf>
    <xf numFmtId="0" fontId="5" fillId="70" borderId="39" xfId="14" applyFont="1" applyFill="1" applyBorder="1" applyAlignment="1" applyProtection="1">
      <alignment vertical="center" wrapText="1"/>
      <protection locked="0"/>
    </xf>
    <xf numFmtId="192" fontId="4" fillId="70" borderId="38" xfId="4" applyNumberFormat="1" applyFont="1" applyFill="1" applyBorder="1" applyAlignment="1" applyProtection="1">
      <alignment vertical="top" wrapText="1"/>
    </xf>
    <xf numFmtId="0" fontId="5" fillId="0" borderId="0" xfId="12" applyFont="1" applyFill="1" applyBorder="1" applyAlignment="1" applyProtection="1">
      <alignment horizontal="center" vertical="center" wrapText="1"/>
    </xf>
    <xf numFmtId="0" fontId="10" fillId="70" borderId="54" xfId="0" applyFont="1" applyFill="1" applyBorder="1" applyAlignment="1">
      <alignment wrapText="1"/>
    </xf>
    <xf numFmtId="0" fontId="11" fillId="0" borderId="8" xfId="0" applyFont="1" applyFill="1" applyBorder="1" applyAlignment="1"/>
    <xf numFmtId="0" fontId="11" fillId="0" borderId="25" xfId="0" applyFont="1" applyBorder="1" applyAlignment="1">
      <alignment horizontal="center" vertical="center" wrapText="1"/>
    </xf>
    <xf numFmtId="0" fontId="11" fillId="0" borderId="8" xfId="0" applyFont="1" applyFill="1" applyBorder="1" applyAlignment="1">
      <alignment vertical="center" wrapText="1"/>
    </xf>
    <xf numFmtId="0" fontId="10" fillId="70" borderId="8" xfId="0" applyFont="1" applyFill="1" applyBorder="1" applyAlignment="1">
      <alignment wrapText="1"/>
    </xf>
    <xf numFmtId="0" fontId="11" fillId="0" borderId="8" xfId="0" applyFont="1" applyFill="1" applyBorder="1" applyAlignment="1">
      <alignment vertical="center"/>
    </xf>
    <xf numFmtId="0" fontId="11" fillId="0" borderId="8" xfId="0" applyFont="1" applyBorder="1" applyAlignment="1">
      <alignment wrapText="1"/>
    </xf>
    <xf numFmtId="0" fontId="11" fillId="0" borderId="26" xfId="0" applyFont="1" applyBorder="1" applyAlignment="1">
      <alignment horizontal="center" vertical="center" wrapText="1"/>
    </xf>
    <xf numFmtId="0" fontId="10" fillId="70" borderId="55" xfId="0" applyFont="1" applyFill="1" applyBorder="1" applyAlignment="1">
      <alignment wrapText="1"/>
    </xf>
    <xf numFmtId="0" fontId="5" fillId="0" borderId="31" xfId="12" applyFont="1" applyFill="1" applyBorder="1" applyAlignment="1" applyProtection="1">
      <alignment horizontal="left" vertical="center"/>
    </xf>
    <xf numFmtId="0" fontId="4" fillId="0" borderId="24" xfId="12" applyFont="1" applyFill="1" applyBorder="1" applyAlignment="1" applyProtection="1">
      <alignment vertical="center"/>
    </xf>
    <xf numFmtId="0" fontId="4" fillId="0" borderId="28" xfId="12" applyFont="1" applyFill="1" applyBorder="1" applyAlignment="1" applyProtection="1">
      <alignment vertical="center"/>
    </xf>
    <xf numFmtId="0" fontId="5" fillId="0" borderId="28" xfId="12" applyFont="1" applyFill="1" applyBorder="1" applyAlignment="1" applyProtection="1">
      <alignment horizontal="center" vertical="center"/>
    </xf>
    <xf numFmtId="0" fontId="5" fillId="0" borderId="37" xfId="12" applyFont="1" applyFill="1" applyBorder="1" applyAlignment="1" applyProtection="1">
      <alignment horizontal="center" vertical="center"/>
    </xf>
    <xf numFmtId="0" fontId="4" fillId="0" borderId="0" xfId="12" applyFont="1" applyFill="1" applyBorder="1" applyAlignment="1" applyProtection="1">
      <alignment vertical="center"/>
    </xf>
    <xf numFmtId="0" fontId="11" fillId="0" borderId="16" xfId="0" applyFont="1" applyFill="1" applyBorder="1" applyAlignment="1">
      <alignment horizontal="center" vertical="center" wrapText="1"/>
    </xf>
    <xf numFmtId="0" fontId="11" fillId="0" borderId="77" xfId="0" applyFont="1" applyFill="1" applyBorder="1" applyAlignment="1">
      <alignment horizontal="center" vertical="center" wrapText="1"/>
    </xf>
    <xf numFmtId="0" fontId="11" fillId="0" borderId="58" xfId="0" applyFont="1" applyBorder="1" applyAlignment="1">
      <alignment vertical="center" wrapText="1"/>
    </xf>
    <xf numFmtId="167" fontId="11" fillId="0" borderId="6" xfId="0" applyNumberFormat="1" applyFont="1" applyBorder="1" applyAlignment="1">
      <alignment horizontal="center" vertical="center"/>
    </xf>
    <xf numFmtId="167" fontId="11" fillId="0" borderId="29" xfId="0" applyNumberFormat="1" applyFont="1" applyBorder="1" applyAlignment="1">
      <alignment horizontal="center" vertical="center"/>
    </xf>
    <xf numFmtId="167" fontId="9" fillId="0" borderId="6" xfId="0" applyNumberFormat="1" applyFont="1" applyBorder="1" applyAlignment="1">
      <alignment horizontal="center" vertical="center"/>
    </xf>
    <xf numFmtId="0" fontId="9" fillId="0" borderId="58" xfId="0" applyFont="1" applyBorder="1" applyAlignment="1">
      <alignment vertical="center" wrapText="1"/>
    </xf>
    <xf numFmtId="0" fontId="10" fillId="70" borderId="59" xfId="0" applyFont="1" applyFill="1" applyBorder="1" applyAlignment="1">
      <alignment vertical="center" wrapText="1"/>
    </xf>
    <xf numFmtId="167" fontId="10" fillId="70" borderId="39" xfId="0" applyNumberFormat="1" applyFont="1" applyFill="1" applyBorder="1" applyAlignment="1">
      <alignment horizontal="center" vertical="center"/>
    </xf>
    <xf numFmtId="167" fontId="10" fillId="70" borderId="38" xfId="0" applyNumberFormat="1" applyFont="1" applyFill="1" applyBorder="1" applyAlignment="1">
      <alignment horizontal="center" vertical="center"/>
    </xf>
    <xf numFmtId="0" fontId="11" fillId="0" borderId="29" xfId="0" applyFont="1" applyBorder="1" applyAlignment="1"/>
    <xf numFmtId="10" fontId="11" fillId="0" borderId="27" xfId="1" applyNumberFormat="1" applyFont="1" applyBorder="1" applyAlignment="1"/>
    <xf numFmtId="10" fontId="11" fillId="0" borderId="29" xfId="1" applyNumberFormat="1" applyFont="1" applyBorder="1" applyAlignment="1"/>
    <xf numFmtId="0" fontId="4" fillId="0" borderId="30" xfId="0" applyFont="1" applyBorder="1" applyAlignment="1">
      <alignment wrapText="1"/>
    </xf>
    <xf numFmtId="10" fontId="11" fillId="0" borderId="38" xfId="1" applyNumberFormat="1" applyFont="1" applyBorder="1" applyAlignment="1"/>
    <xf numFmtId="14" fontId="5" fillId="0" borderId="0" xfId="0" applyNumberFormat="1" applyFont="1" applyAlignment="1">
      <alignment horizontal="left"/>
    </xf>
    <xf numFmtId="0" fontId="4" fillId="0" borderId="0" xfId="0" applyFont="1" applyBorder="1"/>
    <xf numFmtId="0" fontId="11" fillId="0" borderId="31" xfId="0" applyFont="1" applyBorder="1"/>
    <xf numFmtId="0" fontId="10" fillId="0" borderId="31" xfId="0" applyFont="1" applyBorder="1" applyAlignment="1">
      <alignment horizontal="center"/>
    </xf>
    <xf numFmtId="0" fontId="11" fillId="0" borderId="57" xfId="0" applyFont="1" applyBorder="1" applyAlignment="1">
      <alignment vertical="center" wrapText="1"/>
    </xf>
    <xf numFmtId="0" fontId="10" fillId="0" borderId="16" xfId="0" applyFont="1" applyBorder="1" applyAlignment="1">
      <alignment vertical="center" wrapText="1"/>
    </xf>
    <xf numFmtId="0" fontId="4" fillId="0" borderId="28" xfId="0" applyNumberFormat="1" applyFont="1" applyFill="1" applyBorder="1" applyAlignment="1">
      <alignment horizontal="left" vertical="center" wrapText="1" indent="1"/>
    </xf>
    <xf numFmtId="0" fontId="11" fillId="0" borderId="6" xfId="0" applyFont="1" applyBorder="1" applyAlignment="1">
      <alignment vertical="center" wrapText="1"/>
    </xf>
    <xf numFmtId="3" fontId="11" fillId="70" borderId="6" xfId="0" applyNumberFormat="1" applyFont="1" applyFill="1" applyBorder="1" applyAlignment="1">
      <alignment vertical="center" wrapText="1"/>
    </xf>
    <xf numFmtId="3" fontId="11" fillId="70" borderId="12" xfId="0" applyNumberFormat="1" applyFont="1" applyFill="1" applyBorder="1" applyAlignment="1">
      <alignment vertical="center" wrapText="1"/>
    </xf>
    <xf numFmtId="3" fontId="11" fillId="70" borderId="29" xfId="0" applyNumberFormat="1" applyFont="1" applyFill="1" applyBorder="1" applyAlignment="1">
      <alignment vertical="center" wrapText="1"/>
    </xf>
    <xf numFmtId="3" fontId="11" fillId="70" borderId="27" xfId="0" applyNumberFormat="1" applyFont="1" applyFill="1" applyBorder="1" applyAlignment="1">
      <alignment vertical="center" wrapText="1"/>
    </xf>
    <xf numFmtId="14" fontId="4" fillId="69" borderId="6" xfId="9" quotePrefix="1" applyNumberFormat="1" applyFont="1" applyFill="1" applyBorder="1" applyAlignment="1" applyProtection="1">
      <alignment horizontal="left" vertical="center" wrapText="1" indent="2"/>
      <protection locked="0"/>
    </xf>
    <xf numFmtId="3" fontId="11" fillId="0" borderId="6" xfId="0" applyNumberFormat="1" applyFont="1" applyBorder="1" applyAlignment="1">
      <alignment vertical="center" wrapText="1"/>
    </xf>
    <xf numFmtId="3" fontId="11" fillId="0" borderId="12" xfId="0" applyNumberFormat="1" applyFont="1" applyBorder="1" applyAlignment="1">
      <alignment vertical="center" wrapText="1"/>
    </xf>
    <xf numFmtId="3" fontId="11" fillId="0" borderId="27" xfId="0" applyNumberFormat="1" applyFont="1" applyBorder="1" applyAlignment="1">
      <alignment vertical="center" wrapText="1"/>
    </xf>
    <xf numFmtId="14" fontId="4" fillId="69" borderId="6" xfId="9" quotePrefix="1" applyNumberFormat="1" applyFont="1" applyFill="1" applyBorder="1" applyAlignment="1" applyProtection="1">
      <alignment horizontal="left" vertical="center" wrapText="1" indent="3"/>
      <protection locked="0"/>
    </xf>
    <xf numFmtId="0" fontId="11" fillId="0" borderId="6" xfId="0" applyFont="1" applyFill="1" applyBorder="1" applyAlignment="1">
      <alignment horizontal="left" vertical="center" wrapText="1" indent="2"/>
    </xf>
    <xf numFmtId="3" fontId="11" fillId="0" borderId="6" xfId="0" applyNumberFormat="1" applyFont="1" applyFill="1" applyBorder="1" applyAlignment="1">
      <alignment vertical="center" wrapText="1"/>
    </xf>
    <xf numFmtId="3" fontId="11" fillId="0" borderId="27" xfId="0" applyNumberFormat="1" applyFont="1" applyFill="1" applyBorder="1" applyAlignment="1">
      <alignment vertical="center" wrapText="1"/>
    </xf>
    <xf numFmtId="0" fontId="11" fillId="0" borderId="25" xfId="0" applyFont="1" applyFill="1" applyBorder="1" applyAlignment="1">
      <alignment horizontal="center" vertical="center" wrapText="1"/>
    </xf>
    <xf numFmtId="0" fontId="11" fillId="0" borderId="6" xfId="0" applyFont="1" applyFill="1" applyBorder="1" applyAlignment="1">
      <alignment vertical="center" wrapText="1"/>
    </xf>
    <xf numFmtId="0" fontId="10" fillId="0" borderId="39" xfId="0" applyFont="1" applyBorder="1" applyAlignment="1">
      <alignment vertical="center" wrapText="1"/>
    </xf>
    <xf numFmtId="3" fontId="11" fillId="70" borderId="39" xfId="0" applyNumberFormat="1" applyFont="1" applyFill="1" applyBorder="1" applyAlignment="1">
      <alignment vertical="center" wrapText="1"/>
    </xf>
    <xf numFmtId="3" fontId="11" fillId="70" borderId="30" xfId="0" applyNumberFormat="1" applyFont="1" applyFill="1" applyBorder="1" applyAlignment="1">
      <alignment vertical="center" wrapText="1"/>
    </xf>
    <xf numFmtId="3" fontId="11" fillId="70" borderId="38" xfId="0" applyNumberFormat="1" applyFont="1" applyFill="1" applyBorder="1" applyAlignment="1">
      <alignment vertical="center" wrapText="1"/>
    </xf>
    <xf numFmtId="3" fontId="11" fillId="70" borderId="86" xfId="0" applyNumberFormat="1" applyFont="1" applyFill="1" applyBorder="1" applyAlignment="1">
      <alignment vertical="center" wrapText="1"/>
    </xf>
    <xf numFmtId="0" fontId="11" fillId="0" borderId="0" xfId="0" applyFont="1" applyFill="1" applyBorder="1" applyAlignment="1">
      <alignment wrapText="1"/>
    </xf>
    <xf numFmtId="0" fontId="5" fillId="0" borderId="58" xfId="0" applyNumberFormat="1" applyFont="1" applyFill="1" applyBorder="1" applyAlignment="1">
      <alignment vertical="center" wrapText="1"/>
    </xf>
    <xf numFmtId="0" fontId="4" fillId="0" borderId="58" xfId="0" applyNumberFormat="1" applyFont="1" applyFill="1" applyBorder="1" applyAlignment="1">
      <alignment horizontal="left" vertical="center" wrapText="1"/>
    </xf>
    <xf numFmtId="0" fontId="5" fillId="0" borderId="59" xfId="0" applyNumberFormat="1" applyFont="1" applyFill="1" applyBorder="1" applyAlignment="1">
      <alignment vertical="center" wrapText="1"/>
    </xf>
    <xf numFmtId="0" fontId="4" fillId="0" borderId="24" xfId="0" applyFont="1" applyFill="1" applyBorder="1" applyAlignment="1">
      <alignment horizontal="left" vertical="center" indent="1"/>
    </xf>
    <xf numFmtId="0" fontId="4" fillId="0" borderId="28" xfId="0" applyFont="1" applyFill="1" applyBorder="1" applyAlignment="1">
      <alignment horizontal="left" vertical="center"/>
    </xf>
    <xf numFmtId="0" fontId="4" fillId="0" borderId="25" xfId="0" applyFont="1" applyFill="1" applyBorder="1" applyAlignment="1">
      <alignment horizontal="left" vertical="center" indent="1"/>
    </xf>
    <xf numFmtId="0" fontId="4" fillId="0" borderId="6" xfId="0" applyFont="1" applyFill="1" applyBorder="1" applyAlignment="1">
      <alignment horizontal="left" vertical="center"/>
    </xf>
    <xf numFmtId="0" fontId="4" fillId="0" borderId="25" xfId="0" applyFont="1" applyFill="1" applyBorder="1" applyAlignment="1">
      <alignment horizontal="left" indent="1"/>
    </xf>
    <xf numFmtId="0" fontId="5" fillId="0" borderId="6" xfId="0" applyFont="1" applyFill="1" applyBorder="1" applyAlignment="1">
      <alignment horizontal="center"/>
    </xf>
    <xf numFmtId="38" fontId="4" fillId="0" borderId="6" xfId="0" applyNumberFormat="1" applyFont="1" applyFill="1" applyBorder="1" applyAlignment="1" applyProtection="1">
      <alignment horizontal="right"/>
      <protection locked="0"/>
    </xf>
    <xf numFmtId="38" fontId="4" fillId="0" borderId="29" xfId="0" applyNumberFormat="1" applyFont="1" applyFill="1" applyBorder="1" applyAlignment="1" applyProtection="1">
      <alignment horizontal="right"/>
      <protection locked="0"/>
    </xf>
    <xf numFmtId="0" fontId="4" fillId="0" borderId="6" xfId="0" applyFont="1" applyFill="1" applyBorder="1" applyAlignment="1">
      <alignment horizontal="left" wrapText="1" indent="1"/>
    </xf>
    <xf numFmtId="164" fontId="4" fillId="0" borderId="6" xfId="2" applyNumberFormat="1" applyFont="1" applyFill="1" applyBorder="1" applyAlignment="1" applyProtection="1">
      <alignment horizontal="right"/>
      <protection locked="0"/>
    </xf>
    <xf numFmtId="164" fontId="4" fillId="70" borderId="6" xfId="2" applyNumberFormat="1" applyFont="1" applyFill="1" applyBorder="1" applyAlignment="1">
      <alignment horizontal="right"/>
    </xf>
    <xf numFmtId="0" fontId="4" fillId="0" borderId="6" xfId="0" applyFont="1" applyFill="1" applyBorder="1" applyAlignment="1">
      <alignment horizontal="left" wrapText="1" indent="2"/>
    </xf>
    <xf numFmtId="0" fontId="5" fillId="0" borderId="6" xfId="0" applyFont="1" applyFill="1" applyBorder="1" applyAlignment="1"/>
    <xf numFmtId="0" fontId="5" fillId="0" borderId="6" xfId="0" applyFont="1" applyFill="1" applyBorder="1" applyAlignment="1">
      <alignment horizontal="left"/>
    </xf>
    <xf numFmtId="164" fontId="5" fillId="0" borderId="6" xfId="2" applyNumberFormat="1" applyFont="1" applyFill="1" applyBorder="1" applyAlignment="1">
      <alignment horizontal="center"/>
    </xf>
    <xf numFmtId="164" fontId="5" fillId="0" borderId="29" xfId="2" applyNumberFormat="1" applyFont="1" applyFill="1" applyBorder="1" applyAlignment="1">
      <alignment horizontal="center"/>
    </xf>
    <xf numFmtId="0" fontId="4" fillId="0" borderId="6" xfId="0" applyFont="1" applyFill="1" applyBorder="1" applyAlignment="1">
      <alignment horizontal="left" indent="1"/>
    </xf>
    <xf numFmtId="164" fontId="4" fillId="0" borderId="29" xfId="2" applyNumberFormat="1" applyFont="1" applyFill="1" applyBorder="1" applyAlignment="1" applyProtection="1">
      <alignment horizontal="right"/>
      <protection locked="0"/>
    </xf>
    <xf numFmtId="164" fontId="4" fillId="0" borderId="6" xfId="2" applyNumberFormat="1" applyFont="1" applyFill="1" applyBorder="1" applyAlignment="1" applyProtection="1">
      <alignment horizontal="left" indent="1"/>
      <protection locked="0"/>
    </xf>
    <xf numFmtId="164" fontId="4" fillId="0" borderId="6" xfId="2" applyNumberFormat="1" applyFont="1" applyFill="1" applyBorder="1" applyAlignment="1" applyProtection="1">
      <protection locked="0"/>
    </xf>
    <xf numFmtId="0" fontId="5" fillId="0" borderId="6" xfId="0" applyFont="1" applyFill="1" applyBorder="1" applyAlignment="1">
      <alignment horizontal="left" indent="1"/>
    </xf>
    <xf numFmtId="0" fontId="5" fillId="0" borderId="6" xfId="0" applyFont="1" applyFill="1" applyBorder="1" applyAlignment="1">
      <alignment horizontal="center" vertical="center" wrapText="1"/>
    </xf>
    <xf numFmtId="164" fontId="4" fillId="0" borderId="6" xfId="2" applyNumberFormat="1" applyFont="1" applyFill="1" applyBorder="1" applyAlignment="1" applyProtection="1">
      <alignment horizontal="right" vertical="center"/>
      <protection locked="0"/>
    </xf>
    <xf numFmtId="0" fontId="4" fillId="0" borderId="26" xfId="0" applyFont="1" applyFill="1" applyBorder="1" applyAlignment="1">
      <alignment horizontal="left" vertical="center" indent="1"/>
    </xf>
    <xf numFmtId="0" fontId="5" fillId="0" borderId="39" xfId="0" applyFont="1" applyFill="1" applyBorder="1" applyAlignment="1"/>
    <xf numFmtId="164" fontId="4" fillId="70" borderId="39" xfId="2" applyNumberFormat="1" applyFont="1" applyFill="1" applyBorder="1" applyAlignment="1">
      <alignment horizontal="right"/>
    </xf>
    <xf numFmtId="0" fontId="5" fillId="0" borderId="31" xfId="0" applyFont="1" applyBorder="1" applyAlignment="1">
      <alignment horizontal="center" vertical="center"/>
    </xf>
    <xf numFmtId="0" fontId="10" fillId="0" borderId="31" xfId="0" applyFont="1" applyBorder="1" applyAlignment="1">
      <alignment horizontal="center" vertical="center"/>
    </xf>
    <xf numFmtId="0" fontId="4" fillId="0" borderId="28" xfId="0" applyFont="1" applyFill="1" applyBorder="1" applyAlignment="1">
      <alignment vertical="center" wrapText="1"/>
    </xf>
    <xf numFmtId="0" fontId="4" fillId="0" borderId="37" xfId="0" applyNumberFormat="1" applyFont="1" applyFill="1" applyBorder="1" applyAlignment="1">
      <alignment horizontal="left" vertical="center" wrapText="1" indent="1"/>
    </xf>
    <xf numFmtId="169" fontId="4" fillId="2" borderId="72" xfId="21" applyFont="1" applyBorder="1"/>
    <xf numFmtId="0" fontId="88" fillId="0" borderId="6" xfId="0" applyFont="1" applyFill="1" applyBorder="1" applyAlignment="1">
      <alignment horizontal="left" vertical="center" wrapText="1"/>
    </xf>
    <xf numFmtId="0" fontId="4" fillId="0" borderId="6" xfId="0" applyFont="1" applyFill="1" applyBorder="1" applyAlignment="1">
      <alignment vertical="center" wrapText="1"/>
    </xf>
    <xf numFmtId="192" fontId="4" fillId="0" borderId="6" xfId="0" applyNumberFormat="1" applyFont="1" applyFill="1" applyBorder="1" applyAlignment="1" applyProtection="1">
      <alignment vertical="center" wrapText="1"/>
      <protection locked="0"/>
    </xf>
    <xf numFmtId="192" fontId="11" fillId="0" borderId="6" xfId="0" applyNumberFormat="1" applyFont="1" applyFill="1" applyBorder="1" applyAlignment="1" applyProtection="1">
      <alignment vertical="center" wrapText="1"/>
      <protection locked="0"/>
    </xf>
    <xf numFmtId="192" fontId="11" fillId="0" borderId="29" xfId="0" applyNumberFormat="1" applyFont="1" applyFill="1" applyBorder="1" applyAlignment="1" applyProtection="1">
      <alignment vertical="center" wrapText="1"/>
      <protection locked="0"/>
    </xf>
    <xf numFmtId="192" fontId="4" fillId="0" borderId="6" xfId="0" applyNumberFormat="1" applyFont="1" applyFill="1" applyBorder="1" applyAlignment="1" applyProtection="1">
      <alignment horizontal="right" vertical="center" wrapText="1"/>
      <protection locked="0"/>
    </xf>
    <xf numFmtId="0" fontId="4" fillId="0" borderId="6" xfId="0" applyFont="1" applyBorder="1" applyAlignment="1">
      <alignment vertical="center" wrapText="1"/>
    </xf>
    <xf numFmtId="165" fontId="11" fillId="0" borderId="6" xfId="1" applyNumberFormat="1" applyFont="1" applyFill="1" applyBorder="1" applyAlignment="1" applyProtection="1">
      <alignment horizontal="right" vertical="center" wrapText="1"/>
      <protection locked="0"/>
    </xf>
    <xf numFmtId="165" fontId="11" fillId="0" borderId="6" xfId="1" applyNumberFormat="1" applyFont="1" applyBorder="1" applyAlignment="1" applyProtection="1">
      <alignment vertical="center" wrapText="1"/>
      <protection locked="0"/>
    </xf>
    <xf numFmtId="165" fontId="11" fillId="0" borderId="29" xfId="1" applyNumberFormat="1" applyFont="1" applyBorder="1" applyAlignment="1" applyProtection="1">
      <alignment vertical="center" wrapText="1"/>
      <protection locked="0"/>
    </xf>
    <xf numFmtId="165" fontId="4" fillId="2" borderId="0" xfId="21" applyNumberFormat="1" applyFont="1" applyBorder="1"/>
    <xf numFmtId="165" fontId="4" fillId="2" borderId="72" xfId="21" applyNumberFormat="1" applyFont="1" applyBorder="1"/>
    <xf numFmtId="165" fontId="4" fillId="2" borderId="0" xfId="1" applyNumberFormat="1" applyFont="1" applyFill="1" applyBorder="1"/>
    <xf numFmtId="165" fontId="4" fillId="2" borderId="72" xfId="1" applyNumberFormat="1" applyFont="1" applyFill="1" applyBorder="1"/>
    <xf numFmtId="0" fontId="5" fillId="0" borderId="25" xfId="0" applyFont="1" applyFill="1" applyBorder="1" applyAlignment="1">
      <alignment horizontal="center" vertical="center" wrapText="1"/>
    </xf>
    <xf numFmtId="0" fontId="4" fillId="0" borderId="0" xfId="0" applyFont="1" applyFill="1" applyAlignment="1">
      <alignment wrapText="1"/>
    </xf>
    <xf numFmtId="0" fontId="5" fillId="0" borderId="6" xfId="20961" applyFont="1" applyFill="1" applyBorder="1" applyAlignment="1" applyProtection="1">
      <alignment horizontal="center" vertical="center"/>
    </xf>
    <xf numFmtId="0" fontId="11" fillId="0" borderId="0" xfId="0" applyFont="1" applyAlignment="1"/>
    <xf numFmtId="0" fontId="4" fillId="0" borderId="0" xfId="0" applyFont="1" applyFill="1" applyBorder="1" applyAlignment="1"/>
    <xf numFmtId="49" fontId="5" fillId="0" borderId="6" xfId="0" applyNumberFormat="1" applyFont="1" applyFill="1" applyBorder="1" applyAlignment="1">
      <alignment horizontal="right" vertical="center"/>
    </xf>
    <xf numFmtId="14" fontId="5" fillId="0" borderId="6" xfId="0" applyNumberFormat="1" applyFont="1" applyFill="1" applyBorder="1" applyAlignment="1">
      <alignment horizontal="left"/>
    </xf>
    <xf numFmtId="49" fontId="4" fillId="0" borderId="62" xfId="0" applyNumberFormat="1" applyFont="1" applyFill="1" applyBorder="1" applyAlignment="1">
      <alignment horizontal="right" vertical="center"/>
    </xf>
    <xf numFmtId="0" fontId="4" fillId="0" borderId="0" xfId="0" applyFont="1" applyFill="1" applyBorder="1" applyAlignment="1">
      <alignment horizontal="left"/>
    </xf>
    <xf numFmtId="49" fontId="4" fillId="0" borderId="16" xfId="0" applyNumberFormat="1" applyFont="1" applyFill="1" applyBorder="1" applyAlignment="1">
      <alignment horizontal="right" vertical="center"/>
    </xf>
    <xf numFmtId="49" fontId="4" fillId="0" borderId="6" xfId="0" applyNumberFormat="1" applyFont="1" applyFill="1" applyBorder="1" applyAlignment="1">
      <alignment horizontal="right" vertical="center"/>
    </xf>
    <xf numFmtId="49" fontId="4" fillId="0" borderId="60" xfId="0" applyNumberFormat="1" applyFont="1" applyFill="1" applyBorder="1" applyAlignment="1">
      <alignment horizontal="right" vertical="center"/>
    </xf>
    <xf numFmtId="49" fontId="4" fillId="0" borderId="61" xfId="0" applyNumberFormat="1" applyFont="1" applyFill="1" applyBorder="1" applyAlignment="1">
      <alignment horizontal="right" vertical="center"/>
    </xf>
    <xf numFmtId="0" fontId="4" fillId="0" borderId="84" xfId="0" applyFont="1" applyFill="1" applyBorder="1" applyAlignment="1">
      <alignment horizontal="right" vertical="center"/>
    </xf>
    <xf numFmtId="0" fontId="4" fillId="0" borderId="84" xfId="0" applyFont="1" applyFill="1" applyBorder="1" applyAlignment="1">
      <alignment horizontal="left" vertical="center"/>
    </xf>
    <xf numFmtId="0" fontId="4" fillId="0" borderId="62" xfId="0" applyNumberFormat="1" applyFont="1" applyFill="1" applyBorder="1" applyAlignment="1">
      <alignment horizontal="right" vertical="center"/>
    </xf>
    <xf numFmtId="0" fontId="4" fillId="0" borderId="62" xfId="0" applyFont="1" applyFill="1" applyBorder="1" applyAlignment="1">
      <alignment vertical="center" wrapText="1"/>
    </xf>
    <xf numFmtId="0" fontId="4" fillId="0" borderId="62" xfId="0" applyFont="1" applyFill="1" applyBorder="1" applyAlignment="1">
      <alignment horizontal="left" vertical="center" wrapText="1"/>
    </xf>
    <xf numFmtId="0" fontId="4" fillId="69" borderId="6" xfId="7" applyNumberFormat="1" applyFont="1" applyFill="1" applyBorder="1" applyAlignment="1" applyProtection="1">
      <alignment horizontal="right" vertical="center"/>
      <protection locked="0"/>
    </xf>
    <xf numFmtId="0" fontId="4" fillId="0" borderId="6" xfId="0" applyNumberFormat="1" applyFont="1" applyFill="1" applyBorder="1" applyAlignment="1">
      <alignment vertical="center" wrapText="1"/>
    </xf>
    <xf numFmtId="0" fontId="4" fillId="0" borderId="6" xfId="0" applyNumberFormat="1" applyFont="1" applyFill="1" applyBorder="1" applyAlignment="1">
      <alignment horizontal="left" vertical="center" wrapText="1"/>
    </xf>
    <xf numFmtId="0" fontId="11" fillId="0" borderId="6" xfId="0" applyNumberFormat="1" applyFont="1" applyFill="1" applyBorder="1" applyAlignment="1">
      <alignment horizontal="left" vertical="center" wrapText="1"/>
    </xf>
    <xf numFmtId="0" fontId="4" fillId="0" borderId="6" xfId="0" applyNumberFormat="1" applyFont="1" applyFill="1" applyBorder="1" applyAlignment="1">
      <alignment vertical="center"/>
    </xf>
    <xf numFmtId="0" fontId="11" fillId="0" borderId="6" xfId="0" applyNumberFormat="1" applyFont="1" applyFill="1" applyBorder="1" applyAlignment="1">
      <alignment vertical="center" wrapText="1"/>
    </xf>
    <xf numFmtId="2" fontId="4" fillId="69" borderId="6" xfId="7" applyNumberFormat="1" applyFont="1" applyFill="1" applyBorder="1" applyAlignment="1" applyProtection="1">
      <alignment horizontal="right" vertical="center"/>
      <protection locked="0"/>
    </xf>
    <xf numFmtId="0" fontId="4" fillId="0" borderId="6" xfId="0" applyNumberFormat="1" applyFont="1" applyFill="1" applyBorder="1" applyAlignment="1">
      <alignment horizontal="right" vertical="center"/>
    </xf>
    <xf numFmtId="0" fontId="89" fillId="0" borderId="0" xfId="0" applyFont="1" applyFill="1" applyBorder="1" applyAlignment="1"/>
    <xf numFmtId="0" fontId="4" fillId="0" borderId="6" xfId="12673" applyFont="1" applyFill="1" applyBorder="1" applyAlignment="1">
      <alignment horizontal="left" vertical="center" wrapText="1"/>
    </xf>
    <xf numFmtId="0" fontId="4" fillId="0" borderId="32" xfId="0" applyNumberFormat="1" applyFont="1" applyFill="1" applyBorder="1" applyAlignment="1">
      <alignment horizontal="left" vertical="top" wrapText="1"/>
    </xf>
    <xf numFmtId="0" fontId="11" fillId="0" borderId="6" xfId="0" applyFont="1" applyBorder="1" applyAlignment="1">
      <alignment horizontal="left" vertical="top" wrapText="1"/>
    </xf>
    <xf numFmtId="0" fontId="11" fillId="0" borderId="6" xfId="0" applyFont="1" applyBorder="1" applyAlignment="1">
      <alignment horizontal="left" wrapText="1" indent="2"/>
    </xf>
    <xf numFmtId="0" fontId="4" fillId="0" borderId="6" xfId="12673" applyFont="1" applyFill="1" applyBorder="1" applyAlignment="1">
      <alignment horizontal="left" vertical="center" wrapText="1" indent="2"/>
    </xf>
    <xf numFmtId="0" fontId="11" fillId="0" borderId="6" xfId="0" applyFont="1" applyBorder="1" applyAlignment="1">
      <alignment horizontal="left" vertical="center" wrapText="1" indent="2"/>
    </xf>
    <xf numFmtId="0" fontId="11" fillId="0" borderId="6" xfId="0" applyFont="1" applyBorder="1" applyAlignment="1">
      <alignment horizontal="left" vertical="top" wrapText="1" indent="2"/>
    </xf>
    <xf numFmtId="0" fontId="10" fillId="0" borderId="16" xfId="0" applyFont="1" applyBorder="1"/>
    <xf numFmtId="0" fontId="11" fillId="0" borderId="6" xfId="0" applyFont="1" applyFill="1" applyBorder="1" applyAlignment="1">
      <alignment horizontal="left" wrapText="1" indent="2"/>
    </xf>
    <xf numFmtId="0" fontId="11" fillId="0" borderId="0" xfId="0" applyFont="1" applyBorder="1" applyAlignment="1">
      <alignment horizontal="left" indent="1"/>
    </xf>
    <xf numFmtId="0" fontId="11" fillId="0" borderId="6" xfId="0" applyFont="1" applyBorder="1" applyAlignment="1">
      <alignment horizontal="left" indent="2"/>
    </xf>
    <xf numFmtId="0" fontId="11" fillId="0" borderId="0" xfId="0" applyFont="1" applyBorder="1" applyAlignment="1">
      <alignment horizontal="left" indent="2"/>
    </xf>
    <xf numFmtId="49" fontId="11" fillId="0" borderId="6" xfId="0" applyNumberFormat="1" applyFont="1" applyFill="1" applyBorder="1" applyAlignment="1">
      <alignment horizontal="left" indent="3"/>
    </xf>
    <xf numFmtId="49" fontId="11" fillId="0" borderId="0" xfId="0" applyNumberFormat="1" applyFont="1" applyBorder="1" applyAlignment="1">
      <alignment horizontal="left" indent="3"/>
    </xf>
    <xf numFmtId="49" fontId="11" fillId="0" borderId="6" xfId="0" applyNumberFormat="1" applyFont="1" applyFill="1" applyBorder="1" applyAlignment="1">
      <alignment horizontal="left" vertical="center" indent="1"/>
    </xf>
    <xf numFmtId="49" fontId="11" fillId="0" borderId="0" xfId="0" applyNumberFormat="1" applyFont="1" applyBorder="1" applyAlignment="1">
      <alignment horizontal="left" indent="1"/>
    </xf>
    <xf numFmtId="49" fontId="11" fillId="0" borderId="6" xfId="0" applyNumberFormat="1" applyFont="1" applyFill="1" applyBorder="1" applyAlignment="1">
      <alignment horizontal="left" vertical="top" wrapText="1" indent="2"/>
    </xf>
    <xf numFmtId="49" fontId="11" fillId="0" borderId="6" xfId="0" applyNumberFormat="1" applyFont="1" applyFill="1" applyBorder="1" applyAlignment="1">
      <alignment horizontal="left" vertical="top" wrapText="1"/>
    </xf>
    <xf numFmtId="49" fontId="11" fillId="0" borderId="0" xfId="0" applyNumberFormat="1" applyFont="1" applyBorder="1" applyAlignment="1">
      <alignment horizontal="left" wrapText="1" indent="2"/>
    </xf>
    <xf numFmtId="49" fontId="11" fillId="0" borderId="6" xfId="0" applyNumberFormat="1" applyFont="1" applyFill="1" applyBorder="1" applyAlignment="1">
      <alignment horizontal="left" wrapText="1" indent="3"/>
    </xf>
    <xf numFmtId="49" fontId="11" fillId="0" borderId="0" xfId="0" applyNumberFormat="1" applyFont="1" applyFill="1" applyBorder="1" applyAlignment="1">
      <alignment horizontal="left" wrapText="1" indent="3"/>
    </xf>
    <xf numFmtId="49" fontId="11" fillId="0" borderId="6" xfId="0" applyNumberFormat="1" applyFont="1" applyFill="1" applyBorder="1" applyAlignment="1">
      <alignment horizontal="left" wrapText="1" indent="2"/>
    </xf>
    <xf numFmtId="49" fontId="11" fillId="0" borderId="6" xfId="0" applyNumberFormat="1" applyFont="1" applyFill="1" applyBorder="1" applyAlignment="1">
      <alignment horizontal="left" vertical="center" wrapText="1" indent="3"/>
    </xf>
    <xf numFmtId="49" fontId="11" fillId="0" borderId="6" xfId="0" applyNumberFormat="1" applyFont="1" applyFill="1" applyBorder="1" applyAlignment="1">
      <alignment vertical="top" wrapText="1"/>
    </xf>
    <xf numFmtId="0" fontId="11" fillId="0" borderId="0" xfId="0" applyNumberFormat="1" applyFont="1" applyFill="1" applyBorder="1" applyAlignment="1">
      <alignment horizontal="left" wrapText="1" indent="1"/>
    </xf>
    <xf numFmtId="49" fontId="4" fillId="0" borderId="0" xfId="0" applyNumberFormat="1" applyFont="1" applyFill="1" applyBorder="1" applyAlignment="1">
      <alignment horizontal="right" vertical="center"/>
    </xf>
    <xf numFmtId="0" fontId="4" fillId="0" borderId="6" xfId="0" applyNumberFormat="1" applyFont="1" applyFill="1" applyBorder="1" applyAlignment="1">
      <alignment horizontal="left" vertical="center" wrapText="1" indent="1"/>
    </xf>
    <xf numFmtId="0" fontId="4" fillId="0" borderId="6" xfId="0" applyNumberFormat="1" applyFont="1" applyFill="1" applyBorder="1" applyAlignment="1">
      <alignment horizontal="left" vertical="center" indent="1"/>
    </xf>
    <xf numFmtId="0" fontId="92" fillId="0" borderId="92" xfId="0" applyNumberFormat="1" applyFont="1" applyFill="1" applyBorder="1" applyAlignment="1">
      <alignment horizontal="left" vertical="center" wrapText="1" readingOrder="1"/>
    </xf>
    <xf numFmtId="0" fontId="11" fillId="0" borderId="6" xfId="0" applyFont="1" applyBorder="1" applyAlignment="1">
      <alignment horizontal="left" vertical="center" wrapText="1"/>
    </xf>
    <xf numFmtId="0" fontId="4" fillId="0" borderId="0" xfId="0" applyFont="1" applyFill="1" applyBorder="1" applyAlignment="1">
      <alignment vertical="center" wrapText="1"/>
    </xf>
    <xf numFmtId="0" fontId="4" fillId="0" borderId="0" xfId="0" applyFont="1" applyFill="1" applyBorder="1" applyAlignment="1">
      <alignment horizontal="left" vertical="center" wrapText="1"/>
    </xf>
    <xf numFmtId="43" fontId="11" fillId="0" borderId="0" xfId="2" applyFont="1"/>
    <xf numFmtId="0" fontId="92" fillId="0" borderId="91" xfId="0" applyNumberFormat="1" applyFont="1" applyFill="1" applyBorder="1" applyAlignment="1">
      <alignment vertical="center" wrapText="1" readingOrder="1"/>
    </xf>
    <xf numFmtId="165" fontId="11" fillId="0" borderId="6" xfId="1" applyNumberFormat="1" applyFont="1" applyBorder="1"/>
    <xf numFmtId="0" fontId="92" fillId="0" borderId="92" xfId="0" applyNumberFormat="1" applyFont="1" applyFill="1" applyBorder="1" applyAlignment="1">
      <alignment vertical="center" wrapText="1" readingOrder="1"/>
    </xf>
    <xf numFmtId="0" fontId="11" fillId="0" borderId="6" xfId="0" applyFont="1" applyBorder="1" applyAlignment="1">
      <alignment horizontal="left" indent="3"/>
    </xf>
    <xf numFmtId="0" fontId="92" fillId="0" borderId="92" xfId="0" applyNumberFormat="1" applyFont="1" applyFill="1" applyBorder="1" applyAlignment="1">
      <alignment horizontal="left" vertical="center" wrapText="1" indent="1" readingOrder="1"/>
    </xf>
    <xf numFmtId="0" fontId="11" fillId="0" borderId="32" xfId="0" applyFont="1" applyBorder="1" applyAlignment="1">
      <alignment horizontal="left" indent="2"/>
    </xf>
    <xf numFmtId="0" fontId="92" fillId="0" borderId="93" xfId="0" applyNumberFormat="1" applyFont="1" applyFill="1" applyBorder="1" applyAlignment="1">
      <alignment vertical="center" wrapText="1" readingOrder="1"/>
    </xf>
    <xf numFmtId="164" fontId="11" fillId="0" borderId="32" xfId="2" applyNumberFormat="1" applyFont="1" applyBorder="1"/>
    <xf numFmtId="165" fontId="11" fillId="0" borderId="32" xfId="1" applyNumberFormat="1" applyFont="1" applyBorder="1"/>
    <xf numFmtId="0" fontId="11" fillId="0" borderId="6" xfId="0" applyFont="1" applyFill="1" applyBorder="1" applyAlignment="1">
      <alignment horizontal="left" indent="2"/>
    </xf>
    <xf numFmtId="0" fontId="93" fillId="0" borderId="6" xfId="0" applyNumberFormat="1" applyFont="1" applyFill="1" applyBorder="1" applyAlignment="1">
      <alignment vertical="center" wrapText="1" readingOrder="1"/>
    </xf>
    <xf numFmtId="43" fontId="11" fillId="0" borderId="6" xfId="2" applyFont="1" applyBorder="1"/>
    <xf numFmtId="0" fontId="10" fillId="0" borderId="6" xfId="0" applyFont="1" applyBorder="1" applyAlignment="1">
      <alignment horizontal="center" vertical="center" wrapText="1"/>
    </xf>
    <xf numFmtId="0" fontId="11" fillId="0" borderId="6" xfId="0" applyFont="1" applyFill="1" applyBorder="1" applyAlignment="1">
      <alignment horizontal="left" indent="1"/>
    </xf>
    <xf numFmtId="0" fontId="5" fillId="0" borderId="90" xfId="0" applyNumberFormat="1" applyFont="1" applyFill="1" applyBorder="1" applyAlignment="1">
      <alignment horizontal="left" vertical="center" wrapText="1"/>
    </xf>
    <xf numFmtId="0" fontId="5" fillId="0" borderId="6" xfId="0" applyNumberFormat="1" applyFont="1" applyFill="1" applyBorder="1" applyAlignment="1">
      <alignment horizontal="left" vertical="center" wrapText="1"/>
    </xf>
    <xf numFmtId="0" fontId="11" fillId="0" borderId="0" xfId="0" applyFont="1" applyBorder="1" applyAlignment="1">
      <alignment horizontal="left"/>
    </xf>
    <xf numFmtId="0" fontId="10" fillId="0" borderId="0" xfId="0" applyFont="1" applyBorder="1"/>
    <xf numFmtId="0" fontId="11" fillId="0" borderId="0" xfId="0" applyFont="1" applyFill="1" applyBorder="1"/>
    <xf numFmtId="43" fontId="11" fillId="0" borderId="0" xfId="0" applyNumberFormat="1" applyFont="1"/>
    <xf numFmtId="0" fontId="11" fillId="0" borderId="0" xfId="0" applyFont="1" applyFill="1" applyBorder="1" applyAlignment="1">
      <alignment horizontal="center" vertical="center"/>
    </xf>
    <xf numFmtId="0" fontId="11" fillId="0" borderId="16" xfId="0" applyFont="1" applyFill="1" applyBorder="1"/>
    <xf numFmtId="49" fontId="11" fillId="0" borderId="6" xfId="0" applyNumberFormat="1" applyFont="1" applyFill="1" applyBorder="1" applyAlignment="1">
      <alignment horizontal="center" vertical="center" wrapText="1"/>
    </xf>
    <xf numFmtId="49" fontId="11" fillId="0" borderId="6" xfId="0" applyNumberFormat="1" applyFont="1" applyBorder="1" applyAlignment="1">
      <alignment horizontal="left" indent="3"/>
    </xf>
    <xf numFmtId="49" fontId="11" fillId="0" borderId="6" xfId="0" applyNumberFormat="1" applyFont="1" applyBorder="1" applyAlignment="1">
      <alignment horizontal="left" indent="1"/>
    </xf>
    <xf numFmtId="49" fontId="11" fillId="0" borderId="6" xfId="0" applyNumberFormat="1" applyFont="1" applyFill="1" applyBorder="1" applyAlignment="1">
      <alignment horizontal="left" indent="1"/>
    </xf>
    <xf numFmtId="0" fontId="11" fillId="0" borderId="6" xfId="0" applyNumberFormat="1" applyFont="1" applyBorder="1" applyAlignment="1">
      <alignment horizontal="left" indent="1"/>
    </xf>
    <xf numFmtId="164" fontId="11" fillId="77" borderId="6" xfId="2" applyNumberFormat="1" applyFont="1" applyFill="1" applyBorder="1"/>
    <xf numFmtId="49" fontId="11" fillId="0" borderId="6" xfId="0" applyNumberFormat="1" applyFont="1" applyBorder="1" applyAlignment="1">
      <alignment horizontal="left" wrapText="1" indent="2"/>
    </xf>
    <xf numFmtId="0" fontId="11" fillId="0" borderId="6" xfId="0" applyNumberFormat="1" applyFont="1" applyFill="1" applyBorder="1" applyAlignment="1">
      <alignment horizontal="left" wrapText="1" indent="1"/>
    </xf>
    <xf numFmtId="49" fontId="11" fillId="0" borderId="6" xfId="0" applyNumberFormat="1" applyFont="1" applyFill="1" applyBorder="1" applyAlignment="1">
      <alignment horizontal="left" wrapText="1" indent="1"/>
    </xf>
    <xf numFmtId="0" fontId="11" fillId="75" borderId="6" xfId="0" applyFont="1" applyFill="1" applyBorder="1"/>
    <xf numFmtId="0" fontId="11" fillId="0" borderId="6" xfId="0" applyFont="1" applyFill="1" applyBorder="1" applyAlignment="1">
      <alignment horizontal="left" wrapText="1"/>
    </xf>
    <xf numFmtId="0" fontId="10" fillId="75" borderId="6" xfId="0" applyFont="1" applyFill="1" applyBorder="1"/>
    <xf numFmtId="0" fontId="10" fillId="0" borderId="6" xfId="0" applyFont="1" applyFill="1" applyBorder="1" applyAlignment="1">
      <alignment horizontal="center" vertical="center" wrapText="1"/>
    </xf>
    <xf numFmtId="0" fontId="5" fillId="0" borderId="6" xfId="0" applyFont="1" applyFill="1" applyBorder="1" applyAlignment="1">
      <alignment horizontal="left" wrapText="1" indent="1"/>
    </xf>
    <xf numFmtId="0" fontId="4" fillId="0" borderId="6" xfId="0" applyNumberFormat="1" applyFont="1" applyFill="1" applyBorder="1" applyAlignment="1">
      <alignment horizontal="left" indent="1"/>
    </xf>
    <xf numFmtId="0" fontId="5" fillId="0" borderId="6" xfId="0" applyFont="1" applyFill="1" applyBorder="1" applyAlignment="1">
      <alignment horizontal="left" vertical="center" indent="1"/>
    </xf>
    <xf numFmtId="49" fontId="4" fillId="69" borderId="6" xfId="7" applyNumberFormat="1" applyFont="1" applyFill="1" applyBorder="1" applyAlignment="1" applyProtection="1">
      <alignment horizontal="right" vertical="center" wrapText="1"/>
      <protection locked="0"/>
    </xf>
    <xf numFmtId="0" fontId="8" fillId="0" borderId="6" xfId="14" applyFont="1" applyFill="1" applyBorder="1" applyAlignment="1" applyProtection="1">
      <alignment horizontal="left" vertical="center" wrapText="1"/>
      <protection locked="0"/>
    </xf>
    <xf numFmtId="49" fontId="4" fillId="0" borderId="6" xfId="7" applyNumberFormat="1" applyFont="1" applyFill="1" applyBorder="1" applyAlignment="1" applyProtection="1">
      <alignment horizontal="right" vertical="center" wrapText="1"/>
      <protection locked="0"/>
    </xf>
    <xf numFmtId="49" fontId="5" fillId="0" borderId="6" xfId="7" applyNumberFormat="1" applyFont="1" applyFill="1" applyBorder="1" applyAlignment="1" applyProtection="1">
      <alignment horizontal="right" vertical="center" wrapText="1"/>
      <protection locked="0"/>
    </xf>
    <xf numFmtId="0" fontId="11" fillId="0" borderId="6" xfId="0" applyFont="1" applyBorder="1" applyAlignment="1">
      <alignment horizontal="left" indent="8"/>
    </xf>
    <xf numFmtId="0" fontId="11" fillId="0" borderId="0" xfId="0" applyFont="1" applyFill="1" applyAlignment="1">
      <alignment horizontal="left" vertical="top" wrapText="1"/>
    </xf>
    <xf numFmtId="49" fontId="4" fillId="69" borderId="6" xfId="7" applyNumberFormat="1" applyFont="1" applyFill="1" applyBorder="1" applyAlignment="1" applyProtection="1">
      <alignment horizontal="right" vertical="center"/>
      <protection locked="0"/>
    </xf>
    <xf numFmtId="49" fontId="4" fillId="0" borderId="6" xfId="7" applyNumberFormat="1" applyFont="1" applyFill="1" applyBorder="1" applyAlignment="1" applyProtection="1">
      <alignment horizontal="right" vertical="center"/>
      <protection locked="0"/>
    </xf>
    <xf numFmtId="49" fontId="5" fillId="0" borderId="6" xfId="7" applyNumberFormat="1" applyFont="1" applyFill="1" applyBorder="1" applyAlignment="1" applyProtection="1">
      <alignment horizontal="right" vertical="center"/>
      <protection locked="0"/>
    </xf>
    <xf numFmtId="0" fontId="10" fillId="69" borderId="53" xfId="0" applyFont="1" applyFill="1" applyBorder="1" applyAlignment="1">
      <alignment horizontal="left"/>
    </xf>
    <xf numFmtId="0" fontId="5" fillId="73" borderId="12" xfId="21412" applyFont="1" applyFill="1" applyBorder="1" applyAlignment="1" applyProtection="1">
      <alignment vertical="center" wrapText="1"/>
      <protection locked="0"/>
    </xf>
    <xf numFmtId="0" fontId="4" fillId="62" borderId="32" xfId="21412" applyFont="1" applyFill="1" applyBorder="1" applyAlignment="1" applyProtection="1">
      <alignment horizontal="center" vertical="center"/>
      <protection locked="0"/>
    </xf>
    <xf numFmtId="0" fontId="4" fillId="0" borderId="58" xfId="21412" applyFont="1" applyFill="1" applyBorder="1" applyAlignment="1" applyProtection="1">
      <alignment horizontal="left" vertical="center" wrapText="1"/>
      <protection locked="0"/>
    </xf>
    <xf numFmtId="164" fontId="4" fillId="0" borderId="6" xfId="949" applyNumberFormat="1" applyFont="1" applyFill="1" applyBorder="1" applyAlignment="1" applyProtection="1">
      <alignment horizontal="right" vertical="center"/>
      <protection locked="0"/>
    </xf>
    <xf numFmtId="0" fontId="5" fillId="74" borderId="6" xfId="21412" applyFont="1" applyFill="1" applyBorder="1" applyAlignment="1" applyProtection="1">
      <alignment horizontal="center" vertical="center"/>
      <protection locked="0"/>
    </xf>
    <xf numFmtId="0" fontId="5" fillId="74" borderId="58" xfId="21412" applyFont="1" applyFill="1" applyBorder="1" applyAlignment="1" applyProtection="1">
      <alignment vertical="top" wrapText="1"/>
      <protection locked="0"/>
    </xf>
    <xf numFmtId="164" fontId="4" fillId="74" borderId="6" xfId="949" applyNumberFormat="1" applyFont="1" applyFill="1" applyBorder="1" applyAlignment="1" applyProtection="1">
      <alignment horizontal="right" vertical="center"/>
    </xf>
    <xf numFmtId="0" fontId="4" fillId="62" borderId="58" xfId="21412" applyFont="1" applyFill="1" applyBorder="1" applyAlignment="1" applyProtection="1">
      <alignment vertical="center" wrapText="1"/>
      <protection locked="0"/>
    </xf>
    <xf numFmtId="0" fontId="4" fillId="62" borderId="58" xfId="21412" applyFont="1" applyFill="1" applyBorder="1" applyAlignment="1" applyProtection="1">
      <alignment horizontal="left" vertical="center" wrapText="1"/>
      <protection locked="0"/>
    </xf>
    <xf numFmtId="0" fontId="4" fillId="69" borderId="32" xfId="21412" applyFont="1" applyFill="1" applyBorder="1" applyAlignment="1" applyProtection="1">
      <alignment horizontal="center" vertical="center"/>
      <protection locked="0"/>
    </xf>
    <xf numFmtId="0" fontId="4" fillId="0" borderId="58" xfId="21412" applyFont="1" applyFill="1" applyBorder="1" applyAlignment="1" applyProtection="1">
      <alignment vertical="center" wrapText="1"/>
      <protection locked="0"/>
    </xf>
    <xf numFmtId="0" fontId="4" fillId="69" borderId="58" xfId="21412" applyFont="1" applyFill="1" applyBorder="1" applyAlignment="1" applyProtection="1">
      <alignment horizontal="left" vertical="center" wrapText="1"/>
      <protection locked="0"/>
    </xf>
    <xf numFmtId="0" fontId="4" fillId="0" borderId="32" xfId="21412" applyFont="1" applyFill="1" applyBorder="1" applyAlignment="1" applyProtection="1">
      <alignment horizontal="center" vertical="center"/>
      <protection locked="0"/>
    </xf>
    <xf numFmtId="0" fontId="5" fillId="74" borderId="58" xfId="21412" applyFont="1" applyFill="1" applyBorder="1" applyAlignment="1" applyProtection="1">
      <alignment vertical="center" wrapText="1"/>
      <protection locked="0"/>
    </xf>
    <xf numFmtId="0" fontId="5" fillId="73" borderId="12" xfId="21412" applyFont="1" applyFill="1" applyBorder="1" applyAlignment="1" applyProtection="1">
      <alignment horizontal="center" vertical="center"/>
      <protection locked="0"/>
    </xf>
    <xf numFmtId="164" fontId="4" fillId="69" borderId="6" xfId="949" applyNumberFormat="1" applyFont="1" applyFill="1" applyBorder="1" applyAlignment="1" applyProtection="1">
      <alignment horizontal="right" vertical="center"/>
      <protection locked="0"/>
    </xf>
    <xf numFmtId="165" fontId="4" fillId="74" borderId="6" xfId="1" applyNumberFormat="1" applyFont="1" applyFill="1" applyBorder="1" applyAlignment="1" applyProtection="1">
      <alignment horizontal="right" vertical="center"/>
    </xf>
    <xf numFmtId="0" fontId="4" fillId="62" borderId="6" xfId="21412" applyFont="1" applyFill="1" applyBorder="1" applyAlignment="1" applyProtection="1">
      <alignment horizontal="center" vertical="center"/>
      <protection locked="0"/>
    </xf>
    <xf numFmtId="0" fontId="11" fillId="0" borderId="0" xfId="0" applyFont="1" applyAlignment="1">
      <alignment horizontal="center"/>
    </xf>
    <xf numFmtId="167" fontId="11" fillId="0" borderId="0" xfId="0" applyNumberFormat="1" applyFont="1" applyBorder="1" applyAlignment="1">
      <alignment horizontal="center"/>
    </xf>
    <xf numFmtId="167" fontId="9" fillId="0" borderId="0" xfId="0" applyNumberFormat="1" applyFont="1" applyBorder="1" applyAlignment="1">
      <alignment horizontal="center"/>
    </xf>
    <xf numFmtId="167" fontId="10" fillId="0" borderId="0" xfId="0" applyNumberFormat="1" applyFont="1" applyFill="1" applyBorder="1" applyAlignment="1">
      <alignment horizontal="center"/>
    </xf>
    <xf numFmtId="167" fontId="11" fillId="0" borderId="0" xfId="0" applyNumberFormat="1" applyFont="1"/>
    <xf numFmtId="0" fontId="11" fillId="0" borderId="24" xfId="0" applyFont="1" applyBorder="1" applyAlignment="1">
      <alignment horizontal="center" vertical="center"/>
    </xf>
    <xf numFmtId="192" fontId="11" fillId="70" borderId="37" xfId="0" applyNumberFormat="1" applyFont="1" applyFill="1" applyBorder="1" applyAlignment="1">
      <alignment horizontal="center" vertical="center"/>
    </xf>
    <xf numFmtId="192" fontId="11" fillId="0" borderId="29" xfId="0" applyNumberFormat="1" applyFont="1" applyBorder="1" applyAlignment="1">
      <alignment wrapText="1"/>
    </xf>
    <xf numFmtId="192" fontId="11" fillId="70" borderId="29" xfId="0" applyNumberFormat="1" applyFont="1" applyFill="1" applyBorder="1" applyAlignment="1">
      <alignment horizontal="center" vertical="center" wrapText="1"/>
    </xf>
    <xf numFmtId="192" fontId="11" fillId="0" borderId="29" xfId="0" applyNumberFormat="1" applyFont="1" applyFill="1" applyBorder="1" applyAlignment="1">
      <alignment wrapText="1"/>
    </xf>
    <xf numFmtId="192" fontId="11" fillId="70" borderId="38" xfId="0" applyNumberFormat="1" applyFont="1" applyFill="1" applyBorder="1" applyAlignment="1">
      <alignment horizontal="center" vertical="center" wrapText="1"/>
    </xf>
    <xf numFmtId="0" fontId="11" fillId="0" borderId="0" xfId="0" applyFont="1" applyAlignment="1">
      <alignment horizontal="left" indent="1"/>
    </xf>
    <xf numFmtId="0" fontId="5" fillId="0" borderId="6" xfId="0" applyFont="1" applyFill="1" applyBorder="1" applyAlignment="1" applyProtection="1">
      <alignment horizontal="center" vertical="center" wrapText="1"/>
    </xf>
    <xf numFmtId="0" fontId="5" fillId="0" borderId="29" xfId="0" applyFont="1" applyFill="1" applyBorder="1" applyAlignment="1" applyProtection="1">
      <alignment horizontal="center" vertical="center" wrapText="1"/>
    </xf>
    <xf numFmtId="0" fontId="5" fillId="0" borderId="29" xfId="0" applyFont="1" applyFill="1" applyBorder="1" applyAlignment="1">
      <alignment horizontal="center" vertical="center" wrapText="1"/>
    </xf>
    <xf numFmtId="0" fontId="5" fillId="0" borderId="28" xfId="0" applyNumberFormat="1" applyFont="1" applyFill="1" applyBorder="1" applyAlignment="1">
      <alignment horizontal="left" vertical="center" wrapText="1" indent="1"/>
    </xf>
    <xf numFmtId="0" fontId="10" fillId="0" borderId="28" xfId="0" applyFont="1" applyBorder="1" applyAlignment="1">
      <alignment horizontal="center" vertical="center"/>
    </xf>
    <xf numFmtId="0" fontId="10" fillId="0" borderId="71" xfId="0" applyFont="1" applyBorder="1" applyAlignment="1">
      <alignment horizontal="center" vertical="center"/>
    </xf>
    <xf numFmtId="0" fontId="10" fillId="0" borderId="37" xfId="0" applyFont="1" applyBorder="1" applyAlignment="1">
      <alignment horizontal="center" vertical="center"/>
    </xf>
    <xf numFmtId="9" fontId="10" fillId="0" borderId="6" xfId="0" applyNumberFormat="1" applyFont="1" applyFill="1" applyBorder="1" applyAlignment="1">
      <alignment horizontal="center" vertical="center"/>
    </xf>
    <xf numFmtId="164" fontId="10" fillId="0" borderId="29" xfId="2" applyNumberFormat="1" applyFont="1" applyBorder="1" applyAlignment="1"/>
    <xf numFmtId="164" fontId="10" fillId="70" borderId="38" xfId="2" applyNumberFormat="1" applyFont="1" applyFill="1" applyBorder="1"/>
    <xf numFmtId="164" fontId="5" fillId="69" borderId="29" xfId="3" applyNumberFormat="1" applyFont="1" applyFill="1" applyBorder="1" applyAlignment="1" applyProtection="1">
      <alignment horizontal="center" vertical="center" wrapText="1"/>
      <protection locked="0"/>
    </xf>
    <xf numFmtId="164" fontId="5" fillId="69" borderId="25" xfId="3" applyNumberFormat="1" applyFont="1" applyFill="1" applyBorder="1" applyAlignment="1" applyProtection="1">
      <alignment horizontal="center" vertical="center" wrapText="1"/>
      <protection locked="0"/>
    </xf>
    <xf numFmtId="164" fontId="5" fillId="69" borderId="6" xfId="3" applyNumberFormat="1" applyFont="1" applyFill="1" applyBorder="1" applyAlignment="1" applyProtection="1">
      <alignment horizontal="center" vertical="center" wrapText="1"/>
      <protection locked="0"/>
    </xf>
    <xf numFmtId="0" fontId="5" fillId="0" borderId="6" xfId="14" applyFont="1" applyBorder="1" applyAlignment="1" applyProtection="1">
      <alignment horizontal="center" vertical="center" wrapText="1"/>
      <protection locked="0"/>
    </xf>
    <xf numFmtId="192" fontId="10" fillId="70" borderId="39" xfId="0" applyNumberFormat="1" applyFont="1" applyFill="1" applyBorder="1"/>
    <xf numFmtId="192" fontId="10" fillId="70" borderId="38" xfId="0" applyNumberFormat="1" applyFont="1" applyFill="1" applyBorder="1"/>
    <xf numFmtId="192" fontId="10" fillId="70" borderId="70" xfId="0" applyNumberFormat="1" applyFont="1" applyFill="1" applyBorder="1"/>
    <xf numFmtId="192" fontId="10" fillId="70" borderId="69" xfId="0" applyNumberFormat="1" applyFont="1" applyFill="1" applyBorder="1" applyAlignment="1"/>
    <xf numFmtId="0" fontId="11" fillId="0" borderId="28" xfId="0" applyFont="1" applyBorder="1" applyAlignment="1">
      <alignment horizontal="center" wrapText="1"/>
    </xf>
    <xf numFmtId="0" fontId="11" fillId="0" borderId="71" xfId="0" applyFont="1" applyBorder="1" applyAlignment="1">
      <alignment horizontal="center" wrapText="1"/>
    </xf>
    <xf numFmtId="0" fontId="11" fillId="0" borderId="37" xfId="0" applyFont="1" applyBorder="1" applyAlignment="1">
      <alignment horizontal="center" wrapText="1"/>
    </xf>
    <xf numFmtId="9" fontId="10" fillId="70" borderId="38" xfId="1" applyFont="1" applyFill="1" applyBorder="1"/>
    <xf numFmtId="0" fontId="10" fillId="0" borderId="29" xfId="0" applyFont="1" applyFill="1" applyBorder="1" applyAlignment="1">
      <alignment horizontal="center" vertical="center" wrapText="1"/>
    </xf>
    <xf numFmtId="0" fontId="10" fillId="0" borderId="6" xfId="0" applyFont="1" applyFill="1" applyBorder="1" applyAlignment="1">
      <alignment horizontal="center"/>
    </xf>
    <xf numFmtId="0" fontId="10" fillId="0" borderId="6" xfId="0" applyFont="1" applyBorder="1" applyAlignment="1">
      <alignment horizontal="center"/>
    </xf>
    <xf numFmtId="0" fontId="10" fillId="0" borderId="6" xfId="0" applyFont="1" applyBorder="1" applyAlignment="1">
      <alignment horizontal="center" vertical="center"/>
    </xf>
    <xf numFmtId="0" fontId="10" fillId="0" borderId="32" xfId="0" applyFont="1" applyFill="1" applyBorder="1" applyAlignment="1">
      <alignment horizontal="center" vertical="center" wrapText="1"/>
    </xf>
    <xf numFmtId="164" fontId="5" fillId="70" borderId="6" xfId="2" applyNumberFormat="1" applyFont="1" applyFill="1" applyBorder="1"/>
    <xf numFmtId="0" fontId="10" fillId="0" borderId="16" xfId="0" applyFont="1" applyFill="1" applyBorder="1" applyAlignment="1">
      <alignment horizontal="center" vertical="center" wrapText="1"/>
    </xf>
    <xf numFmtId="43" fontId="10" fillId="0" borderId="16" xfId="2" applyFont="1" applyBorder="1"/>
    <xf numFmtId="43" fontId="10" fillId="0" borderId="32" xfId="2" applyFont="1" applyFill="1" applyBorder="1" applyAlignment="1">
      <alignment horizontal="center" vertical="center" wrapText="1"/>
    </xf>
    <xf numFmtId="37" fontId="4" fillId="0" borderId="6" xfId="2" applyNumberFormat="1" applyFont="1" applyFill="1" applyBorder="1" applyAlignment="1" applyProtection="1">
      <alignment horizontal="right"/>
    </xf>
    <xf numFmtId="37" fontId="4" fillId="70" borderId="6" xfId="2" applyNumberFormat="1" applyFont="1" applyFill="1" applyBorder="1" applyAlignment="1" applyProtection="1">
      <alignment horizontal="right"/>
    </xf>
    <xf numFmtId="37" fontId="4" fillId="0" borderId="58" xfId="0" applyNumberFormat="1" applyFont="1" applyFill="1" applyBorder="1" applyAlignment="1" applyProtection="1">
      <alignment horizontal="right"/>
    </xf>
    <xf numFmtId="37" fontId="4" fillId="0" borderId="6" xfId="0" applyNumberFormat="1" applyFont="1" applyFill="1" applyBorder="1" applyAlignment="1" applyProtection="1">
      <alignment horizontal="right"/>
    </xf>
    <xf numFmtId="37" fontId="4" fillId="70" borderId="29" xfId="0" applyNumberFormat="1" applyFont="1" applyFill="1" applyBorder="1" applyAlignment="1" applyProtection="1">
      <alignment horizontal="right"/>
    </xf>
    <xf numFmtId="43" fontId="11" fillId="0" borderId="0" xfId="2" applyFont="1" applyFill="1"/>
    <xf numFmtId="43" fontId="4" fillId="0" borderId="0" xfId="2" applyFont="1" applyFill="1" applyBorder="1" applyAlignment="1" applyProtection="1"/>
    <xf numFmtId="164" fontId="11" fillId="0" borderId="0" xfId="2" applyNumberFormat="1" applyFont="1" applyFill="1" applyAlignment="1">
      <alignment horizontal="left" vertical="center"/>
    </xf>
    <xf numFmtId="164" fontId="11" fillId="0" borderId="16" xfId="2" applyNumberFormat="1" applyFont="1" applyBorder="1" applyAlignment="1">
      <alignment horizontal="right"/>
    </xf>
    <xf numFmtId="164" fontId="11" fillId="0" borderId="6" xfId="2" applyNumberFormat="1" applyFont="1" applyBorder="1" applyAlignment="1">
      <alignment horizontal="right"/>
    </xf>
    <xf numFmtId="164" fontId="11" fillId="0" borderId="6" xfId="2" applyNumberFormat="1" applyFont="1" applyBorder="1" applyAlignment="1">
      <alignment horizontal="right" indent="1"/>
    </xf>
    <xf numFmtId="164" fontId="11" fillId="0" borderId="6" xfId="2" applyNumberFormat="1" applyFont="1" applyBorder="1" applyAlignment="1">
      <alignment horizontal="right" indent="2"/>
    </xf>
    <xf numFmtId="164" fontId="11" fillId="0" borderId="6" xfId="2" applyNumberFormat="1" applyFont="1" applyFill="1" applyBorder="1" applyAlignment="1">
      <alignment horizontal="right" indent="3"/>
    </xf>
    <xf numFmtId="164" fontId="11" fillId="0" borderId="6" xfId="2" applyNumberFormat="1" applyFont="1" applyFill="1" applyBorder="1" applyAlignment="1">
      <alignment horizontal="right" indent="1"/>
    </xf>
    <xf numFmtId="164" fontId="11" fillId="0" borderId="6" xfId="2" applyNumberFormat="1" applyFont="1" applyFill="1" applyBorder="1" applyAlignment="1">
      <alignment horizontal="right" wrapText="1"/>
    </xf>
    <xf numFmtId="164" fontId="11" fillId="0" borderId="6" xfId="2" applyNumberFormat="1" applyFont="1" applyFill="1" applyBorder="1" applyAlignment="1">
      <alignment horizontal="right"/>
    </xf>
    <xf numFmtId="164" fontId="4" fillId="0" borderId="6" xfId="2" applyNumberFormat="1" applyFont="1" applyFill="1" applyBorder="1" applyAlignment="1">
      <alignment horizontal="left" vertical="center" wrapText="1"/>
    </xf>
    <xf numFmtId="164" fontId="11" fillId="0" borderId="6" xfId="2" applyNumberFormat="1" applyFont="1" applyBorder="1" applyAlignment="1">
      <alignment horizontal="center" vertical="center" wrapText="1"/>
    </xf>
    <xf numFmtId="164" fontId="11" fillId="0" borderId="6" xfId="2" applyNumberFormat="1" applyFont="1" applyBorder="1" applyAlignment="1">
      <alignment horizontal="center" vertical="center"/>
    </xf>
    <xf numFmtId="164" fontId="5" fillId="0" borderId="6" xfId="2" applyNumberFormat="1" applyFont="1" applyFill="1" applyBorder="1" applyAlignment="1">
      <alignment horizontal="left" vertical="center" wrapText="1"/>
    </xf>
    <xf numFmtId="164" fontId="10" fillId="0" borderId="6" xfId="2" applyNumberFormat="1" applyFont="1" applyBorder="1" applyAlignment="1">
      <alignment horizontal="center" vertical="center"/>
    </xf>
    <xf numFmtId="164" fontId="10" fillId="0" borderId="6" xfId="2" applyNumberFormat="1" applyFont="1" applyFill="1" applyBorder="1"/>
    <xf numFmtId="0" fontId="84" fillId="0" borderId="74" xfId="0" applyFont="1" applyBorder="1" applyAlignment="1">
      <alignment horizontal="left" vertical="center" wrapText="1"/>
    </xf>
    <xf numFmtId="0" fontId="84" fillId="0" borderId="83" xfId="0" applyFont="1" applyBorder="1" applyAlignment="1">
      <alignment horizontal="left" vertical="center" wrapText="1"/>
    </xf>
    <xf numFmtId="0" fontId="5" fillId="0" borderId="71" xfId="0" applyFont="1" applyFill="1" applyBorder="1" applyAlignment="1" applyProtection="1">
      <alignment horizontal="center"/>
    </xf>
    <xf numFmtId="0" fontId="5" fillId="0" borderId="54" xfId="0" applyFont="1" applyFill="1" applyBorder="1" applyAlignment="1" applyProtection="1">
      <alignment horizontal="center"/>
    </xf>
    <xf numFmtId="0" fontId="5" fillId="0" borderId="94" xfId="0" applyFont="1" applyFill="1" applyBorder="1" applyAlignment="1" applyProtection="1">
      <alignment horizontal="center"/>
    </xf>
    <xf numFmtId="0" fontId="5" fillId="0" borderId="95" xfId="0" applyFont="1" applyFill="1" applyBorder="1" applyAlignment="1" applyProtection="1">
      <alignment horizontal="center"/>
    </xf>
    <xf numFmtId="0" fontId="10" fillId="0" borderId="51" xfId="0" applyFont="1" applyBorder="1" applyAlignment="1">
      <alignment horizontal="center" vertical="center"/>
    </xf>
    <xf numFmtId="0" fontId="10" fillId="0" borderId="57" xfId="0" applyFont="1" applyBorder="1" applyAlignment="1">
      <alignment horizontal="center" vertical="center"/>
    </xf>
    <xf numFmtId="0" fontId="5" fillId="0" borderId="42"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28" xfId="0" applyFont="1" applyFill="1" applyBorder="1" applyAlignment="1" applyProtection="1">
      <alignment horizontal="center"/>
    </xf>
    <xf numFmtId="0" fontId="5" fillId="0" borderId="37" xfId="0" applyFont="1" applyFill="1" applyBorder="1" applyAlignment="1" applyProtection="1">
      <alignment horizontal="center"/>
    </xf>
    <xf numFmtId="0" fontId="4" fillId="0" borderId="6" xfId="0" applyFont="1" applyBorder="1" applyAlignment="1">
      <alignment wrapText="1"/>
    </xf>
    <xf numFmtId="0" fontId="11" fillId="0" borderId="29" xfId="0" applyFont="1" applyBorder="1" applyAlignment="1"/>
    <xf numFmtId="0" fontId="5" fillId="0" borderId="12" xfId="0" applyFont="1" applyBorder="1" applyAlignment="1">
      <alignment horizontal="center" vertical="center" wrapText="1"/>
    </xf>
    <xf numFmtId="0" fontId="5" fillId="0" borderId="27" xfId="0" applyFont="1" applyBorder="1" applyAlignment="1">
      <alignment horizontal="center" vertical="center" wrapText="1"/>
    </xf>
    <xf numFmtId="0" fontId="11" fillId="0" borderId="6" xfId="0" applyFont="1" applyFill="1" applyBorder="1" applyAlignment="1">
      <alignment horizontal="center" vertical="center" wrapText="1"/>
    </xf>
    <xf numFmtId="0" fontId="11" fillId="0" borderId="12" xfId="0" applyFont="1" applyFill="1" applyBorder="1" applyAlignment="1">
      <alignment horizontal="center"/>
    </xf>
    <xf numFmtId="0" fontId="11" fillId="0" borderId="27" xfId="0" applyFont="1" applyFill="1" applyBorder="1" applyAlignment="1">
      <alignment horizontal="center"/>
    </xf>
    <xf numFmtId="0" fontId="10" fillId="70" borderId="96" xfId="0" applyFont="1" applyFill="1" applyBorder="1" applyAlignment="1">
      <alignment horizontal="center" vertical="center" wrapText="1"/>
    </xf>
    <xf numFmtId="0" fontId="10" fillId="70" borderId="94" xfId="0" applyFont="1" applyFill="1" applyBorder="1" applyAlignment="1">
      <alignment horizontal="center" vertical="center" wrapText="1"/>
    </xf>
    <xf numFmtId="0" fontId="10" fillId="70" borderId="85" xfId="0" applyFont="1" applyFill="1" applyBorder="1" applyAlignment="1">
      <alignment horizontal="center" vertical="center" wrapText="1"/>
    </xf>
    <xf numFmtId="0" fontId="10" fillId="70" borderId="58" xfId="0" applyFont="1" applyFill="1" applyBorder="1" applyAlignment="1">
      <alignment horizontal="center" vertical="center" wrapText="1"/>
    </xf>
    <xf numFmtId="0" fontId="5" fillId="69" borderId="79" xfId="14" applyFont="1" applyFill="1" applyBorder="1" applyAlignment="1" applyProtection="1">
      <alignment horizontal="center" vertical="center" wrapText="1"/>
      <protection locked="0"/>
    </xf>
    <xf numFmtId="0" fontId="5" fillId="69" borderId="77" xfId="14" applyFont="1" applyFill="1" applyBorder="1" applyAlignment="1" applyProtection="1">
      <alignment horizontal="center" vertical="center" wrapText="1"/>
      <protection locked="0"/>
    </xf>
    <xf numFmtId="9" fontId="10" fillId="0" borderId="12" xfId="0" applyNumberFormat="1" applyFont="1" applyBorder="1" applyAlignment="1">
      <alignment horizontal="center" vertical="center"/>
    </xf>
    <xf numFmtId="9" fontId="10" fillId="0" borderId="58" xfId="0" applyNumberFormat="1" applyFont="1" applyBorder="1" applyAlignment="1">
      <alignment horizontal="center" vertical="center"/>
    </xf>
    <xf numFmtId="0" fontId="11" fillId="0" borderId="32" xfId="0" applyFont="1" applyBorder="1" applyAlignment="1">
      <alignment horizontal="center" vertical="center" wrapText="1"/>
    </xf>
    <xf numFmtId="0" fontId="11" fillId="0" borderId="16" xfId="0" applyFont="1" applyBorder="1" applyAlignment="1">
      <alignment horizontal="center" vertical="center" wrapText="1"/>
    </xf>
    <xf numFmtId="164" fontId="5" fillId="69" borderId="24" xfId="3" applyNumberFormat="1" applyFont="1" applyFill="1" applyBorder="1" applyAlignment="1" applyProtection="1">
      <alignment horizontal="center"/>
      <protection locked="0"/>
    </xf>
    <xf numFmtId="164" fontId="5" fillId="69" borderId="28" xfId="3" applyNumberFormat="1" applyFont="1" applyFill="1" applyBorder="1" applyAlignment="1" applyProtection="1">
      <alignment horizontal="center"/>
      <protection locked="0"/>
    </xf>
    <xf numFmtId="164" fontId="5" fillId="69" borderId="37" xfId="3" applyNumberFormat="1" applyFont="1" applyFill="1" applyBorder="1" applyAlignment="1" applyProtection="1">
      <alignment horizontal="center"/>
      <protection locked="0"/>
    </xf>
    <xf numFmtId="0" fontId="10" fillId="0" borderId="97" xfId="0" applyFont="1" applyBorder="1" applyAlignment="1">
      <alignment horizontal="center" vertical="center" wrapText="1"/>
    </xf>
    <xf numFmtId="0" fontId="10" fillId="0" borderId="69" xfId="0" applyFont="1" applyBorder="1" applyAlignment="1">
      <alignment horizontal="center" vertical="center" wrapText="1"/>
    </xf>
    <xf numFmtId="164" fontId="5" fillId="0" borderId="98" xfId="3" applyNumberFormat="1" applyFont="1" applyFill="1" applyBorder="1" applyAlignment="1" applyProtection="1">
      <alignment horizontal="center" vertical="center" wrapText="1"/>
      <protection locked="0"/>
    </xf>
    <xf numFmtId="164" fontId="5" fillId="0" borderId="99" xfId="3" applyNumberFormat="1" applyFont="1" applyFill="1" applyBorder="1" applyAlignment="1" applyProtection="1">
      <alignment horizontal="center" vertical="center" wrapText="1"/>
      <protection locked="0"/>
    </xf>
    <xf numFmtId="0" fontId="10" fillId="0" borderId="32"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9"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12" xfId="0" applyFont="1" applyFill="1" applyBorder="1" applyAlignment="1">
      <alignment horizontal="center" wrapText="1"/>
    </xf>
    <xf numFmtId="0" fontId="10" fillId="0" borderId="58" xfId="0" applyFont="1" applyFill="1" applyBorder="1" applyAlignment="1">
      <alignment horizontal="center" wrapText="1"/>
    </xf>
    <xf numFmtId="0" fontId="11" fillId="0" borderId="52" xfId="0" applyFont="1" applyFill="1" applyBorder="1" applyAlignment="1">
      <alignment horizontal="center" vertical="center" wrapText="1"/>
    </xf>
    <xf numFmtId="0" fontId="11" fillId="0" borderId="41" xfId="0" applyFont="1" applyFill="1" applyBorder="1" applyAlignment="1">
      <alignment horizontal="center" vertical="center" wrapText="1"/>
    </xf>
    <xf numFmtId="0" fontId="11" fillId="0" borderId="100" xfId="0" applyFont="1" applyFill="1" applyBorder="1" applyAlignment="1">
      <alignment horizontal="center" vertical="center" wrapText="1"/>
    </xf>
    <xf numFmtId="0" fontId="9" fillId="0" borderId="40" xfId="0" applyFont="1" applyFill="1" applyBorder="1" applyAlignment="1">
      <alignment horizontal="left" vertical="center"/>
    </xf>
    <xf numFmtId="0" fontId="9" fillId="0" borderId="41" xfId="0" applyFont="1" applyFill="1" applyBorder="1" applyAlignment="1">
      <alignment horizontal="left" vertical="center"/>
    </xf>
    <xf numFmtId="0" fontId="10" fillId="0" borderId="41" xfId="0" applyFont="1" applyFill="1" applyBorder="1" applyAlignment="1">
      <alignment horizontal="center" vertical="center" wrapText="1"/>
    </xf>
    <xf numFmtId="0" fontId="10" fillId="0" borderId="100" xfId="0" applyFont="1" applyFill="1" applyBorder="1" applyAlignment="1">
      <alignment horizontal="center" vertical="center" wrapText="1"/>
    </xf>
    <xf numFmtId="0" fontId="10" fillId="0" borderId="28" xfId="0" applyFont="1" applyBorder="1" applyAlignment="1">
      <alignment horizontal="center"/>
    </xf>
    <xf numFmtId="0" fontId="10" fillId="0" borderId="37" xfId="0" applyFont="1" applyBorder="1" applyAlignment="1">
      <alignment horizontal="center" vertical="center" wrapText="1"/>
    </xf>
    <xf numFmtId="0" fontId="10" fillId="0" borderId="29" xfId="0" applyFont="1" applyBorder="1" applyAlignment="1">
      <alignment horizontal="center" vertical="center" wrapText="1"/>
    </xf>
    <xf numFmtId="0" fontId="5" fillId="0" borderId="101" xfId="0" applyNumberFormat="1" applyFont="1" applyFill="1" applyBorder="1" applyAlignment="1">
      <alignment horizontal="left" vertical="center" wrapText="1"/>
    </xf>
    <xf numFmtId="0" fontId="5" fillId="0" borderId="102" xfId="0" applyNumberFormat="1" applyFont="1" applyFill="1" applyBorder="1" applyAlignment="1">
      <alignment horizontal="left" vertical="center" wrapText="1"/>
    </xf>
    <xf numFmtId="0" fontId="5" fillId="0" borderId="103" xfId="0" applyNumberFormat="1" applyFont="1" applyFill="1" applyBorder="1" applyAlignment="1">
      <alignment horizontal="left" vertical="center" wrapText="1"/>
    </xf>
    <xf numFmtId="0" fontId="5" fillId="0" borderId="104" xfId="0" applyNumberFormat="1" applyFont="1" applyFill="1" applyBorder="1" applyAlignment="1">
      <alignment horizontal="left" vertical="center" wrapText="1"/>
    </xf>
    <xf numFmtId="0" fontId="5" fillId="0" borderId="105" xfId="0" applyNumberFormat="1" applyFont="1" applyFill="1" applyBorder="1" applyAlignment="1">
      <alignment horizontal="left" vertical="center" wrapText="1"/>
    </xf>
    <xf numFmtId="0" fontId="5" fillId="0" borderId="106" xfId="0" applyNumberFormat="1" applyFont="1" applyFill="1" applyBorder="1" applyAlignment="1">
      <alignment horizontal="left" vertical="center" wrapText="1"/>
    </xf>
    <xf numFmtId="0" fontId="10" fillId="0" borderId="74" xfId="0" applyFont="1" applyFill="1" applyBorder="1" applyAlignment="1">
      <alignment horizontal="center" vertical="center" wrapText="1"/>
    </xf>
    <xf numFmtId="0" fontId="10" fillId="0" borderId="83" xfId="0" applyFont="1" applyFill="1" applyBorder="1" applyAlignment="1">
      <alignment horizontal="center" vertical="center" wrapText="1"/>
    </xf>
    <xf numFmtId="0" fontId="10" fillId="0" borderId="107" xfId="0" applyFont="1" applyFill="1" applyBorder="1" applyAlignment="1">
      <alignment horizontal="center" vertical="center" wrapText="1"/>
    </xf>
    <xf numFmtId="0" fontId="10" fillId="0" borderId="73" xfId="0" applyFont="1" applyFill="1" applyBorder="1" applyAlignment="1">
      <alignment horizontal="center" vertical="center" wrapText="1"/>
    </xf>
    <xf numFmtId="0" fontId="10" fillId="0" borderId="108" xfId="0" applyFont="1" applyFill="1" applyBorder="1" applyAlignment="1">
      <alignment horizontal="center" vertical="center" wrapText="1"/>
    </xf>
    <xf numFmtId="0" fontId="10" fillId="0" borderId="89" xfId="0" applyFont="1" applyFill="1" applyBorder="1" applyAlignment="1">
      <alignment horizontal="center" vertical="center" wrapText="1"/>
    </xf>
    <xf numFmtId="0" fontId="10" fillId="0" borderId="32"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6" xfId="0" applyFont="1" applyBorder="1" applyAlignment="1">
      <alignment horizontal="center" vertical="center" wrapText="1"/>
    </xf>
    <xf numFmtId="0" fontId="94" fillId="0" borderId="6" xfId="0" applyFont="1" applyFill="1" applyBorder="1" applyAlignment="1">
      <alignment horizontal="center" vertical="center"/>
    </xf>
    <xf numFmtId="0" fontId="94" fillId="0" borderId="74" xfId="0" applyFont="1" applyFill="1" applyBorder="1" applyAlignment="1">
      <alignment horizontal="center" vertical="center"/>
    </xf>
    <xf numFmtId="0" fontId="94" fillId="0" borderId="107" xfId="0" applyFont="1" applyFill="1" applyBorder="1" applyAlignment="1">
      <alignment horizontal="center" vertical="center"/>
    </xf>
    <xf numFmtId="0" fontId="94" fillId="0" borderId="73" xfId="0" applyFont="1" applyFill="1" applyBorder="1" applyAlignment="1">
      <alignment horizontal="center" vertical="center"/>
    </xf>
    <xf numFmtId="0" fontId="94" fillId="0" borderId="89" xfId="0" applyFont="1" applyFill="1" applyBorder="1" applyAlignment="1">
      <alignment horizontal="center" vertical="center"/>
    </xf>
    <xf numFmtId="0" fontId="10" fillId="0" borderId="6" xfId="0" applyFont="1" applyFill="1" applyBorder="1" applyAlignment="1">
      <alignment horizontal="center" vertical="center" wrapText="1"/>
    </xf>
    <xf numFmtId="0" fontId="10" fillId="0" borderId="109" xfId="0" applyFont="1" applyFill="1" applyBorder="1" applyAlignment="1">
      <alignment horizontal="center" vertical="center" wrapText="1"/>
    </xf>
    <xf numFmtId="0" fontId="10" fillId="0" borderId="90"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58" xfId="0" applyFont="1" applyFill="1" applyBorder="1" applyAlignment="1">
      <alignment horizontal="center" vertical="center" wrapText="1"/>
    </xf>
    <xf numFmtId="0" fontId="10" fillId="0" borderId="110" xfId="0" applyFont="1" applyFill="1" applyBorder="1" applyAlignment="1">
      <alignment horizontal="center" vertical="center" wrapText="1"/>
    </xf>
    <xf numFmtId="0" fontId="11" fillId="0" borderId="110"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10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90" xfId="0" applyFont="1" applyFill="1" applyBorder="1" applyAlignment="1">
      <alignment horizontal="center" vertical="center" wrapText="1"/>
    </xf>
    <xf numFmtId="0" fontId="11" fillId="0" borderId="89" xfId="0" applyFont="1" applyBorder="1" applyAlignment="1">
      <alignment horizontal="center" vertical="center" wrapText="1"/>
    </xf>
    <xf numFmtId="0" fontId="5" fillId="0" borderId="74" xfId="0" applyNumberFormat="1" applyFont="1" applyFill="1" applyBorder="1" applyAlignment="1">
      <alignment horizontal="left" vertical="top" wrapText="1"/>
    </xf>
    <xf numFmtId="0" fontId="5" fillId="0" borderId="107" xfId="0" applyNumberFormat="1" applyFont="1" applyFill="1" applyBorder="1" applyAlignment="1">
      <alignment horizontal="left" vertical="top" wrapText="1"/>
    </xf>
    <xf numFmtId="0" fontId="5" fillId="0" borderId="109" xfId="0" applyNumberFormat="1" applyFont="1" applyFill="1" applyBorder="1" applyAlignment="1">
      <alignment horizontal="left" vertical="top" wrapText="1"/>
    </xf>
    <xf numFmtId="0" fontId="5" fillId="0" borderId="90" xfId="0" applyNumberFormat="1" applyFont="1" applyFill="1" applyBorder="1" applyAlignment="1">
      <alignment horizontal="left" vertical="top" wrapText="1"/>
    </xf>
    <xf numFmtId="0" fontId="5" fillId="0" borderId="73" xfId="0" applyNumberFormat="1" applyFont="1" applyFill="1" applyBorder="1" applyAlignment="1">
      <alignment horizontal="left" vertical="top" wrapText="1"/>
    </xf>
    <xf numFmtId="0" fontId="5" fillId="0" borderId="89" xfId="0" applyNumberFormat="1" applyFont="1" applyFill="1" applyBorder="1" applyAlignment="1">
      <alignment horizontal="left" vertical="top" wrapText="1"/>
    </xf>
    <xf numFmtId="0" fontId="11" fillId="0" borderId="74" xfId="0" applyFont="1" applyFill="1" applyBorder="1" applyAlignment="1">
      <alignment horizontal="center" vertical="center"/>
    </xf>
    <xf numFmtId="0" fontId="11" fillId="0" borderId="83" xfId="0" applyFont="1" applyFill="1" applyBorder="1" applyAlignment="1">
      <alignment horizontal="center" vertical="center"/>
    </xf>
    <xf numFmtId="0" fontId="11" fillId="0" borderId="107" xfId="0" applyFont="1" applyFill="1" applyBorder="1" applyAlignment="1">
      <alignment horizontal="center" vertical="center"/>
    </xf>
    <xf numFmtId="0" fontId="11" fillId="0" borderId="74" xfId="0" applyFont="1" applyFill="1" applyBorder="1" applyAlignment="1">
      <alignment horizontal="center" vertical="center" wrapText="1"/>
    </xf>
    <xf numFmtId="0" fontId="11" fillId="0" borderId="83" xfId="0" applyFont="1" applyFill="1" applyBorder="1" applyAlignment="1">
      <alignment horizontal="center" vertical="center" wrapText="1"/>
    </xf>
    <xf numFmtId="0" fontId="11" fillId="0" borderId="107" xfId="0" applyFont="1" applyFill="1" applyBorder="1" applyAlignment="1">
      <alignment horizontal="center" vertical="center" wrapText="1"/>
    </xf>
    <xf numFmtId="0" fontId="10" fillId="0" borderId="74" xfId="0" applyFont="1" applyBorder="1" applyAlignment="1">
      <alignment horizontal="center" vertical="top" wrapText="1"/>
    </xf>
    <xf numFmtId="0" fontId="10" fillId="0" borderId="83" xfId="0" applyFont="1" applyBorder="1" applyAlignment="1">
      <alignment horizontal="center" vertical="top" wrapText="1"/>
    </xf>
    <xf numFmtId="0" fontId="10" fillId="0" borderId="107" xfId="0" applyFont="1" applyBorder="1" applyAlignment="1">
      <alignment horizontal="center" vertical="top" wrapText="1"/>
    </xf>
    <xf numFmtId="0" fontId="10" fillId="0" borderId="74" xfId="0" applyFont="1" applyFill="1" applyBorder="1" applyAlignment="1">
      <alignment horizontal="center" vertical="top" wrapText="1"/>
    </xf>
    <xf numFmtId="0" fontId="10" fillId="0" borderId="8" xfId="0" applyFont="1" applyFill="1" applyBorder="1" applyAlignment="1">
      <alignment horizontal="center" vertical="top" wrapText="1"/>
    </xf>
    <xf numFmtId="0" fontId="10" fillId="0" borderId="58" xfId="0" applyFont="1" applyFill="1" applyBorder="1" applyAlignment="1">
      <alignment horizontal="center" vertical="top" wrapText="1"/>
    </xf>
    <xf numFmtId="0" fontId="10" fillId="0" borderId="32" xfId="0" applyFont="1" applyBorder="1" applyAlignment="1">
      <alignment horizontal="center" vertical="top" wrapText="1"/>
    </xf>
    <xf numFmtId="0" fontId="10" fillId="0" borderId="16" xfId="0" applyFont="1" applyBorder="1" applyAlignment="1">
      <alignment horizontal="center" vertical="top" wrapText="1"/>
    </xf>
    <xf numFmtId="0" fontId="5" fillId="0" borderId="111" xfId="0" applyNumberFormat="1" applyFont="1" applyFill="1" applyBorder="1" applyAlignment="1">
      <alignment horizontal="left" vertical="top" wrapText="1"/>
    </xf>
    <xf numFmtId="0" fontId="5" fillId="0" borderId="112" xfId="0" applyNumberFormat="1" applyFont="1" applyFill="1" applyBorder="1" applyAlignment="1">
      <alignment horizontal="left" vertical="top" wrapText="1"/>
    </xf>
    <xf numFmtId="0" fontId="10" fillId="0" borderId="6" xfId="0" applyFont="1" applyBorder="1" applyAlignment="1">
      <alignment horizontal="center" vertical="center"/>
    </xf>
    <xf numFmtId="43" fontId="10" fillId="0" borderId="6" xfId="2" applyFont="1" applyBorder="1" applyAlignment="1">
      <alignment horizontal="center" vertical="center" wrapText="1"/>
    </xf>
    <xf numFmtId="43" fontId="10" fillId="0" borderId="32" xfId="2" applyFont="1" applyBorder="1" applyAlignment="1">
      <alignment horizontal="center" vertical="center" wrapText="1"/>
    </xf>
    <xf numFmtId="0" fontId="4" fillId="0" borderId="12" xfId="0" applyFont="1" applyFill="1" applyBorder="1" applyAlignment="1">
      <alignment horizontal="left" vertical="center" wrapText="1"/>
    </xf>
    <xf numFmtId="0" fontId="4" fillId="0" borderId="58" xfId="0" applyFont="1" applyFill="1" applyBorder="1" applyAlignment="1">
      <alignment horizontal="left" vertical="center" wrapText="1"/>
    </xf>
    <xf numFmtId="0" fontId="4" fillId="0" borderId="12" xfId="0" applyFont="1" applyFill="1" applyBorder="1" applyAlignment="1">
      <alignment horizontal="left"/>
    </xf>
    <xf numFmtId="0" fontId="4" fillId="0" borderId="58" xfId="0" applyFont="1" applyFill="1" applyBorder="1" applyAlignment="1">
      <alignment horizontal="left"/>
    </xf>
    <xf numFmtId="0" fontId="4" fillId="69" borderId="12" xfId="0" applyFont="1" applyFill="1" applyBorder="1" applyAlignment="1">
      <alignment vertical="center" wrapText="1"/>
    </xf>
    <xf numFmtId="0" fontId="4" fillId="69" borderId="58" xfId="0" applyFont="1" applyFill="1" applyBorder="1" applyAlignment="1">
      <alignment vertical="center" wrapText="1"/>
    </xf>
    <xf numFmtId="0" fontId="5" fillId="0" borderId="126" xfId="0" applyFont="1" applyFill="1" applyBorder="1" applyAlignment="1">
      <alignment horizontal="center" vertical="center"/>
    </xf>
    <xf numFmtId="0" fontId="5" fillId="0" borderId="127" xfId="0" applyFont="1" applyFill="1" applyBorder="1" applyAlignment="1">
      <alignment horizontal="center" vertical="center"/>
    </xf>
    <xf numFmtId="0" fontId="5" fillId="0" borderId="128" xfId="0" applyFont="1" applyFill="1" applyBorder="1" applyAlignment="1">
      <alignment horizontal="center" vertical="center"/>
    </xf>
    <xf numFmtId="0" fontId="4" fillId="0" borderId="6" xfId="0" applyFont="1" applyFill="1" applyBorder="1" applyAlignment="1">
      <alignment horizontal="left" vertical="center" wrapText="1"/>
    </xf>
    <xf numFmtId="0" fontId="5" fillId="4" borderId="121" xfId="0" applyFont="1" applyFill="1" applyBorder="1" applyAlignment="1">
      <alignment horizontal="center" vertical="center" wrapText="1"/>
    </xf>
    <xf numFmtId="0" fontId="5" fillId="4" borderId="122" xfId="0" applyFont="1" applyFill="1" applyBorder="1" applyAlignment="1">
      <alignment horizontal="center" vertical="center" wrapText="1"/>
    </xf>
    <xf numFmtId="0" fontId="5" fillId="4" borderId="123" xfId="0" applyFont="1" applyFill="1" applyBorder="1" applyAlignment="1">
      <alignment horizontal="center" vertical="center" wrapText="1"/>
    </xf>
    <xf numFmtId="0" fontId="4" fillId="0" borderId="73" xfId="0" applyFont="1" applyFill="1" applyBorder="1" applyAlignment="1">
      <alignment horizontal="left" vertical="center" wrapText="1"/>
    </xf>
    <xf numFmtId="0" fontId="4" fillId="0" borderId="89" xfId="0" applyFont="1" applyFill="1" applyBorder="1" applyAlignment="1">
      <alignment horizontal="left" vertical="center" wrapText="1"/>
    </xf>
    <xf numFmtId="0" fontId="4" fillId="0" borderId="12" xfId="0" applyFont="1" applyFill="1" applyBorder="1" applyAlignment="1">
      <alignment vertical="center" wrapText="1"/>
    </xf>
    <xf numFmtId="0" fontId="4" fillId="0" borderId="58" xfId="0" applyFont="1" applyFill="1" applyBorder="1" applyAlignment="1">
      <alignment vertical="center" wrapText="1"/>
    </xf>
    <xf numFmtId="0" fontId="4" fillId="69" borderId="119" xfId="0" applyFont="1" applyFill="1" applyBorder="1" applyAlignment="1">
      <alignment horizontal="left" vertical="center" wrapText="1"/>
    </xf>
    <xf numFmtId="0" fontId="4" fillId="69" borderId="120" xfId="0" applyFont="1" applyFill="1" applyBorder="1" applyAlignment="1">
      <alignment horizontal="left" vertical="center" wrapText="1"/>
    </xf>
    <xf numFmtId="0" fontId="4" fillId="0" borderId="124" xfId="0" applyFont="1" applyFill="1" applyBorder="1" applyAlignment="1">
      <alignment horizontal="left" vertical="center" wrapText="1"/>
    </xf>
    <xf numFmtId="0" fontId="4" fillId="0" borderId="125" xfId="0" applyFont="1" applyFill="1" applyBorder="1" applyAlignment="1">
      <alignment horizontal="left" vertical="center" wrapText="1"/>
    </xf>
    <xf numFmtId="0" fontId="4" fillId="0" borderId="73" xfId="0" applyFont="1" applyFill="1" applyBorder="1" applyAlignment="1">
      <alignment vertical="center" wrapText="1"/>
    </xf>
    <xf numFmtId="0" fontId="4" fillId="0" borderId="89" xfId="0" applyFont="1" applyFill="1" applyBorder="1" applyAlignment="1">
      <alignment vertical="center" wrapText="1"/>
    </xf>
    <xf numFmtId="0" fontId="4" fillId="0" borderId="119" xfId="0" applyFont="1" applyFill="1" applyBorder="1" applyAlignment="1">
      <alignment horizontal="left" vertical="center" wrapText="1"/>
    </xf>
    <xf numFmtId="0" fontId="4" fillId="0" borderId="120" xfId="0" applyFont="1" applyFill="1" applyBorder="1" applyAlignment="1">
      <alignment horizontal="left" vertical="center" wrapText="1"/>
    </xf>
    <xf numFmtId="0" fontId="4" fillId="0" borderId="119" xfId="0" applyFont="1" applyFill="1" applyBorder="1" applyAlignment="1">
      <alignment vertical="center" wrapText="1"/>
    </xf>
    <xf numFmtId="0" fontId="4" fillId="0" borderId="120" xfId="0" applyFont="1" applyFill="1" applyBorder="1" applyAlignment="1">
      <alignment vertical="center" wrapText="1"/>
    </xf>
    <xf numFmtId="0" fontId="4" fillId="69" borderId="12" xfId="0" applyFont="1" applyFill="1" applyBorder="1" applyAlignment="1">
      <alignment horizontal="left" vertical="center" wrapText="1"/>
    </xf>
    <xf numFmtId="0" fontId="4" fillId="69" borderId="58" xfId="0" applyFont="1" applyFill="1" applyBorder="1" applyAlignment="1">
      <alignment horizontal="left" vertical="center" wrapText="1"/>
    </xf>
    <xf numFmtId="0" fontId="5" fillId="4" borderId="114"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115" xfId="0" applyFont="1" applyFill="1" applyBorder="1" applyAlignment="1">
      <alignment horizontal="center" vertical="center" wrapText="1"/>
    </xf>
    <xf numFmtId="0" fontId="4" fillId="78" borderId="12" xfId="0" applyFont="1" applyFill="1" applyBorder="1" applyAlignment="1">
      <alignment vertical="center" wrapText="1"/>
    </xf>
    <xf numFmtId="0" fontId="4" fillId="78" borderId="58" xfId="0" applyFont="1" applyFill="1" applyBorder="1" applyAlignment="1">
      <alignment vertical="center" wrapText="1"/>
    </xf>
    <xf numFmtId="0" fontId="5" fillId="4" borderId="116" xfId="0" applyFont="1" applyFill="1" applyBorder="1" applyAlignment="1">
      <alignment horizontal="center" vertical="center"/>
    </xf>
    <xf numFmtId="0" fontId="5" fillId="4" borderId="117" xfId="0" applyFont="1" applyFill="1" applyBorder="1" applyAlignment="1">
      <alignment horizontal="center" vertical="center"/>
    </xf>
    <xf numFmtId="0" fontId="5" fillId="4" borderId="118" xfId="0" applyFont="1" applyFill="1" applyBorder="1" applyAlignment="1">
      <alignment horizontal="center" vertical="center"/>
    </xf>
    <xf numFmtId="0" fontId="5" fillId="4" borderId="6" xfId="0" applyFont="1" applyFill="1" applyBorder="1" applyAlignment="1">
      <alignment horizontal="center" vertical="center" wrapText="1"/>
    </xf>
    <xf numFmtId="0" fontId="5" fillId="0" borderId="6" xfId="0" applyFont="1" applyFill="1" applyBorder="1" applyAlignment="1">
      <alignment horizontal="center" vertical="center"/>
    </xf>
    <xf numFmtId="0" fontId="4" fillId="0" borderId="12" xfId="14" applyFont="1" applyFill="1" applyBorder="1" applyAlignment="1" applyProtection="1">
      <alignment horizontal="left" vertical="top" wrapText="1"/>
      <protection locked="0"/>
    </xf>
    <xf numFmtId="0" fontId="4" fillId="0" borderId="58" xfId="14" applyFont="1" applyFill="1" applyBorder="1" applyAlignment="1" applyProtection="1">
      <alignment horizontal="left" vertical="top" wrapText="1"/>
      <protection locked="0"/>
    </xf>
    <xf numFmtId="0" fontId="4" fillId="69" borderId="12" xfId="14" applyFont="1" applyFill="1" applyBorder="1" applyAlignment="1" applyProtection="1">
      <alignment horizontal="left" vertical="top" wrapText="1"/>
      <protection locked="0"/>
    </xf>
    <xf numFmtId="0" fontId="4" fillId="69" borderId="58" xfId="14" applyFont="1" applyFill="1" applyBorder="1" applyAlignment="1" applyProtection="1">
      <alignment horizontal="left" vertical="top" wrapText="1"/>
      <protection locked="0"/>
    </xf>
    <xf numFmtId="0" fontId="5" fillId="0" borderId="113" xfId="0" applyFont="1" applyFill="1" applyBorder="1" applyAlignment="1">
      <alignment horizontal="center" vertical="center"/>
    </xf>
    <xf numFmtId="0" fontId="4" fillId="0" borderId="12" xfId="0" applyNumberFormat="1" applyFont="1" applyFill="1" applyBorder="1" applyAlignment="1">
      <alignment horizontal="left" vertical="center" wrapText="1"/>
    </xf>
    <xf numFmtId="0" fontId="4" fillId="0" borderId="58"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0" fontId="5" fillId="4" borderId="58" xfId="0" applyFont="1" applyFill="1" applyBorder="1" applyAlignment="1">
      <alignment horizontal="center" vertical="center" wrapText="1"/>
    </xf>
    <xf numFmtId="0" fontId="4" fillId="0" borderId="12" xfId="0" applyNumberFormat="1" applyFont="1" applyFill="1" applyBorder="1" applyAlignment="1">
      <alignment horizontal="left" vertical="top" wrapText="1"/>
    </xf>
    <xf numFmtId="0" fontId="4" fillId="0" borderId="58" xfId="0" applyNumberFormat="1" applyFont="1" applyFill="1" applyBorder="1" applyAlignment="1">
      <alignment horizontal="left" vertical="top" wrapText="1"/>
    </xf>
    <xf numFmtId="0" fontId="4" fillId="0" borderId="32" xfId="12673" applyFont="1" applyFill="1" applyBorder="1" applyAlignment="1">
      <alignment horizontal="left" vertical="center" wrapText="1"/>
    </xf>
    <xf numFmtId="0" fontId="4" fillId="0" borderId="110" xfId="12673" applyFont="1" applyFill="1" applyBorder="1" applyAlignment="1">
      <alignment horizontal="left" vertical="center" wrapText="1"/>
    </xf>
    <xf numFmtId="0" fontId="4" fillId="0" borderId="16" xfId="12673" applyFont="1" applyFill="1" applyBorder="1" applyAlignment="1">
      <alignment horizontal="left" vertical="center" wrapText="1"/>
    </xf>
    <xf numFmtId="49" fontId="4" fillId="0" borderId="32" xfId="0" applyNumberFormat="1" applyFont="1" applyFill="1" applyBorder="1" applyAlignment="1">
      <alignment horizontal="center" vertical="center"/>
    </xf>
    <xf numFmtId="49" fontId="4" fillId="0" borderId="110" xfId="0" applyNumberFormat="1" applyFont="1" applyFill="1" applyBorder="1" applyAlignment="1">
      <alignment horizontal="center" vertical="center"/>
    </xf>
    <xf numFmtId="49" fontId="4" fillId="0" borderId="16" xfId="0" applyNumberFormat="1" applyFont="1" applyFill="1" applyBorder="1" applyAlignment="1">
      <alignment horizontal="center" vertical="center"/>
    </xf>
    <xf numFmtId="0" fontId="4" fillId="0" borderId="6" xfId="0" applyFont="1" applyFill="1" applyBorder="1" applyAlignment="1">
      <alignment horizontal="left" vertical="top" wrapText="1"/>
    </xf>
    <xf numFmtId="0" fontId="4" fillId="0" borderId="6" xfId="0" applyNumberFormat="1" applyFont="1" applyFill="1" applyBorder="1" applyAlignment="1">
      <alignment horizontal="left" vertical="top" wrapText="1"/>
    </xf>
    <xf numFmtId="0" fontId="4" fillId="0" borderId="12" xfId="0" applyFont="1" applyFill="1" applyBorder="1" applyAlignment="1">
      <alignment horizontal="left" vertical="top" wrapText="1"/>
    </xf>
  </cellXfs>
  <cellStyles count="21414">
    <cellStyle name="_RC VALUTEBIS WRILSI " xfId="19"/>
    <cellStyle name="=C:\WINNT35\SYSTEM32\COMMAND.COM" xfId="21412"/>
    <cellStyle name="1Normal" xfId="20"/>
    <cellStyle name="1Normal 2" xfId="21"/>
    <cellStyle name="1Normal 3" xfId="22"/>
    <cellStyle name="20% - Accent1 2" xfId="23"/>
    <cellStyle name="20% - Accent1 2 10" xfId="24"/>
    <cellStyle name="20% - Accent1 2 11" xfId="25"/>
    <cellStyle name="20% - Accent1 2 12" xfId="26"/>
    <cellStyle name="20% - Accent1 2 2" xfId="27"/>
    <cellStyle name="20% - Accent1 2 2 2" xfId="28"/>
    <cellStyle name="20% - Accent1 2 3" xfId="29"/>
    <cellStyle name="20% - Accent1 2 4" xfId="30"/>
    <cellStyle name="20% - Accent1 2 5" xfId="31"/>
    <cellStyle name="20% - Accent1 2 6" xfId="32"/>
    <cellStyle name="20% - Accent1 2 7" xfId="33"/>
    <cellStyle name="20% - Accent1 2 8" xfId="34"/>
    <cellStyle name="20% - Accent1 2 9" xfId="35"/>
    <cellStyle name="20% - Accent1 3" xfId="36"/>
    <cellStyle name="20% - Accent1 3 2" xfId="37"/>
    <cellStyle name="20% - Accent1 3 3" xfId="38"/>
    <cellStyle name="20% - Accent1 4" xfId="39"/>
    <cellStyle name="20% - Accent1 4 2" xfId="40"/>
    <cellStyle name="20% - Accent1 4 3" xfId="41"/>
    <cellStyle name="20% - Accent1 5" xfId="42"/>
    <cellStyle name="20% - Accent1 5 2" xfId="43"/>
    <cellStyle name="20% - Accent1 5 3" xfId="44"/>
    <cellStyle name="20% - Accent1 6" xfId="45"/>
    <cellStyle name="20% - Accent1 6 2" xfId="46"/>
    <cellStyle name="20% - Accent1 6 3" xfId="47"/>
    <cellStyle name="20% - Accent1 7" xfId="48"/>
    <cellStyle name="20% - Accent2 2" xfId="49"/>
    <cellStyle name="20% - Accent2 2 10" xfId="50"/>
    <cellStyle name="20% - Accent2 2 11" xfId="51"/>
    <cellStyle name="20% - Accent2 2 12" xfId="52"/>
    <cellStyle name="20% - Accent2 2 2" xfId="53"/>
    <cellStyle name="20% - Accent2 2 2 2" xfId="54"/>
    <cellStyle name="20% - Accent2 2 3" xfId="55"/>
    <cellStyle name="20% - Accent2 2 4" xfId="56"/>
    <cellStyle name="20% - Accent2 2 5" xfId="57"/>
    <cellStyle name="20% - Accent2 2 6" xfId="58"/>
    <cellStyle name="20% - Accent2 2 7" xfId="59"/>
    <cellStyle name="20% - Accent2 2 8" xfId="60"/>
    <cellStyle name="20% - Accent2 2 9" xfId="61"/>
    <cellStyle name="20% - Accent2 3" xfId="62"/>
    <cellStyle name="20% - Accent2 3 2" xfId="63"/>
    <cellStyle name="20% - Accent2 3 3" xfId="64"/>
    <cellStyle name="20% - Accent2 4" xfId="65"/>
    <cellStyle name="20% - Accent2 4 2" xfId="66"/>
    <cellStyle name="20% - Accent2 4 3" xfId="67"/>
    <cellStyle name="20% - Accent2 5" xfId="68"/>
    <cellStyle name="20% - Accent2 5 2" xfId="69"/>
    <cellStyle name="20% - Accent2 5 3" xfId="70"/>
    <cellStyle name="20% - Accent2 6" xfId="71"/>
    <cellStyle name="20% - Accent2 6 2" xfId="72"/>
    <cellStyle name="20% - Accent2 6 3" xfId="73"/>
    <cellStyle name="20% - Accent2 7" xfId="74"/>
    <cellStyle name="20% - Accent3 2" xfId="75"/>
    <cellStyle name="20% - Accent3 2 10" xfId="76"/>
    <cellStyle name="20% - Accent3 2 11" xfId="77"/>
    <cellStyle name="20% - Accent3 2 12" xfId="78"/>
    <cellStyle name="20% - Accent3 2 2" xfId="79"/>
    <cellStyle name="20% - Accent3 2 2 2" xfId="80"/>
    <cellStyle name="20% - Accent3 2 3" xfId="81"/>
    <cellStyle name="20% - Accent3 2 4" xfId="82"/>
    <cellStyle name="20% - Accent3 2 5" xfId="83"/>
    <cellStyle name="20% - Accent3 2 6" xfId="84"/>
    <cellStyle name="20% - Accent3 2 7" xfId="85"/>
    <cellStyle name="20% - Accent3 2 8" xfId="86"/>
    <cellStyle name="20% - Accent3 2 9" xfId="87"/>
    <cellStyle name="20% - Accent3 3" xfId="88"/>
    <cellStyle name="20% - Accent3 3 2" xfId="89"/>
    <cellStyle name="20% - Accent3 3 3" xfId="90"/>
    <cellStyle name="20% - Accent3 4" xfId="91"/>
    <cellStyle name="20% - Accent3 4 2" xfId="92"/>
    <cellStyle name="20% - Accent3 4 3" xfId="93"/>
    <cellStyle name="20% - Accent3 5" xfId="94"/>
    <cellStyle name="20% - Accent3 5 2" xfId="95"/>
    <cellStyle name="20% - Accent3 5 3" xfId="96"/>
    <cellStyle name="20% - Accent3 6" xfId="97"/>
    <cellStyle name="20% - Accent3 6 2" xfId="98"/>
    <cellStyle name="20% - Accent3 6 3" xfId="99"/>
    <cellStyle name="20% - Accent3 7" xfId="100"/>
    <cellStyle name="20% - Accent4 2" xfId="101"/>
    <cellStyle name="20% - Accent4 2 10" xfId="102"/>
    <cellStyle name="20% - Accent4 2 11" xfId="103"/>
    <cellStyle name="20% - Accent4 2 12" xfId="104"/>
    <cellStyle name="20% - Accent4 2 2" xfId="105"/>
    <cellStyle name="20% - Accent4 2 2 2" xfId="106"/>
    <cellStyle name="20% - Accent4 2 3" xfId="107"/>
    <cellStyle name="20% - Accent4 2 4" xfId="108"/>
    <cellStyle name="20% - Accent4 2 5" xfId="109"/>
    <cellStyle name="20% - Accent4 2 6" xfId="110"/>
    <cellStyle name="20% - Accent4 2 7" xfId="111"/>
    <cellStyle name="20% - Accent4 2 8" xfId="112"/>
    <cellStyle name="20% - Accent4 2 9" xfId="113"/>
    <cellStyle name="20% - Accent4 3" xfId="114"/>
    <cellStyle name="20% - Accent4 3 2" xfId="115"/>
    <cellStyle name="20% - Accent4 3 3" xfId="116"/>
    <cellStyle name="20% - Accent4 4" xfId="117"/>
    <cellStyle name="20% - Accent4 4 2" xfId="118"/>
    <cellStyle name="20% - Accent4 4 3" xfId="119"/>
    <cellStyle name="20% - Accent4 5" xfId="120"/>
    <cellStyle name="20% - Accent4 5 2" xfId="121"/>
    <cellStyle name="20% - Accent4 5 3" xfId="122"/>
    <cellStyle name="20% - Accent4 6" xfId="123"/>
    <cellStyle name="20% - Accent4 6 2" xfId="124"/>
    <cellStyle name="20% - Accent4 6 3" xfId="125"/>
    <cellStyle name="20% - Accent4 7" xfId="126"/>
    <cellStyle name="20% - Accent5 2" xfId="127"/>
    <cellStyle name="20% - Accent5 2 10" xfId="128"/>
    <cellStyle name="20% - Accent5 2 11" xfId="129"/>
    <cellStyle name="20% - Accent5 2 12" xfId="130"/>
    <cellStyle name="20% - Accent5 2 2" xfId="131"/>
    <cellStyle name="20% - Accent5 2 2 2" xfId="132"/>
    <cellStyle name="20% - Accent5 2 3" xfId="133"/>
    <cellStyle name="20% - Accent5 2 4" xfId="134"/>
    <cellStyle name="20% - Accent5 2 5" xfId="135"/>
    <cellStyle name="20% - Accent5 2 6" xfId="136"/>
    <cellStyle name="20% - Accent5 2 7" xfId="137"/>
    <cellStyle name="20% - Accent5 2 8" xfId="138"/>
    <cellStyle name="20% - Accent5 2 9" xfId="139"/>
    <cellStyle name="20% - Accent5 3" xfId="140"/>
    <cellStyle name="20% - Accent5 3 2" xfId="141"/>
    <cellStyle name="20% - Accent5 3 3" xfId="142"/>
    <cellStyle name="20% - Accent5 4" xfId="143"/>
    <cellStyle name="20% - Accent5 4 2" xfId="144"/>
    <cellStyle name="20% - Accent5 4 3" xfId="145"/>
    <cellStyle name="20% - Accent5 5" xfId="146"/>
    <cellStyle name="20% - Accent5 5 2" xfId="147"/>
    <cellStyle name="20% - Accent5 5 3" xfId="148"/>
    <cellStyle name="20% - Accent5 6" xfId="149"/>
    <cellStyle name="20% - Accent5 6 2" xfId="150"/>
    <cellStyle name="20% - Accent5 6 3" xfId="151"/>
    <cellStyle name="20% - Accent5 7" xfId="152"/>
    <cellStyle name="20% - Accent6 2" xfId="153"/>
    <cellStyle name="20% - Accent6 2 10" xfId="154"/>
    <cellStyle name="20% - Accent6 2 11" xfId="155"/>
    <cellStyle name="20% - Accent6 2 12" xfId="156"/>
    <cellStyle name="20% - Accent6 2 2" xfId="157"/>
    <cellStyle name="20% - Accent6 2 2 2" xfId="158"/>
    <cellStyle name="20% - Accent6 2 3" xfId="159"/>
    <cellStyle name="20% - Accent6 2 4" xfId="160"/>
    <cellStyle name="20% - Accent6 2 5" xfId="161"/>
    <cellStyle name="20% - Accent6 2 6" xfId="162"/>
    <cellStyle name="20% - Accent6 2 7" xfId="163"/>
    <cellStyle name="20% - Accent6 2 8" xfId="164"/>
    <cellStyle name="20% - Accent6 2 9" xfId="165"/>
    <cellStyle name="20% - Accent6 3" xfId="166"/>
    <cellStyle name="20% - Accent6 3 2" xfId="167"/>
    <cellStyle name="20% - Accent6 3 3" xfId="168"/>
    <cellStyle name="20% - Accent6 4" xfId="169"/>
    <cellStyle name="20% - Accent6 4 2" xfId="170"/>
    <cellStyle name="20% - Accent6 4 3" xfId="171"/>
    <cellStyle name="20% - Accent6 5" xfId="172"/>
    <cellStyle name="20% - Accent6 5 2" xfId="173"/>
    <cellStyle name="20% - Accent6 5 3" xfId="174"/>
    <cellStyle name="20% - Accent6 6" xfId="175"/>
    <cellStyle name="20% - Accent6 6 2" xfId="176"/>
    <cellStyle name="20% - Accent6 6 3" xfId="177"/>
    <cellStyle name="20% - Accent6 7" xfId="178"/>
    <cellStyle name="40% - Accent1 2" xfId="179"/>
    <cellStyle name="40% - Accent1 2 10" xfId="180"/>
    <cellStyle name="40% - Accent1 2 11" xfId="181"/>
    <cellStyle name="40% - Accent1 2 12" xfId="182"/>
    <cellStyle name="40% - Accent1 2 2" xfId="183"/>
    <cellStyle name="40% - Accent1 2 2 2" xfId="184"/>
    <cellStyle name="40% - Accent1 2 3" xfId="185"/>
    <cellStyle name="40% - Accent1 2 4" xfId="186"/>
    <cellStyle name="40% - Accent1 2 5" xfId="187"/>
    <cellStyle name="40% - Accent1 2 6" xfId="188"/>
    <cellStyle name="40% - Accent1 2 7" xfId="189"/>
    <cellStyle name="40% - Accent1 2 8" xfId="190"/>
    <cellStyle name="40% - Accent1 2 9" xfId="191"/>
    <cellStyle name="40% - Accent1 3" xfId="192"/>
    <cellStyle name="40% - Accent1 3 2" xfId="193"/>
    <cellStyle name="40% - Accent1 3 3" xfId="194"/>
    <cellStyle name="40% - Accent1 4" xfId="195"/>
    <cellStyle name="40% - Accent1 4 2" xfId="196"/>
    <cellStyle name="40% - Accent1 4 3" xfId="197"/>
    <cellStyle name="40% - Accent1 5" xfId="198"/>
    <cellStyle name="40% - Accent1 5 2" xfId="199"/>
    <cellStyle name="40% - Accent1 5 3" xfId="200"/>
    <cellStyle name="40% - Accent1 6" xfId="201"/>
    <cellStyle name="40% - Accent1 6 2" xfId="202"/>
    <cellStyle name="40% - Accent1 6 3" xfId="203"/>
    <cellStyle name="40% - Accent1 7" xfId="204"/>
    <cellStyle name="40% - Accent2 2" xfId="205"/>
    <cellStyle name="40% - Accent2 2 10" xfId="206"/>
    <cellStyle name="40% - Accent2 2 11" xfId="207"/>
    <cellStyle name="40% - Accent2 2 12" xfId="208"/>
    <cellStyle name="40% - Accent2 2 2" xfId="209"/>
    <cellStyle name="40% - Accent2 2 2 2" xfId="210"/>
    <cellStyle name="40% - Accent2 2 3" xfId="211"/>
    <cellStyle name="40% - Accent2 2 4" xfId="212"/>
    <cellStyle name="40% - Accent2 2 5" xfId="213"/>
    <cellStyle name="40% - Accent2 2 6" xfId="214"/>
    <cellStyle name="40% - Accent2 2 7" xfId="215"/>
    <cellStyle name="40% - Accent2 2 8" xfId="216"/>
    <cellStyle name="40% - Accent2 2 9" xfId="217"/>
    <cellStyle name="40% - Accent2 3" xfId="218"/>
    <cellStyle name="40% - Accent2 3 2" xfId="219"/>
    <cellStyle name="40% - Accent2 3 3" xfId="220"/>
    <cellStyle name="40% - Accent2 4" xfId="221"/>
    <cellStyle name="40% - Accent2 4 2" xfId="222"/>
    <cellStyle name="40% - Accent2 4 3" xfId="223"/>
    <cellStyle name="40% - Accent2 5" xfId="224"/>
    <cellStyle name="40% - Accent2 5 2" xfId="225"/>
    <cellStyle name="40% - Accent2 5 3" xfId="226"/>
    <cellStyle name="40% - Accent2 6" xfId="227"/>
    <cellStyle name="40% - Accent2 6 2" xfId="228"/>
    <cellStyle name="40% - Accent2 6 3" xfId="229"/>
    <cellStyle name="40% - Accent2 7" xfId="230"/>
    <cellStyle name="40% - Accent3 2" xfId="231"/>
    <cellStyle name="40% - Accent3 2 10" xfId="232"/>
    <cellStyle name="40% - Accent3 2 11" xfId="233"/>
    <cellStyle name="40% - Accent3 2 12" xfId="234"/>
    <cellStyle name="40% - Accent3 2 2" xfId="235"/>
    <cellStyle name="40% - Accent3 2 2 2" xfId="236"/>
    <cellStyle name="40% - Accent3 2 3" xfId="237"/>
    <cellStyle name="40% - Accent3 2 4" xfId="238"/>
    <cellStyle name="40% - Accent3 2 5" xfId="239"/>
    <cellStyle name="40% - Accent3 2 6" xfId="240"/>
    <cellStyle name="40% - Accent3 2 7" xfId="241"/>
    <cellStyle name="40% - Accent3 2 8" xfId="242"/>
    <cellStyle name="40% - Accent3 2 9" xfId="243"/>
    <cellStyle name="40% - Accent3 3" xfId="244"/>
    <cellStyle name="40% - Accent3 3 2" xfId="245"/>
    <cellStyle name="40% - Accent3 3 3" xfId="246"/>
    <cellStyle name="40% - Accent3 4" xfId="247"/>
    <cellStyle name="40% - Accent3 4 2" xfId="248"/>
    <cellStyle name="40% - Accent3 4 3" xfId="249"/>
    <cellStyle name="40% - Accent3 5" xfId="250"/>
    <cellStyle name="40% - Accent3 5 2" xfId="251"/>
    <cellStyle name="40% - Accent3 5 3" xfId="252"/>
    <cellStyle name="40% - Accent3 6" xfId="253"/>
    <cellStyle name="40% - Accent3 6 2" xfId="254"/>
    <cellStyle name="40% - Accent3 6 3" xfId="255"/>
    <cellStyle name="40% - Accent3 7" xfId="256"/>
    <cellStyle name="40% - Accent4 2" xfId="257"/>
    <cellStyle name="40% - Accent4 2 10" xfId="258"/>
    <cellStyle name="40% - Accent4 2 11" xfId="259"/>
    <cellStyle name="40% - Accent4 2 12" xfId="260"/>
    <cellStyle name="40% - Accent4 2 2" xfId="261"/>
    <cellStyle name="40% - Accent4 2 2 2" xfId="262"/>
    <cellStyle name="40% - Accent4 2 3" xfId="263"/>
    <cellStyle name="40% - Accent4 2 4" xfId="264"/>
    <cellStyle name="40% - Accent4 2 5" xfId="265"/>
    <cellStyle name="40% - Accent4 2 6" xfId="266"/>
    <cellStyle name="40% - Accent4 2 7" xfId="267"/>
    <cellStyle name="40% - Accent4 2 8" xfId="268"/>
    <cellStyle name="40% - Accent4 2 9" xfId="269"/>
    <cellStyle name="40% - Accent4 3" xfId="270"/>
    <cellStyle name="40% - Accent4 3 2" xfId="271"/>
    <cellStyle name="40% - Accent4 3 3" xfId="272"/>
    <cellStyle name="40% - Accent4 4" xfId="273"/>
    <cellStyle name="40% - Accent4 4 2" xfId="274"/>
    <cellStyle name="40% - Accent4 4 3" xfId="275"/>
    <cellStyle name="40% - Accent4 5" xfId="276"/>
    <cellStyle name="40% - Accent4 5 2" xfId="277"/>
    <cellStyle name="40% - Accent4 5 3" xfId="278"/>
    <cellStyle name="40% - Accent4 6" xfId="279"/>
    <cellStyle name="40% - Accent4 6 2" xfId="280"/>
    <cellStyle name="40% - Accent4 6 3" xfId="281"/>
    <cellStyle name="40% - Accent4 7" xfId="282"/>
    <cellStyle name="40% - Accent5 2" xfId="283"/>
    <cellStyle name="40% - Accent5 2 10" xfId="284"/>
    <cellStyle name="40% - Accent5 2 11" xfId="285"/>
    <cellStyle name="40% - Accent5 2 12" xfId="286"/>
    <cellStyle name="40% - Accent5 2 2" xfId="287"/>
    <cellStyle name="40% - Accent5 2 2 2" xfId="288"/>
    <cellStyle name="40% - Accent5 2 3" xfId="289"/>
    <cellStyle name="40% - Accent5 2 4" xfId="290"/>
    <cellStyle name="40% - Accent5 2 5" xfId="291"/>
    <cellStyle name="40% - Accent5 2 6" xfId="292"/>
    <cellStyle name="40% - Accent5 2 7" xfId="293"/>
    <cellStyle name="40% - Accent5 2 8" xfId="294"/>
    <cellStyle name="40% - Accent5 2 9" xfId="295"/>
    <cellStyle name="40% - Accent5 3" xfId="296"/>
    <cellStyle name="40% - Accent5 3 2" xfId="297"/>
    <cellStyle name="40% - Accent5 3 3" xfId="298"/>
    <cellStyle name="40% - Accent5 4" xfId="299"/>
    <cellStyle name="40% - Accent5 4 2" xfId="300"/>
    <cellStyle name="40% - Accent5 4 3" xfId="301"/>
    <cellStyle name="40% - Accent5 5" xfId="302"/>
    <cellStyle name="40% - Accent5 5 2" xfId="303"/>
    <cellStyle name="40% - Accent5 5 3" xfId="304"/>
    <cellStyle name="40% - Accent5 6" xfId="305"/>
    <cellStyle name="40% - Accent5 6 2" xfId="306"/>
    <cellStyle name="40% - Accent5 6 3" xfId="307"/>
    <cellStyle name="40% - Accent5 7" xfId="308"/>
    <cellStyle name="40% - Accent6 2" xfId="309"/>
    <cellStyle name="40% - Accent6 2 10" xfId="310"/>
    <cellStyle name="40% - Accent6 2 11" xfId="311"/>
    <cellStyle name="40% - Accent6 2 12" xfId="312"/>
    <cellStyle name="40% - Accent6 2 2" xfId="313"/>
    <cellStyle name="40% - Accent6 2 2 2" xfId="314"/>
    <cellStyle name="40% - Accent6 2 3" xfId="315"/>
    <cellStyle name="40% - Accent6 2 4" xfId="316"/>
    <cellStyle name="40% - Accent6 2 5" xfId="317"/>
    <cellStyle name="40% - Accent6 2 6" xfId="318"/>
    <cellStyle name="40% - Accent6 2 7" xfId="319"/>
    <cellStyle name="40% - Accent6 2 8" xfId="320"/>
    <cellStyle name="40% - Accent6 2 9" xfId="321"/>
    <cellStyle name="40% - Accent6 3" xfId="322"/>
    <cellStyle name="40% - Accent6 3 2" xfId="323"/>
    <cellStyle name="40% - Accent6 3 3" xfId="324"/>
    <cellStyle name="40% - Accent6 4" xfId="325"/>
    <cellStyle name="40% - Accent6 4 2" xfId="326"/>
    <cellStyle name="40% - Accent6 4 3" xfId="327"/>
    <cellStyle name="40% - Accent6 5" xfId="328"/>
    <cellStyle name="40% - Accent6 5 2" xfId="329"/>
    <cellStyle name="40% - Accent6 5 3" xfId="330"/>
    <cellStyle name="40% - Accent6 6" xfId="331"/>
    <cellStyle name="40% - Accent6 6 2" xfId="332"/>
    <cellStyle name="40% - Accent6 6 3" xfId="333"/>
    <cellStyle name="40% - Accent6 7" xfId="334"/>
    <cellStyle name="60% - Accent1 2" xfId="335"/>
    <cellStyle name="60% - Accent1 2 10" xfId="336"/>
    <cellStyle name="60% - Accent1 2 11" xfId="337"/>
    <cellStyle name="60% - Accent1 2 12" xfId="338"/>
    <cellStyle name="60% - Accent1 2 2" xfId="339"/>
    <cellStyle name="60% - Accent1 2 2 2" xfId="340"/>
    <cellStyle name="60% - Accent1 2 3" xfId="341"/>
    <cellStyle name="60% - Accent1 2 4" xfId="342"/>
    <cellStyle name="60% - Accent1 2 5" xfId="343"/>
    <cellStyle name="60% - Accent1 2 6" xfId="344"/>
    <cellStyle name="60% - Accent1 2 7" xfId="345"/>
    <cellStyle name="60% - Accent1 2 8" xfId="346"/>
    <cellStyle name="60% - Accent1 2 9" xfId="347"/>
    <cellStyle name="60% - Accent1 3" xfId="348"/>
    <cellStyle name="60% - Accent1 3 2" xfId="349"/>
    <cellStyle name="60% - Accent1 3 3" xfId="350"/>
    <cellStyle name="60% - Accent1 4" xfId="351"/>
    <cellStyle name="60% - Accent1 4 2" xfId="352"/>
    <cellStyle name="60% - Accent1 4 3" xfId="353"/>
    <cellStyle name="60% - Accent1 5" xfId="354"/>
    <cellStyle name="60% - Accent1 5 2" xfId="355"/>
    <cellStyle name="60% - Accent1 5 3" xfId="356"/>
    <cellStyle name="60% - Accent1 6" xfId="357"/>
    <cellStyle name="60% - Accent1 6 2" xfId="358"/>
    <cellStyle name="60% - Accent1 6 3" xfId="359"/>
    <cellStyle name="60% - Accent1 7" xfId="360"/>
    <cellStyle name="60% - Accent2 2" xfId="361"/>
    <cellStyle name="60% - Accent2 2 10" xfId="362"/>
    <cellStyle name="60% - Accent2 2 11" xfId="363"/>
    <cellStyle name="60% - Accent2 2 12" xfId="364"/>
    <cellStyle name="60% - Accent2 2 2" xfId="365"/>
    <cellStyle name="60% - Accent2 2 2 2" xfId="366"/>
    <cellStyle name="60% - Accent2 2 3" xfId="367"/>
    <cellStyle name="60% - Accent2 2 4" xfId="368"/>
    <cellStyle name="60% - Accent2 2 5" xfId="369"/>
    <cellStyle name="60% - Accent2 2 6" xfId="370"/>
    <cellStyle name="60% - Accent2 2 7" xfId="371"/>
    <cellStyle name="60% - Accent2 2 8" xfId="372"/>
    <cellStyle name="60% - Accent2 2 9" xfId="373"/>
    <cellStyle name="60% - Accent2 3" xfId="374"/>
    <cellStyle name="60% - Accent2 3 2" xfId="375"/>
    <cellStyle name="60% - Accent2 3 3" xfId="376"/>
    <cellStyle name="60% - Accent2 4" xfId="377"/>
    <cellStyle name="60% - Accent2 4 2" xfId="378"/>
    <cellStyle name="60% - Accent2 4 3" xfId="379"/>
    <cellStyle name="60% - Accent2 5" xfId="380"/>
    <cellStyle name="60% - Accent2 5 2" xfId="381"/>
    <cellStyle name="60% - Accent2 5 3" xfId="382"/>
    <cellStyle name="60% - Accent2 6" xfId="383"/>
    <cellStyle name="60% - Accent2 6 2" xfId="384"/>
    <cellStyle name="60% - Accent2 6 3" xfId="385"/>
    <cellStyle name="60% - Accent2 7" xfId="386"/>
    <cellStyle name="60% - Accent3 2" xfId="387"/>
    <cellStyle name="60% - Accent3 2 10" xfId="388"/>
    <cellStyle name="60% - Accent3 2 11" xfId="389"/>
    <cellStyle name="60% - Accent3 2 12" xfId="390"/>
    <cellStyle name="60% - Accent3 2 2" xfId="391"/>
    <cellStyle name="60% - Accent3 2 2 2" xfId="392"/>
    <cellStyle name="60% - Accent3 2 3" xfId="393"/>
    <cellStyle name="60% - Accent3 2 4" xfId="394"/>
    <cellStyle name="60% - Accent3 2 5" xfId="395"/>
    <cellStyle name="60% - Accent3 2 6" xfId="396"/>
    <cellStyle name="60% - Accent3 2 7" xfId="397"/>
    <cellStyle name="60% - Accent3 2 8" xfId="398"/>
    <cellStyle name="60% - Accent3 2 9" xfId="399"/>
    <cellStyle name="60% - Accent3 3" xfId="400"/>
    <cellStyle name="60% - Accent3 3 2" xfId="401"/>
    <cellStyle name="60% - Accent3 3 3" xfId="402"/>
    <cellStyle name="60% - Accent3 4" xfId="403"/>
    <cellStyle name="60% - Accent3 4 2" xfId="404"/>
    <cellStyle name="60% - Accent3 4 3" xfId="405"/>
    <cellStyle name="60% - Accent3 5" xfId="406"/>
    <cellStyle name="60% - Accent3 5 2" xfId="407"/>
    <cellStyle name="60% - Accent3 5 3" xfId="408"/>
    <cellStyle name="60% - Accent3 6" xfId="409"/>
    <cellStyle name="60% - Accent3 6 2" xfId="410"/>
    <cellStyle name="60% - Accent3 6 3" xfId="411"/>
    <cellStyle name="60% - Accent3 7" xfId="412"/>
    <cellStyle name="60% - Accent4 2" xfId="413"/>
    <cellStyle name="60% - Accent4 2 10" xfId="414"/>
    <cellStyle name="60% - Accent4 2 11" xfId="415"/>
    <cellStyle name="60% - Accent4 2 12" xfId="416"/>
    <cellStyle name="60% - Accent4 2 2" xfId="417"/>
    <cellStyle name="60% - Accent4 2 2 2" xfId="418"/>
    <cellStyle name="60% - Accent4 2 3" xfId="419"/>
    <cellStyle name="60% - Accent4 2 4" xfId="420"/>
    <cellStyle name="60% - Accent4 2 5" xfId="421"/>
    <cellStyle name="60% - Accent4 2 6" xfId="422"/>
    <cellStyle name="60% - Accent4 2 7" xfId="423"/>
    <cellStyle name="60% - Accent4 2 8" xfId="424"/>
    <cellStyle name="60% - Accent4 2 9" xfId="425"/>
    <cellStyle name="60% - Accent4 3" xfId="426"/>
    <cellStyle name="60% - Accent4 3 2" xfId="427"/>
    <cellStyle name="60% - Accent4 3 3" xfId="428"/>
    <cellStyle name="60% - Accent4 4" xfId="429"/>
    <cellStyle name="60% - Accent4 4 2" xfId="430"/>
    <cellStyle name="60% - Accent4 4 3" xfId="431"/>
    <cellStyle name="60% - Accent4 5" xfId="432"/>
    <cellStyle name="60% - Accent4 5 2" xfId="433"/>
    <cellStyle name="60% - Accent4 5 3" xfId="434"/>
    <cellStyle name="60% - Accent4 6" xfId="435"/>
    <cellStyle name="60% - Accent4 6 2" xfId="436"/>
    <cellStyle name="60% - Accent4 6 3" xfId="437"/>
    <cellStyle name="60% - Accent4 7" xfId="438"/>
    <cellStyle name="60% - Accent5 2" xfId="439"/>
    <cellStyle name="60% - Accent5 2 10" xfId="440"/>
    <cellStyle name="60% - Accent5 2 11" xfId="441"/>
    <cellStyle name="60% - Accent5 2 12" xfId="442"/>
    <cellStyle name="60% - Accent5 2 2" xfId="443"/>
    <cellStyle name="60% - Accent5 2 2 2" xfId="444"/>
    <cellStyle name="60% - Accent5 2 3" xfId="445"/>
    <cellStyle name="60% - Accent5 2 4" xfId="446"/>
    <cellStyle name="60% - Accent5 2 5" xfId="447"/>
    <cellStyle name="60% - Accent5 2 6" xfId="448"/>
    <cellStyle name="60% - Accent5 2 7" xfId="449"/>
    <cellStyle name="60% - Accent5 2 8" xfId="450"/>
    <cellStyle name="60% - Accent5 2 9" xfId="451"/>
    <cellStyle name="60% - Accent5 3" xfId="452"/>
    <cellStyle name="60% - Accent5 3 2" xfId="453"/>
    <cellStyle name="60% - Accent5 3 3" xfId="454"/>
    <cellStyle name="60% - Accent5 4" xfId="455"/>
    <cellStyle name="60% - Accent5 4 2" xfId="456"/>
    <cellStyle name="60% - Accent5 4 3" xfId="457"/>
    <cellStyle name="60% - Accent5 5" xfId="458"/>
    <cellStyle name="60% - Accent5 5 2" xfId="459"/>
    <cellStyle name="60% - Accent5 5 3" xfId="460"/>
    <cellStyle name="60% - Accent5 6" xfId="461"/>
    <cellStyle name="60% - Accent5 6 2" xfId="462"/>
    <cellStyle name="60% - Accent5 6 3" xfId="463"/>
    <cellStyle name="60% - Accent5 7" xfId="464"/>
    <cellStyle name="60% - Accent6 2" xfId="465"/>
    <cellStyle name="60% - Accent6 2 10" xfId="466"/>
    <cellStyle name="60% - Accent6 2 11" xfId="467"/>
    <cellStyle name="60% - Accent6 2 12" xfId="468"/>
    <cellStyle name="60% - Accent6 2 2" xfId="469"/>
    <cellStyle name="60% - Accent6 2 2 2" xfId="470"/>
    <cellStyle name="60% - Accent6 2 3" xfId="471"/>
    <cellStyle name="60% - Accent6 2 4" xfId="472"/>
    <cellStyle name="60% - Accent6 2 5" xfId="473"/>
    <cellStyle name="60% - Accent6 2 6" xfId="474"/>
    <cellStyle name="60% - Accent6 2 7" xfId="475"/>
    <cellStyle name="60% - Accent6 2 8" xfId="476"/>
    <cellStyle name="60% - Accent6 2 9" xfId="477"/>
    <cellStyle name="60% - Accent6 3" xfId="478"/>
    <cellStyle name="60% - Accent6 3 2" xfId="479"/>
    <cellStyle name="60% - Accent6 3 3" xfId="480"/>
    <cellStyle name="60% - Accent6 4" xfId="481"/>
    <cellStyle name="60% - Accent6 4 2" xfId="482"/>
    <cellStyle name="60% - Accent6 4 3" xfId="483"/>
    <cellStyle name="60% - Accent6 5" xfId="484"/>
    <cellStyle name="60% - Accent6 5 2" xfId="485"/>
    <cellStyle name="60% - Accent6 5 3" xfId="486"/>
    <cellStyle name="60% - Accent6 6" xfId="487"/>
    <cellStyle name="60% - Accent6 6 2" xfId="488"/>
    <cellStyle name="60% - Accent6 6 3" xfId="489"/>
    <cellStyle name="60% - Accent6 7" xfId="490"/>
    <cellStyle name="Accent1 - 20%" xfId="491"/>
    <cellStyle name="Accent1 - 40%" xfId="492"/>
    <cellStyle name="Accent1 - 60%" xfId="493"/>
    <cellStyle name="Accent1 2" xfId="494"/>
    <cellStyle name="Accent1 2 10" xfId="495"/>
    <cellStyle name="Accent1 2 11" xfId="496"/>
    <cellStyle name="Accent1 2 12" xfId="497"/>
    <cellStyle name="Accent1 2 2" xfId="498"/>
    <cellStyle name="Accent1 2 2 2" xfId="499"/>
    <cellStyle name="Accent1 2 3" xfId="500"/>
    <cellStyle name="Accent1 2 4" xfId="501"/>
    <cellStyle name="Accent1 2 5" xfId="502"/>
    <cellStyle name="Accent1 2 6" xfId="503"/>
    <cellStyle name="Accent1 2 7" xfId="504"/>
    <cellStyle name="Accent1 2 8" xfId="505"/>
    <cellStyle name="Accent1 2 9" xfId="506"/>
    <cellStyle name="Accent1 3" xfId="507"/>
    <cellStyle name="Accent1 3 2" xfId="508"/>
    <cellStyle name="Accent1 3 3" xfId="509"/>
    <cellStyle name="Accent1 4" xfId="510"/>
    <cellStyle name="Accent1 4 2" xfId="511"/>
    <cellStyle name="Accent1 4 3" xfId="512"/>
    <cellStyle name="Accent1 5" xfId="513"/>
    <cellStyle name="Accent1 5 2" xfId="514"/>
    <cellStyle name="Accent1 5 3" xfId="515"/>
    <cellStyle name="Accent1 6" xfId="516"/>
    <cellStyle name="Accent1 6 2" xfId="517"/>
    <cellStyle name="Accent1 6 3" xfId="518"/>
    <cellStyle name="Accent1 7" xfId="519"/>
    <cellStyle name="Accent1 8" xfId="520"/>
    <cellStyle name="Accent1 9" xfId="521"/>
    <cellStyle name="Accent2 - 20%" xfId="522"/>
    <cellStyle name="Accent2 - 40%" xfId="523"/>
    <cellStyle name="Accent2 - 60%" xfId="524"/>
    <cellStyle name="Accent2 2" xfId="525"/>
    <cellStyle name="Accent2 2 10" xfId="526"/>
    <cellStyle name="Accent2 2 11" xfId="527"/>
    <cellStyle name="Accent2 2 12" xfId="528"/>
    <cellStyle name="Accent2 2 2" xfId="529"/>
    <cellStyle name="Accent2 2 2 2" xfId="530"/>
    <cellStyle name="Accent2 2 3" xfId="531"/>
    <cellStyle name="Accent2 2 4" xfId="532"/>
    <cellStyle name="Accent2 2 5" xfId="533"/>
    <cellStyle name="Accent2 2 6" xfId="534"/>
    <cellStyle name="Accent2 2 7" xfId="535"/>
    <cellStyle name="Accent2 2 8" xfId="536"/>
    <cellStyle name="Accent2 2 9" xfId="537"/>
    <cellStyle name="Accent2 3" xfId="538"/>
    <cellStyle name="Accent2 3 2" xfId="539"/>
    <cellStyle name="Accent2 3 3" xfId="540"/>
    <cellStyle name="Accent2 4" xfId="541"/>
    <cellStyle name="Accent2 4 2" xfId="542"/>
    <cellStyle name="Accent2 4 3" xfId="543"/>
    <cellStyle name="Accent2 5" xfId="544"/>
    <cellStyle name="Accent2 5 2" xfId="545"/>
    <cellStyle name="Accent2 5 3" xfId="546"/>
    <cellStyle name="Accent2 6" xfId="547"/>
    <cellStyle name="Accent2 6 2" xfId="548"/>
    <cellStyle name="Accent2 6 3" xfId="549"/>
    <cellStyle name="Accent2 7" xfId="550"/>
    <cellStyle name="Accent2 8" xfId="551"/>
    <cellStyle name="Accent2 9" xfId="552"/>
    <cellStyle name="Accent3 - 20%" xfId="553"/>
    <cellStyle name="Accent3 - 40%" xfId="554"/>
    <cellStyle name="Accent3 - 60%" xfId="555"/>
    <cellStyle name="Accent3 2" xfId="556"/>
    <cellStyle name="Accent3 2 10" xfId="557"/>
    <cellStyle name="Accent3 2 11" xfId="558"/>
    <cellStyle name="Accent3 2 12" xfId="559"/>
    <cellStyle name="Accent3 2 2" xfId="560"/>
    <cellStyle name="Accent3 2 2 2" xfId="561"/>
    <cellStyle name="Accent3 2 3" xfId="562"/>
    <cellStyle name="Accent3 2 4" xfId="563"/>
    <cellStyle name="Accent3 2 5" xfId="564"/>
    <cellStyle name="Accent3 2 6" xfId="565"/>
    <cellStyle name="Accent3 2 7" xfId="566"/>
    <cellStyle name="Accent3 2 8" xfId="567"/>
    <cellStyle name="Accent3 2 9" xfId="568"/>
    <cellStyle name="Accent3 3" xfId="569"/>
    <cellStyle name="Accent3 3 2" xfId="570"/>
    <cellStyle name="Accent3 3 3" xfId="571"/>
    <cellStyle name="Accent3 4" xfId="572"/>
    <cellStyle name="Accent3 4 2" xfId="573"/>
    <cellStyle name="Accent3 4 3" xfId="574"/>
    <cellStyle name="Accent3 5" xfId="575"/>
    <cellStyle name="Accent3 5 2" xfId="576"/>
    <cellStyle name="Accent3 5 3" xfId="577"/>
    <cellStyle name="Accent3 6" xfId="578"/>
    <cellStyle name="Accent3 6 2" xfId="579"/>
    <cellStyle name="Accent3 6 3" xfId="580"/>
    <cellStyle name="Accent3 7" xfId="581"/>
    <cellStyle name="Accent3 8" xfId="582"/>
    <cellStyle name="Accent3 9" xfId="583"/>
    <cellStyle name="Accent4 - 20%" xfId="584"/>
    <cellStyle name="Accent4 - 40%" xfId="585"/>
    <cellStyle name="Accent4 - 60%" xfId="586"/>
    <cellStyle name="Accent4 2" xfId="587"/>
    <cellStyle name="Accent4 2 10" xfId="588"/>
    <cellStyle name="Accent4 2 11" xfId="589"/>
    <cellStyle name="Accent4 2 12" xfId="590"/>
    <cellStyle name="Accent4 2 2" xfId="591"/>
    <cellStyle name="Accent4 2 2 2" xfId="592"/>
    <cellStyle name="Accent4 2 3" xfId="593"/>
    <cellStyle name="Accent4 2 4" xfId="594"/>
    <cellStyle name="Accent4 2 5" xfId="595"/>
    <cellStyle name="Accent4 2 6" xfId="596"/>
    <cellStyle name="Accent4 2 7" xfId="597"/>
    <cellStyle name="Accent4 2 8" xfId="598"/>
    <cellStyle name="Accent4 2 9" xfId="599"/>
    <cellStyle name="Accent4 3" xfId="600"/>
    <cellStyle name="Accent4 3 2" xfId="601"/>
    <cellStyle name="Accent4 3 3" xfId="602"/>
    <cellStyle name="Accent4 4" xfId="603"/>
    <cellStyle name="Accent4 4 2" xfId="604"/>
    <cellStyle name="Accent4 4 3" xfId="605"/>
    <cellStyle name="Accent4 5" xfId="606"/>
    <cellStyle name="Accent4 5 2" xfId="607"/>
    <cellStyle name="Accent4 5 3" xfId="608"/>
    <cellStyle name="Accent4 6" xfId="609"/>
    <cellStyle name="Accent4 6 2" xfId="610"/>
    <cellStyle name="Accent4 6 3" xfId="611"/>
    <cellStyle name="Accent4 7" xfId="612"/>
    <cellStyle name="Accent4 8" xfId="613"/>
    <cellStyle name="Accent4 9" xfId="614"/>
    <cellStyle name="Accent5 - 20%" xfId="615"/>
    <cellStyle name="Accent5 - 40%" xfId="616"/>
    <cellStyle name="Accent5 - 60%" xfId="617"/>
    <cellStyle name="Accent5 2" xfId="618"/>
    <cellStyle name="Accent5 2 10" xfId="619"/>
    <cellStyle name="Accent5 2 11" xfId="620"/>
    <cellStyle name="Accent5 2 12" xfId="621"/>
    <cellStyle name="Accent5 2 2" xfId="622"/>
    <cellStyle name="Accent5 2 2 2" xfId="623"/>
    <cellStyle name="Accent5 2 3" xfId="624"/>
    <cellStyle name="Accent5 2 4" xfId="625"/>
    <cellStyle name="Accent5 2 5" xfId="626"/>
    <cellStyle name="Accent5 2 6" xfId="627"/>
    <cellStyle name="Accent5 2 7" xfId="628"/>
    <cellStyle name="Accent5 2 8" xfId="629"/>
    <cellStyle name="Accent5 2 9" xfId="630"/>
    <cellStyle name="Accent5 3" xfId="631"/>
    <cellStyle name="Accent5 3 2" xfId="632"/>
    <cellStyle name="Accent5 3 3" xfId="633"/>
    <cellStyle name="Accent5 4" xfId="634"/>
    <cellStyle name="Accent5 4 2" xfId="635"/>
    <cellStyle name="Accent5 4 3" xfId="636"/>
    <cellStyle name="Accent5 5" xfId="637"/>
    <cellStyle name="Accent5 5 2" xfId="638"/>
    <cellStyle name="Accent5 5 3" xfId="639"/>
    <cellStyle name="Accent5 6" xfId="640"/>
    <cellStyle name="Accent5 6 2" xfId="641"/>
    <cellStyle name="Accent5 6 3" xfId="642"/>
    <cellStyle name="Accent5 7" xfId="643"/>
    <cellStyle name="Accent5 8" xfId="644"/>
    <cellStyle name="Accent5 9" xfId="645"/>
    <cellStyle name="Accent6 - 20%" xfId="646"/>
    <cellStyle name="Accent6 - 40%" xfId="647"/>
    <cellStyle name="Accent6 - 60%" xfId="648"/>
    <cellStyle name="Accent6 2" xfId="649"/>
    <cellStyle name="Accent6 2 10" xfId="650"/>
    <cellStyle name="Accent6 2 11" xfId="651"/>
    <cellStyle name="Accent6 2 12" xfId="652"/>
    <cellStyle name="Accent6 2 2" xfId="653"/>
    <cellStyle name="Accent6 2 2 2" xfId="654"/>
    <cellStyle name="Accent6 2 3" xfId="655"/>
    <cellStyle name="Accent6 2 4" xfId="656"/>
    <cellStyle name="Accent6 2 5" xfId="657"/>
    <cellStyle name="Accent6 2 6" xfId="658"/>
    <cellStyle name="Accent6 2 7" xfId="659"/>
    <cellStyle name="Accent6 2 8" xfId="660"/>
    <cellStyle name="Accent6 2 9" xfId="661"/>
    <cellStyle name="Accent6 3" xfId="662"/>
    <cellStyle name="Accent6 3 2" xfId="663"/>
    <cellStyle name="Accent6 3 3" xfId="664"/>
    <cellStyle name="Accent6 4" xfId="665"/>
    <cellStyle name="Accent6 4 2" xfId="666"/>
    <cellStyle name="Accent6 4 3" xfId="667"/>
    <cellStyle name="Accent6 5" xfId="668"/>
    <cellStyle name="Accent6 5 2" xfId="669"/>
    <cellStyle name="Accent6 5 3" xfId="670"/>
    <cellStyle name="Accent6 6" xfId="671"/>
    <cellStyle name="Accent6 6 2" xfId="672"/>
    <cellStyle name="Accent6 6 3" xfId="673"/>
    <cellStyle name="Accent6 7" xfId="674"/>
    <cellStyle name="Accent6 8" xfId="675"/>
    <cellStyle name="Accent6 9" xfId="676"/>
    <cellStyle name="Bad 2" xfId="677"/>
    <cellStyle name="Bad 2 10" xfId="678"/>
    <cellStyle name="Bad 2 11" xfId="679"/>
    <cellStyle name="Bad 2 12" xfId="680"/>
    <cellStyle name="Bad 2 2" xfId="681"/>
    <cellStyle name="Bad 2 2 2" xfId="682"/>
    <cellStyle name="Bad 2 3" xfId="683"/>
    <cellStyle name="Bad 2 4" xfId="684"/>
    <cellStyle name="Bad 2 5" xfId="685"/>
    <cellStyle name="Bad 2 6" xfId="686"/>
    <cellStyle name="Bad 2 7" xfId="687"/>
    <cellStyle name="Bad 2 8" xfId="688"/>
    <cellStyle name="Bad 2 9" xfId="689"/>
    <cellStyle name="Bad 3" xfId="690"/>
    <cellStyle name="Bad 3 2" xfId="691"/>
    <cellStyle name="Bad 3 3" xfId="692"/>
    <cellStyle name="Bad 4" xfId="693"/>
    <cellStyle name="Bad 4 2" xfId="694"/>
    <cellStyle name="Bad 4 3" xfId="695"/>
    <cellStyle name="Bad 5" xfId="696"/>
    <cellStyle name="Bad 5 2" xfId="697"/>
    <cellStyle name="Bad 5 3" xfId="698"/>
    <cellStyle name="Bad 6" xfId="699"/>
    <cellStyle name="Bad 6 2" xfId="700"/>
    <cellStyle name="Bad 6 3" xfId="701"/>
    <cellStyle name="Bad 7" xfId="702"/>
    <cellStyle name="Calc Currency (0)" xfId="703"/>
    <cellStyle name="Calc Currency (0) 10" xfId="704"/>
    <cellStyle name="Calc Currency (0) 11" xfId="705"/>
    <cellStyle name="Calc Currency (0) 12" xfId="706"/>
    <cellStyle name="Calc Currency (0) 2" xfId="707"/>
    <cellStyle name="Calc Currency (0) 3" xfId="708"/>
    <cellStyle name="Calc Currency (0) 4" xfId="709"/>
    <cellStyle name="Calc Currency (0) 5" xfId="710"/>
    <cellStyle name="Calc Currency (0) 6" xfId="711"/>
    <cellStyle name="Calc Currency (0) 7" xfId="712"/>
    <cellStyle name="Calc Currency (0) 8" xfId="713"/>
    <cellStyle name="Calc Currency (0) 9" xfId="714"/>
    <cellStyle name="Calc Currency (2)" xfId="715"/>
    <cellStyle name="Calc Percent (0)" xfId="716"/>
    <cellStyle name="Calc Percent (1)" xfId="717"/>
    <cellStyle name="Calc Percent (2)" xfId="718"/>
    <cellStyle name="Calc Units (0)" xfId="719"/>
    <cellStyle name="Calc Units (1)" xfId="720"/>
    <cellStyle name="Calc Units (2)" xfId="721"/>
    <cellStyle name="Calculation 2" xfId="722"/>
    <cellStyle name="Calculation 2 10" xfId="723"/>
    <cellStyle name="Calculation 2 10 2" xfId="724"/>
    <cellStyle name="Calculation 2 10 2 2" xfId="21408"/>
    <cellStyle name="Calculation 2 10 3" xfId="725"/>
    <cellStyle name="Calculation 2 10 3 2" xfId="21407"/>
    <cellStyle name="Calculation 2 10 4" xfId="726"/>
    <cellStyle name="Calculation 2 10 4 2" xfId="21406"/>
    <cellStyle name="Calculation 2 10 5" xfId="727"/>
    <cellStyle name="Calculation 2 10 5 2" xfId="21405"/>
    <cellStyle name="Calculation 2 11" xfId="728"/>
    <cellStyle name="Calculation 2 11 2" xfId="729"/>
    <cellStyle name="Calculation 2 11 2 2" xfId="21403"/>
    <cellStyle name="Calculation 2 11 3" xfId="730"/>
    <cellStyle name="Calculation 2 11 3 2" xfId="21402"/>
    <cellStyle name="Calculation 2 11 4" xfId="731"/>
    <cellStyle name="Calculation 2 11 4 2" xfId="21401"/>
    <cellStyle name="Calculation 2 11 5" xfId="732"/>
    <cellStyle name="Calculation 2 11 5 2" xfId="21400"/>
    <cellStyle name="Calculation 2 11 6" xfId="21404"/>
    <cellStyle name="Calculation 2 12" xfId="733"/>
    <cellStyle name="Calculation 2 12 2" xfId="734"/>
    <cellStyle name="Calculation 2 12 2 2" xfId="21398"/>
    <cellStyle name="Calculation 2 12 3" xfId="735"/>
    <cellStyle name="Calculation 2 12 3 2" xfId="21397"/>
    <cellStyle name="Calculation 2 12 4" xfId="736"/>
    <cellStyle name="Calculation 2 12 4 2" xfId="21396"/>
    <cellStyle name="Calculation 2 12 5" xfId="737"/>
    <cellStyle name="Calculation 2 12 5 2" xfId="21395"/>
    <cellStyle name="Calculation 2 12 6" xfId="21399"/>
    <cellStyle name="Calculation 2 13" xfId="738"/>
    <cellStyle name="Calculation 2 13 2" xfId="739"/>
    <cellStyle name="Calculation 2 13 2 2" xfId="21393"/>
    <cellStyle name="Calculation 2 13 3" xfId="740"/>
    <cellStyle name="Calculation 2 13 3 2" xfId="21392"/>
    <cellStyle name="Calculation 2 13 4" xfId="741"/>
    <cellStyle name="Calculation 2 13 4 2" xfId="21391"/>
    <cellStyle name="Calculation 2 13 5" xfId="21394"/>
    <cellStyle name="Calculation 2 14" xfId="742"/>
    <cellStyle name="Calculation 2 14 2" xfId="21390"/>
    <cellStyle name="Calculation 2 15" xfId="743"/>
    <cellStyle name="Calculation 2 15 2" xfId="21389"/>
    <cellStyle name="Calculation 2 16" xfId="744"/>
    <cellStyle name="Calculation 2 16 2" xfId="21388"/>
    <cellStyle name="Calculation 2 17" xfId="21409"/>
    <cellStyle name="Calculation 2 2" xfId="745"/>
    <cellStyle name="Calculation 2 2 10" xfId="21387"/>
    <cellStyle name="Calculation 2 2 2" xfId="746"/>
    <cellStyle name="Calculation 2 2 2 2" xfId="747"/>
    <cellStyle name="Calculation 2 2 2 2 2" xfId="21385"/>
    <cellStyle name="Calculation 2 2 2 3" xfId="748"/>
    <cellStyle name="Calculation 2 2 2 3 2" xfId="21384"/>
    <cellStyle name="Calculation 2 2 2 4" xfId="749"/>
    <cellStyle name="Calculation 2 2 2 4 2" xfId="21383"/>
    <cellStyle name="Calculation 2 2 2 5" xfId="21386"/>
    <cellStyle name="Calculation 2 2 3" xfId="750"/>
    <cellStyle name="Calculation 2 2 3 2" xfId="751"/>
    <cellStyle name="Calculation 2 2 3 2 2" xfId="21381"/>
    <cellStyle name="Calculation 2 2 3 3" xfId="752"/>
    <cellStyle name="Calculation 2 2 3 3 2" xfId="21380"/>
    <cellStyle name="Calculation 2 2 3 4" xfId="753"/>
    <cellStyle name="Calculation 2 2 3 4 2" xfId="21379"/>
    <cellStyle name="Calculation 2 2 3 5" xfId="21382"/>
    <cellStyle name="Calculation 2 2 4" xfId="754"/>
    <cellStyle name="Calculation 2 2 4 2" xfId="755"/>
    <cellStyle name="Calculation 2 2 4 2 2" xfId="21377"/>
    <cellStyle name="Calculation 2 2 4 3" xfId="756"/>
    <cellStyle name="Calculation 2 2 4 3 2" xfId="21376"/>
    <cellStyle name="Calculation 2 2 4 4" xfId="757"/>
    <cellStyle name="Calculation 2 2 4 4 2" xfId="21375"/>
    <cellStyle name="Calculation 2 2 4 5" xfId="21378"/>
    <cellStyle name="Calculation 2 2 5" xfId="758"/>
    <cellStyle name="Calculation 2 2 5 2" xfId="759"/>
    <cellStyle name="Calculation 2 2 5 2 2" xfId="21373"/>
    <cellStyle name="Calculation 2 2 5 3" xfId="760"/>
    <cellStyle name="Calculation 2 2 5 3 2" xfId="21372"/>
    <cellStyle name="Calculation 2 2 5 4" xfId="761"/>
    <cellStyle name="Calculation 2 2 5 4 2" xfId="21371"/>
    <cellStyle name="Calculation 2 2 5 5" xfId="21374"/>
    <cellStyle name="Calculation 2 2 6" xfId="762"/>
    <cellStyle name="Calculation 2 2 6 2" xfId="21370"/>
    <cellStyle name="Calculation 2 2 7" xfId="763"/>
    <cellStyle name="Calculation 2 2 7 2" xfId="21369"/>
    <cellStyle name="Calculation 2 2 8" xfId="764"/>
    <cellStyle name="Calculation 2 2 8 2" xfId="21368"/>
    <cellStyle name="Calculation 2 2 9" xfId="765"/>
    <cellStyle name="Calculation 2 2 9 2" xfId="21367"/>
    <cellStyle name="Calculation 2 3" xfId="766"/>
    <cellStyle name="Calculation 2 3 2" xfId="767"/>
    <cellStyle name="Calculation 2 3 2 2" xfId="21366"/>
    <cellStyle name="Calculation 2 3 3" xfId="768"/>
    <cellStyle name="Calculation 2 3 3 2" xfId="21365"/>
    <cellStyle name="Calculation 2 3 4" xfId="769"/>
    <cellStyle name="Calculation 2 3 4 2" xfId="21364"/>
    <cellStyle name="Calculation 2 3 5" xfId="770"/>
    <cellStyle name="Calculation 2 3 5 2" xfId="21363"/>
    <cellStyle name="Calculation 2 4" xfId="771"/>
    <cellStyle name="Calculation 2 4 2" xfId="772"/>
    <cellStyle name="Calculation 2 4 2 2" xfId="21362"/>
    <cellStyle name="Calculation 2 4 3" xfId="773"/>
    <cellStyle name="Calculation 2 4 3 2" xfId="21361"/>
    <cellStyle name="Calculation 2 4 4" xfId="774"/>
    <cellStyle name="Calculation 2 4 4 2" xfId="21360"/>
    <cellStyle name="Calculation 2 4 5" xfId="775"/>
    <cellStyle name="Calculation 2 4 5 2" xfId="21359"/>
    <cellStyle name="Calculation 2 5" xfId="776"/>
    <cellStyle name="Calculation 2 5 2" xfId="777"/>
    <cellStyle name="Calculation 2 5 2 2" xfId="21358"/>
    <cellStyle name="Calculation 2 5 3" xfId="778"/>
    <cellStyle name="Calculation 2 5 3 2" xfId="21357"/>
    <cellStyle name="Calculation 2 5 4" xfId="779"/>
    <cellStyle name="Calculation 2 5 4 2" xfId="21356"/>
    <cellStyle name="Calculation 2 5 5" xfId="780"/>
    <cellStyle name="Calculation 2 5 5 2" xfId="21355"/>
    <cellStyle name="Calculation 2 6" xfId="781"/>
    <cellStyle name="Calculation 2 6 2" xfId="782"/>
    <cellStyle name="Calculation 2 6 2 2" xfId="21354"/>
    <cellStyle name="Calculation 2 6 3" xfId="783"/>
    <cellStyle name="Calculation 2 6 3 2" xfId="21353"/>
    <cellStyle name="Calculation 2 6 4" xfId="784"/>
    <cellStyle name="Calculation 2 6 4 2" xfId="21352"/>
    <cellStyle name="Calculation 2 6 5" xfId="785"/>
    <cellStyle name="Calculation 2 6 5 2" xfId="21351"/>
    <cellStyle name="Calculation 2 7" xfId="786"/>
    <cellStyle name="Calculation 2 7 2" xfId="787"/>
    <cellStyle name="Calculation 2 7 2 2" xfId="21350"/>
    <cellStyle name="Calculation 2 7 3" xfId="788"/>
    <cellStyle name="Calculation 2 7 3 2" xfId="21349"/>
    <cellStyle name="Calculation 2 7 4" xfId="789"/>
    <cellStyle name="Calculation 2 7 4 2" xfId="21348"/>
    <cellStyle name="Calculation 2 7 5" xfId="790"/>
    <cellStyle name="Calculation 2 7 5 2" xfId="21347"/>
    <cellStyle name="Calculation 2 8" xfId="791"/>
    <cellStyle name="Calculation 2 8 2" xfId="792"/>
    <cellStyle name="Calculation 2 8 2 2" xfId="21346"/>
    <cellStyle name="Calculation 2 8 3" xfId="793"/>
    <cellStyle name="Calculation 2 8 3 2" xfId="21345"/>
    <cellStyle name="Calculation 2 8 4" xfId="794"/>
    <cellStyle name="Calculation 2 8 4 2" xfId="21344"/>
    <cellStyle name="Calculation 2 8 5" xfId="795"/>
    <cellStyle name="Calculation 2 8 5 2" xfId="21343"/>
    <cellStyle name="Calculation 2 9" xfId="796"/>
    <cellStyle name="Calculation 2 9 2" xfId="797"/>
    <cellStyle name="Calculation 2 9 2 2" xfId="21342"/>
    <cellStyle name="Calculation 2 9 3" xfId="798"/>
    <cellStyle name="Calculation 2 9 3 2" xfId="21341"/>
    <cellStyle name="Calculation 2 9 4" xfId="799"/>
    <cellStyle name="Calculation 2 9 4 2" xfId="21340"/>
    <cellStyle name="Calculation 2 9 5" xfId="800"/>
    <cellStyle name="Calculation 2 9 5 2" xfId="21339"/>
    <cellStyle name="Calculation 3" xfId="801"/>
    <cellStyle name="Calculation 3 2" xfId="802"/>
    <cellStyle name="Calculation 3 2 2" xfId="21337"/>
    <cellStyle name="Calculation 3 3" xfId="803"/>
    <cellStyle name="Calculation 3 3 2" xfId="21336"/>
    <cellStyle name="Calculation 3 4" xfId="21338"/>
    <cellStyle name="Calculation 4" xfId="804"/>
    <cellStyle name="Calculation 4 2" xfId="805"/>
    <cellStyle name="Calculation 4 2 2" xfId="21334"/>
    <cellStyle name="Calculation 4 3" xfId="806"/>
    <cellStyle name="Calculation 4 3 2" xfId="21333"/>
    <cellStyle name="Calculation 4 4" xfId="21335"/>
    <cellStyle name="Calculation 5" xfId="807"/>
    <cellStyle name="Calculation 5 2" xfId="808"/>
    <cellStyle name="Calculation 5 2 2" xfId="21331"/>
    <cellStyle name="Calculation 5 3" xfId="809"/>
    <cellStyle name="Calculation 5 3 2" xfId="21330"/>
    <cellStyle name="Calculation 5 4" xfId="21332"/>
    <cellStyle name="Calculation 6" xfId="810"/>
    <cellStyle name="Calculation 6 2" xfId="811"/>
    <cellStyle name="Calculation 6 2 2" xfId="21328"/>
    <cellStyle name="Calculation 6 3" xfId="812"/>
    <cellStyle name="Calculation 6 3 2" xfId="21327"/>
    <cellStyle name="Calculation 6 4" xfId="21329"/>
    <cellStyle name="Calculation 7" xfId="813"/>
    <cellStyle name="Calculation 7 2" xfId="21326"/>
    <cellStyle name="Check Cell 2" xfId="814"/>
    <cellStyle name="Check Cell 2 10" xfId="815"/>
    <cellStyle name="Check Cell 2 11" xfId="816"/>
    <cellStyle name="Check Cell 2 12" xfId="817"/>
    <cellStyle name="Check Cell 2 2" xfId="818"/>
    <cellStyle name="Check Cell 2 2 2" xfId="819"/>
    <cellStyle name="Check Cell 2 2 3" xfId="820"/>
    <cellStyle name="Check Cell 2 2 4" xfId="821"/>
    <cellStyle name="Check Cell 2 3" xfId="822"/>
    <cellStyle name="Check Cell 2 3 2" xfId="823"/>
    <cellStyle name="Check Cell 2 3 3" xfId="824"/>
    <cellStyle name="Check Cell 2 4" xfId="825"/>
    <cellStyle name="Check Cell 2 4 2" xfId="826"/>
    <cellStyle name="Check Cell 2 4 3" xfId="827"/>
    <cellStyle name="Check Cell 2 5" xfId="828"/>
    <cellStyle name="Check Cell 2 5 2" xfId="829"/>
    <cellStyle name="Check Cell 2 5 3" xfId="830"/>
    <cellStyle name="Check Cell 2 6" xfId="831"/>
    <cellStyle name="Check Cell 2 6 2" xfId="832"/>
    <cellStyle name="Check Cell 2 6 3" xfId="833"/>
    <cellStyle name="Check Cell 2 7" xfId="834"/>
    <cellStyle name="Check Cell 2 7 2" xfId="835"/>
    <cellStyle name="Check Cell 2 7 3" xfId="836"/>
    <cellStyle name="Check Cell 2 8" xfId="837"/>
    <cellStyle name="Check Cell 2 9" xfId="838"/>
    <cellStyle name="Check Cell 3" xfId="839"/>
    <cellStyle name="Check Cell 3 2" xfId="840"/>
    <cellStyle name="Check Cell 3 2 2" xfId="841"/>
    <cellStyle name="Check Cell 3 2 3" xfId="842"/>
    <cellStyle name="Check Cell 3 3" xfId="843"/>
    <cellStyle name="Check Cell 3 3 2" xfId="844"/>
    <cellStyle name="Check Cell 3 3 3" xfId="845"/>
    <cellStyle name="Check Cell 3 4" xfId="846"/>
    <cellStyle name="Check Cell 3 4 2" xfId="847"/>
    <cellStyle name="Check Cell 3 4 3" xfId="848"/>
    <cellStyle name="Check Cell 3 5" xfId="849"/>
    <cellStyle name="Check Cell 3 5 2" xfId="850"/>
    <cellStyle name="Check Cell 3 5 3" xfId="851"/>
    <cellStyle name="Check Cell 3 6" xfId="852"/>
    <cellStyle name="Check Cell 3 6 2" xfId="853"/>
    <cellStyle name="Check Cell 3 6 3" xfId="854"/>
    <cellStyle name="Check Cell 3 7" xfId="855"/>
    <cellStyle name="Check Cell 3 7 2" xfId="856"/>
    <cellStyle name="Check Cell 3 7 3" xfId="857"/>
    <cellStyle name="Check Cell 3 8" xfId="858"/>
    <cellStyle name="Check Cell 3 9" xfId="859"/>
    <cellStyle name="Check Cell 4" xfId="860"/>
    <cellStyle name="Check Cell 4 2" xfId="861"/>
    <cellStyle name="Check Cell 4 2 2" xfId="862"/>
    <cellStyle name="Check Cell 4 2 3" xfId="863"/>
    <cellStyle name="Check Cell 4 3" xfId="864"/>
    <cellStyle name="Check Cell 4 3 2" xfId="865"/>
    <cellStyle name="Check Cell 4 3 3" xfId="866"/>
    <cellStyle name="Check Cell 4 4" xfId="867"/>
    <cellStyle name="Check Cell 4 4 2" xfId="868"/>
    <cellStyle name="Check Cell 4 4 3" xfId="869"/>
    <cellStyle name="Check Cell 4 5" xfId="870"/>
    <cellStyle name="Check Cell 4 5 2" xfId="871"/>
    <cellStyle name="Check Cell 4 5 3" xfId="872"/>
    <cellStyle name="Check Cell 4 6" xfId="873"/>
    <cellStyle name="Check Cell 4 6 2" xfId="874"/>
    <cellStyle name="Check Cell 4 6 3" xfId="875"/>
    <cellStyle name="Check Cell 4 7" xfId="876"/>
    <cellStyle name="Check Cell 4 7 2" xfId="877"/>
    <cellStyle name="Check Cell 4 7 3" xfId="878"/>
    <cellStyle name="Check Cell 4 8" xfId="879"/>
    <cellStyle name="Check Cell 4 9" xfId="880"/>
    <cellStyle name="Check Cell 5" xfId="881"/>
    <cellStyle name="Check Cell 5 2" xfId="882"/>
    <cellStyle name="Check Cell 5 2 2" xfId="883"/>
    <cellStyle name="Check Cell 5 2 3" xfId="884"/>
    <cellStyle name="Check Cell 5 3" xfId="885"/>
    <cellStyle name="Check Cell 5 3 2" xfId="886"/>
    <cellStyle name="Check Cell 5 3 3" xfId="887"/>
    <cellStyle name="Check Cell 5 4" xfId="888"/>
    <cellStyle name="Check Cell 5 4 2" xfId="889"/>
    <cellStyle name="Check Cell 5 4 3" xfId="890"/>
    <cellStyle name="Check Cell 5 5" xfId="891"/>
    <cellStyle name="Check Cell 5 5 2" xfId="892"/>
    <cellStyle name="Check Cell 5 5 3" xfId="893"/>
    <cellStyle name="Check Cell 5 6" xfId="894"/>
    <cellStyle name="Check Cell 5 6 2" xfId="895"/>
    <cellStyle name="Check Cell 5 6 3" xfId="896"/>
    <cellStyle name="Check Cell 5 7" xfId="897"/>
    <cellStyle name="Check Cell 5 7 2" xfId="898"/>
    <cellStyle name="Check Cell 5 7 3" xfId="899"/>
    <cellStyle name="Check Cell 5 8" xfId="900"/>
    <cellStyle name="Check Cell 5 9" xfId="901"/>
    <cellStyle name="Check Cell 6" xfId="902"/>
    <cellStyle name="Check Cell 6 2" xfId="903"/>
    <cellStyle name="Check Cell 6 2 2" xfId="904"/>
    <cellStyle name="Check Cell 6 2 3" xfId="905"/>
    <cellStyle name="Check Cell 6 3" xfId="906"/>
    <cellStyle name="Check Cell 6 3 2" xfId="907"/>
    <cellStyle name="Check Cell 6 3 3" xfId="908"/>
    <cellStyle name="Check Cell 6 4" xfId="909"/>
    <cellStyle name="Check Cell 6 4 2" xfId="910"/>
    <cellStyle name="Check Cell 6 4 3" xfId="911"/>
    <cellStyle name="Check Cell 6 5" xfId="912"/>
    <cellStyle name="Check Cell 6 5 2" xfId="913"/>
    <cellStyle name="Check Cell 6 5 3" xfId="914"/>
    <cellStyle name="Check Cell 6 6" xfId="915"/>
    <cellStyle name="Check Cell 6 6 2" xfId="916"/>
    <cellStyle name="Check Cell 6 6 3" xfId="917"/>
    <cellStyle name="Check Cell 6 7" xfId="918"/>
    <cellStyle name="Check Cell 6 7 2" xfId="919"/>
    <cellStyle name="Check Cell 6 7 3" xfId="920"/>
    <cellStyle name="Check Cell 6 8" xfId="921"/>
    <cellStyle name="Check Cell 6 9" xfId="922"/>
    <cellStyle name="Check Cell 7" xfId="923"/>
    <cellStyle name="Comma" xfId="2" builtinId="3"/>
    <cellStyle name="Comma [0] 10" xfId="924"/>
    <cellStyle name="Comma [0] 11" xfId="925"/>
    <cellStyle name="Comma [0] 2" xfId="926"/>
    <cellStyle name="Comma [0] 2 2" xfId="927"/>
    <cellStyle name="Comma [0] 2 2 2" xfId="928"/>
    <cellStyle name="Comma [0] 2 3" xfId="929"/>
    <cellStyle name="Comma [0] 3" xfId="930"/>
    <cellStyle name="Comma [0] 3 2" xfId="931"/>
    <cellStyle name="Comma [0] 3 2 2" xfId="932"/>
    <cellStyle name="Comma [0] 3 3" xfId="933"/>
    <cellStyle name="Comma [0] 3 4" xfId="934"/>
    <cellStyle name="Comma [0] 4" xfId="935"/>
    <cellStyle name="Comma [0] 4 2" xfId="936"/>
    <cellStyle name="Comma [0] 4 2 2" xfId="937"/>
    <cellStyle name="Comma [0] 4 3" xfId="938"/>
    <cellStyle name="Comma [0] 5" xfId="939"/>
    <cellStyle name="Comma [0] 5 2" xfId="940"/>
    <cellStyle name="Comma [0] 5 2 2" xfId="941"/>
    <cellStyle name="Comma [0] 6" xfId="942"/>
    <cellStyle name="Comma [0] 6 2" xfId="943"/>
    <cellStyle name="Comma [0] 7" xfId="944"/>
    <cellStyle name="Comma [0] 7 2" xfId="945"/>
    <cellStyle name="Comma [0] 8" xfId="946"/>
    <cellStyle name="Comma [0] 9" xfId="947"/>
    <cellStyle name="Comma [00]" xfId="948"/>
    <cellStyle name="Comma 10" xfId="949"/>
    <cellStyle name="Comma 10 10" xfId="950"/>
    <cellStyle name="Comma 10 11" xfId="951"/>
    <cellStyle name="Comma 10 12" xfId="952"/>
    <cellStyle name="Comma 10 12 2" xfId="953"/>
    <cellStyle name="Comma 10 13" xfId="954"/>
    <cellStyle name="Comma 10 14" xfId="955"/>
    <cellStyle name="Comma 10 2" xfId="956"/>
    <cellStyle name="Comma 10 2 2" xfId="957"/>
    <cellStyle name="Comma 10 2 2 2" xfId="958"/>
    <cellStyle name="Comma 10 2 3" xfId="959"/>
    <cellStyle name="Comma 10 2 4" xfId="960"/>
    <cellStyle name="Comma 10 2 5" xfId="961"/>
    <cellStyle name="Comma 10 2 6" xfId="962"/>
    <cellStyle name="Comma 10 2 7" xfId="963"/>
    <cellStyle name="Comma 10 3" xfId="964"/>
    <cellStyle name="Comma 10 4" xfId="965"/>
    <cellStyle name="Comma 10 5" xfId="966"/>
    <cellStyle name="Comma 10 6" xfId="967"/>
    <cellStyle name="Comma 10 7" xfId="968"/>
    <cellStyle name="Comma 10 8" xfId="969"/>
    <cellStyle name="Comma 10 9" xfId="970"/>
    <cellStyle name="Comma 100" xfId="971"/>
    <cellStyle name="Comma 101" xfId="972"/>
    <cellStyle name="Comma 102" xfId="973"/>
    <cellStyle name="Comma 103" xfId="974"/>
    <cellStyle name="Comma 104" xfId="975"/>
    <cellStyle name="Comma 105" xfId="976"/>
    <cellStyle name="Comma 106" xfId="977"/>
    <cellStyle name="Comma 107" xfId="978"/>
    <cellStyle name="Comma 107 2" xfId="979"/>
    <cellStyle name="Comma 107 2 2" xfId="980"/>
    <cellStyle name="Comma 107 2 3" xfId="981"/>
    <cellStyle name="Comma 107 2 4" xfId="982"/>
    <cellStyle name="Comma 107 3" xfId="983"/>
    <cellStyle name="Comma 107 4" xfId="984"/>
    <cellStyle name="Comma 107 5" xfId="985"/>
    <cellStyle name="Comma 108" xfId="986"/>
    <cellStyle name="Comma 109" xfId="987"/>
    <cellStyle name="Comma 109 2" xfId="988"/>
    <cellStyle name="Comma 109 3" xfId="989"/>
    <cellStyle name="Comma 109 4" xfId="990"/>
    <cellStyle name="Comma 11" xfId="991"/>
    <cellStyle name="Comma 11 2" xfId="992"/>
    <cellStyle name="Comma 11 2 2" xfId="993"/>
    <cellStyle name="Comma 11 2 3" xfId="994"/>
    <cellStyle name="Comma 11 2 4" xfId="995"/>
    <cellStyle name="Comma 11 2 5" xfId="996"/>
    <cellStyle name="Comma 11 2 6" xfId="997"/>
    <cellStyle name="Comma 11 2 7" xfId="998"/>
    <cellStyle name="Comma 11 2 8" xfId="999"/>
    <cellStyle name="Comma 11 2 9" xfId="1000"/>
    <cellStyle name="Comma 11 3" xfId="1001"/>
    <cellStyle name="Comma 11 3 2" xfId="1002"/>
    <cellStyle name="Comma 11 3 3" xfId="1003"/>
    <cellStyle name="Comma 11 4" xfId="1004"/>
    <cellStyle name="Comma 11 4 2" xfId="1005"/>
    <cellStyle name="Comma 11 5" xfId="1006"/>
    <cellStyle name="Comma 110" xfId="1007"/>
    <cellStyle name="Comma 110 2" xfId="1008"/>
    <cellStyle name="Comma 111" xfId="21413"/>
    <cellStyle name="Comma 12" xfId="1009"/>
    <cellStyle name="Comma 12 2" xfId="1010"/>
    <cellStyle name="Comma 12 2 2" xfId="1011"/>
    <cellStyle name="Comma 12 2 2 2" xfId="1012"/>
    <cellStyle name="Comma 12 2 3" xfId="1013"/>
    <cellStyle name="Comma 12 2 4" xfId="1014"/>
    <cellStyle name="Comma 12 2 5" xfId="1015"/>
    <cellStyle name="Comma 12 2 6" xfId="1016"/>
    <cellStyle name="Comma 12 2 7" xfId="1017"/>
    <cellStyle name="Comma 12 3" xfId="1018"/>
    <cellStyle name="Comma 12 3 2" xfId="1019"/>
    <cellStyle name="Comma 12 4" xfId="1020"/>
    <cellStyle name="Comma 12 4 2" xfId="1021"/>
    <cellStyle name="Comma 13" xfId="1022"/>
    <cellStyle name="Comma 13 2" xfId="1023"/>
    <cellStyle name="Comma 13 2 2" xfId="1024"/>
    <cellStyle name="Comma 13 2 3" xfId="1025"/>
    <cellStyle name="Comma 13 2 4" xfId="1026"/>
    <cellStyle name="Comma 13 2 5" xfId="1027"/>
    <cellStyle name="Comma 13 2 6" xfId="1028"/>
    <cellStyle name="Comma 13 2 7" xfId="1029"/>
    <cellStyle name="Comma 13 3" xfId="1030"/>
    <cellStyle name="Comma 13 3 2" xfId="1031"/>
    <cellStyle name="Comma 14" xfId="1032"/>
    <cellStyle name="Comma 14 2" xfId="1033"/>
    <cellStyle name="Comma 14 2 2" xfId="1034"/>
    <cellStyle name="Comma 14 3" xfId="1035"/>
    <cellStyle name="Comma 15" xfId="1036"/>
    <cellStyle name="Comma 15 2" xfId="1037"/>
    <cellStyle name="Comma 15 2 2" xfId="1038"/>
    <cellStyle name="Comma 15 2 3" xfId="1039"/>
    <cellStyle name="Comma 15 2 4" xfId="1040"/>
    <cellStyle name="Comma 15 2 5" xfId="1041"/>
    <cellStyle name="Comma 15 2 6" xfId="1042"/>
    <cellStyle name="Comma 15 2 7" xfId="1043"/>
    <cellStyle name="Comma 15 3" xfId="1044"/>
    <cellStyle name="Comma 16" xfId="1045"/>
    <cellStyle name="Comma 16 10" xfId="1046"/>
    <cellStyle name="Comma 16 11" xfId="1047"/>
    <cellStyle name="Comma 16 2" xfId="1048"/>
    <cellStyle name="Comma 16 3" xfId="1049"/>
    <cellStyle name="Comma 16 4" xfId="1050"/>
    <cellStyle name="Comma 16 5" xfId="1051"/>
    <cellStyle name="Comma 16 6" xfId="1052"/>
    <cellStyle name="Comma 16 7" xfId="1053"/>
    <cellStyle name="Comma 16 8" xfId="1054"/>
    <cellStyle name="Comma 16 9" xfId="1055"/>
    <cellStyle name="Comma 17" xfId="1056"/>
    <cellStyle name="Comma 17 2" xfId="1057"/>
    <cellStyle name="Comma 17 2 2" xfId="1058"/>
    <cellStyle name="Comma 18" xfId="1059"/>
    <cellStyle name="Comma 18 2" xfId="1060"/>
    <cellStyle name="Comma 18 2 2" xfId="1061"/>
    <cellStyle name="Comma 19" xfId="1062"/>
    <cellStyle name="Comma 19 10" xfId="1063"/>
    <cellStyle name="Comma 19 11" xfId="1064"/>
    <cellStyle name="Comma 19 2" xfId="1065"/>
    <cellStyle name="Comma 19 3" xfId="1066"/>
    <cellStyle name="Comma 19 4" xfId="1067"/>
    <cellStyle name="Comma 19 5" xfId="1068"/>
    <cellStyle name="Comma 19 6" xfId="1069"/>
    <cellStyle name="Comma 19 7" xfId="1070"/>
    <cellStyle name="Comma 19 8" xfId="1071"/>
    <cellStyle name="Comma 19 9" xfId="1072"/>
    <cellStyle name="Comma 2" xfId="3"/>
    <cellStyle name="Comma 2 10" xfId="1073"/>
    <cellStyle name="Comma 2 10 10" xfId="1074"/>
    <cellStyle name="Comma 2 10 2" xfId="1075"/>
    <cellStyle name="Comma 2 10 2 10" xfId="1076"/>
    <cellStyle name="Comma 2 10 2 2" xfId="1077"/>
    <cellStyle name="Comma 2 10 2 2 2" xfId="1078"/>
    <cellStyle name="Comma 2 10 2 2 2 2" xfId="1079"/>
    <cellStyle name="Comma 2 10 2 2 2 2 2" xfId="1080"/>
    <cellStyle name="Comma 2 10 2 2 2 2 3" xfId="1081"/>
    <cellStyle name="Comma 2 10 2 2 2 2 4" xfId="1082"/>
    <cellStyle name="Comma 2 10 2 2 2 3" xfId="1083"/>
    <cellStyle name="Comma 2 10 2 2 2 4" xfId="1084"/>
    <cellStyle name="Comma 2 10 2 2 2 5" xfId="1085"/>
    <cellStyle name="Comma 2 10 2 2 3" xfId="1086"/>
    <cellStyle name="Comma 2 10 2 2 3 2" xfId="1087"/>
    <cellStyle name="Comma 2 10 2 2 3 3" xfId="1088"/>
    <cellStyle name="Comma 2 10 2 2 3 4" xfId="1089"/>
    <cellStyle name="Comma 2 10 2 2 4" xfId="1090"/>
    <cellStyle name="Comma 2 10 2 2 5" xfId="1091"/>
    <cellStyle name="Comma 2 10 2 2 6" xfId="1092"/>
    <cellStyle name="Comma 2 10 2 3" xfId="1093"/>
    <cellStyle name="Comma 2 10 2 3 2" xfId="1094"/>
    <cellStyle name="Comma 2 10 2 3 2 2" xfId="1095"/>
    <cellStyle name="Comma 2 10 2 3 2 2 2" xfId="1096"/>
    <cellStyle name="Comma 2 10 2 3 2 2 3" xfId="1097"/>
    <cellStyle name="Comma 2 10 2 3 2 2 4" xfId="1098"/>
    <cellStyle name="Comma 2 10 2 3 2 3" xfId="1099"/>
    <cellStyle name="Comma 2 10 2 3 2 4" xfId="1100"/>
    <cellStyle name="Comma 2 10 2 3 2 5" xfId="1101"/>
    <cellStyle name="Comma 2 10 2 3 3" xfId="1102"/>
    <cellStyle name="Comma 2 10 2 3 3 2" xfId="1103"/>
    <cellStyle name="Comma 2 10 2 3 3 3" xfId="1104"/>
    <cellStyle name="Comma 2 10 2 3 3 4" xfId="1105"/>
    <cellStyle name="Comma 2 10 2 3 4" xfId="1106"/>
    <cellStyle name="Comma 2 10 2 3 5" xfId="1107"/>
    <cellStyle name="Comma 2 10 2 3 6" xfId="1108"/>
    <cellStyle name="Comma 2 10 2 4" xfId="1109"/>
    <cellStyle name="Comma 2 10 2 5" xfId="1110"/>
    <cellStyle name="Comma 2 10 2 5 2" xfId="1111"/>
    <cellStyle name="Comma 2 10 2 5 2 2" xfId="1112"/>
    <cellStyle name="Comma 2 10 2 5 2 3" xfId="1113"/>
    <cellStyle name="Comma 2 10 2 5 2 4" xfId="1114"/>
    <cellStyle name="Comma 2 10 2 5 3" xfId="1115"/>
    <cellStyle name="Comma 2 10 2 5 4" xfId="1116"/>
    <cellStyle name="Comma 2 10 2 5 5" xfId="1117"/>
    <cellStyle name="Comma 2 10 2 6" xfId="1118"/>
    <cellStyle name="Comma 2 10 2 7" xfId="1119"/>
    <cellStyle name="Comma 2 10 2 7 2" xfId="1120"/>
    <cellStyle name="Comma 2 10 2 7 3" xfId="1121"/>
    <cellStyle name="Comma 2 10 2 7 4" xfId="1122"/>
    <cellStyle name="Comma 2 10 2 8" xfId="1123"/>
    <cellStyle name="Comma 2 10 2 9" xfId="1124"/>
    <cellStyle name="Comma 2 10 3" xfId="1125"/>
    <cellStyle name="Comma 2 10 3 2" xfId="1126"/>
    <cellStyle name="Comma 2 10 3 2 2" xfId="1127"/>
    <cellStyle name="Comma 2 10 3 2 2 2" xfId="1128"/>
    <cellStyle name="Comma 2 10 3 2 2 3" xfId="1129"/>
    <cellStyle name="Comma 2 10 3 2 2 4" xfId="1130"/>
    <cellStyle name="Comma 2 10 3 2 3" xfId="1131"/>
    <cellStyle name="Comma 2 10 3 2 4" xfId="1132"/>
    <cellStyle name="Comma 2 10 3 2 5" xfId="1133"/>
    <cellStyle name="Comma 2 10 3 3" xfId="1134"/>
    <cellStyle name="Comma 2 10 3 3 2" xfId="1135"/>
    <cellStyle name="Comma 2 10 3 3 3" xfId="1136"/>
    <cellStyle name="Comma 2 10 3 3 4" xfId="1137"/>
    <cellStyle name="Comma 2 10 3 4" xfId="1138"/>
    <cellStyle name="Comma 2 10 3 5" xfId="1139"/>
    <cellStyle name="Comma 2 10 3 6" xfId="1140"/>
    <cellStyle name="Comma 2 10 4" xfId="1141"/>
    <cellStyle name="Comma 2 10 4 2" xfId="1142"/>
    <cellStyle name="Comma 2 10 4 2 2" xfId="1143"/>
    <cellStyle name="Comma 2 10 4 2 2 2" xfId="1144"/>
    <cellStyle name="Comma 2 10 4 2 2 3" xfId="1145"/>
    <cellStyle name="Comma 2 10 4 2 2 4" xfId="1146"/>
    <cellStyle name="Comma 2 10 4 2 3" xfId="1147"/>
    <cellStyle name="Comma 2 10 4 2 4" xfId="1148"/>
    <cellStyle name="Comma 2 10 4 2 5" xfId="1149"/>
    <cellStyle name="Comma 2 10 4 3" xfId="1150"/>
    <cellStyle name="Comma 2 10 4 3 2" xfId="1151"/>
    <cellStyle name="Comma 2 10 4 3 3" xfId="1152"/>
    <cellStyle name="Comma 2 10 4 3 4" xfId="1153"/>
    <cellStyle name="Comma 2 10 4 4" xfId="1154"/>
    <cellStyle name="Comma 2 10 4 5" xfId="1155"/>
    <cellStyle name="Comma 2 10 4 6" xfId="1156"/>
    <cellStyle name="Comma 2 10 5" xfId="1157"/>
    <cellStyle name="Comma 2 10 6" xfId="1158"/>
    <cellStyle name="Comma 2 10 6 2" xfId="1159"/>
    <cellStyle name="Comma 2 10 6 2 2" xfId="1160"/>
    <cellStyle name="Comma 2 10 6 2 3" xfId="1161"/>
    <cellStyle name="Comma 2 10 6 2 4" xfId="1162"/>
    <cellStyle name="Comma 2 10 6 3" xfId="1163"/>
    <cellStyle name="Comma 2 10 6 4" xfId="1164"/>
    <cellStyle name="Comma 2 10 6 5" xfId="1165"/>
    <cellStyle name="Comma 2 10 7" xfId="1166"/>
    <cellStyle name="Comma 2 10 7 2" xfId="1167"/>
    <cellStyle name="Comma 2 10 7 3" xfId="1168"/>
    <cellStyle name="Comma 2 10 7 4" xfId="1169"/>
    <cellStyle name="Comma 2 10 8" xfId="1170"/>
    <cellStyle name="Comma 2 10 9" xfId="1171"/>
    <cellStyle name="Comma 2 100" xfId="1172"/>
    <cellStyle name="Comma 2 101" xfId="1173"/>
    <cellStyle name="Comma 2 102" xfId="1174"/>
    <cellStyle name="Comma 2 103" xfId="1175"/>
    <cellStyle name="Comma 2 104" xfId="1176"/>
    <cellStyle name="Comma 2 105" xfId="1177"/>
    <cellStyle name="Comma 2 106" xfId="1178"/>
    <cellStyle name="Comma 2 107" xfId="1179"/>
    <cellStyle name="Comma 2 107 2" xfId="1180"/>
    <cellStyle name="Comma 2 107 3" xfId="1181"/>
    <cellStyle name="Comma 2 108" xfId="1182"/>
    <cellStyle name="Comma 2 109" xfId="1183"/>
    <cellStyle name="Comma 2 11" xfId="1184"/>
    <cellStyle name="Comma 2 11 2" xfId="1185"/>
    <cellStyle name="Comma 2 11 2 2" xfId="1186"/>
    <cellStyle name="Comma 2 11 2 3" xfId="1187"/>
    <cellStyle name="Comma 2 11 2 3 2" xfId="1188"/>
    <cellStyle name="Comma 2 11 2 3 2 2" xfId="1189"/>
    <cellStyle name="Comma 2 11 2 3 2 3" xfId="1190"/>
    <cellStyle name="Comma 2 11 2 3 2 4" xfId="1191"/>
    <cellStyle name="Comma 2 11 2 3 3" xfId="1192"/>
    <cellStyle name="Comma 2 11 2 3 4" xfId="1193"/>
    <cellStyle name="Comma 2 11 2 3 5" xfId="1194"/>
    <cellStyle name="Comma 2 11 2 4" xfId="1195"/>
    <cellStyle name="Comma 2 11 2 5" xfId="1196"/>
    <cellStyle name="Comma 2 11 2 5 2" xfId="1197"/>
    <cellStyle name="Comma 2 11 2 5 3" xfId="1198"/>
    <cellStyle name="Comma 2 11 2 5 4" xfId="1199"/>
    <cellStyle name="Comma 2 11 2 6" xfId="1200"/>
    <cellStyle name="Comma 2 11 2 7" xfId="1201"/>
    <cellStyle name="Comma 2 11 2 8" xfId="1202"/>
    <cellStyle name="Comma 2 11 3" xfId="1203"/>
    <cellStyle name="Comma 2 11 3 2" xfId="1204"/>
    <cellStyle name="Comma 2 11 3 2 2" xfId="1205"/>
    <cellStyle name="Comma 2 11 3 2 2 2" xfId="1206"/>
    <cellStyle name="Comma 2 11 3 2 2 3" xfId="1207"/>
    <cellStyle name="Comma 2 11 3 2 2 4" xfId="1208"/>
    <cellStyle name="Comma 2 11 3 2 3" xfId="1209"/>
    <cellStyle name="Comma 2 11 3 2 4" xfId="1210"/>
    <cellStyle name="Comma 2 11 3 2 5" xfId="1211"/>
    <cellStyle name="Comma 2 11 3 3" xfId="1212"/>
    <cellStyle name="Comma 2 11 3 3 2" xfId="1213"/>
    <cellStyle name="Comma 2 11 3 3 3" xfId="1214"/>
    <cellStyle name="Comma 2 11 3 3 4" xfId="1215"/>
    <cellStyle name="Comma 2 11 3 4" xfId="1216"/>
    <cellStyle name="Comma 2 11 3 5" xfId="1217"/>
    <cellStyle name="Comma 2 11 3 6" xfId="1218"/>
    <cellStyle name="Comma 2 11 4" xfId="1219"/>
    <cellStyle name="Comma 2 11 5" xfId="1220"/>
    <cellStyle name="Comma 2 11 5 2" xfId="1221"/>
    <cellStyle name="Comma 2 11 5 2 2" xfId="1222"/>
    <cellStyle name="Comma 2 11 5 2 3" xfId="1223"/>
    <cellStyle name="Comma 2 11 5 2 4" xfId="1224"/>
    <cellStyle name="Comma 2 11 5 3" xfId="1225"/>
    <cellStyle name="Comma 2 11 5 4" xfId="1226"/>
    <cellStyle name="Comma 2 11 5 5" xfId="1227"/>
    <cellStyle name="Comma 2 11 6" xfId="1228"/>
    <cellStyle name="Comma 2 11 6 2" xfId="1229"/>
    <cellStyle name="Comma 2 11 6 3" xfId="1230"/>
    <cellStyle name="Comma 2 11 6 4" xfId="1231"/>
    <cellStyle name="Comma 2 11 7" xfId="1232"/>
    <cellStyle name="Comma 2 11 8" xfId="1233"/>
    <cellStyle name="Comma 2 11 9" xfId="1234"/>
    <cellStyle name="Comma 2 110" xfId="1235"/>
    <cellStyle name="Comma 2 12" xfId="1236"/>
    <cellStyle name="Comma 2 12 2" xfId="1237"/>
    <cellStyle name="Comma 2 12 2 2" xfId="1238"/>
    <cellStyle name="Comma 2 12 2 3" xfId="1239"/>
    <cellStyle name="Comma 2 12 2 3 2" xfId="1240"/>
    <cellStyle name="Comma 2 12 2 3 2 2" xfId="1241"/>
    <cellStyle name="Comma 2 12 2 3 2 3" xfId="1242"/>
    <cellStyle name="Comma 2 12 2 3 2 4" xfId="1243"/>
    <cellStyle name="Comma 2 12 2 3 3" xfId="1244"/>
    <cellStyle name="Comma 2 12 2 3 4" xfId="1245"/>
    <cellStyle name="Comma 2 12 2 3 5" xfId="1246"/>
    <cellStyle name="Comma 2 12 2 4" xfId="1247"/>
    <cellStyle name="Comma 2 12 2 5" xfId="1248"/>
    <cellStyle name="Comma 2 12 2 5 2" xfId="1249"/>
    <cellStyle name="Comma 2 12 2 5 3" xfId="1250"/>
    <cellStyle name="Comma 2 12 2 5 4" xfId="1251"/>
    <cellStyle name="Comma 2 12 2 6" xfId="1252"/>
    <cellStyle name="Comma 2 12 2 7" xfId="1253"/>
    <cellStyle name="Comma 2 12 2 8" xfId="1254"/>
    <cellStyle name="Comma 2 12 3" xfId="1255"/>
    <cellStyle name="Comma 2 12 3 2" xfId="1256"/>
    <cellStyle name="Comma 2 12 3 3" xfId="1257"/>
    <cellStyle name="Comma 2 12 3 3 2" xfId="1258"/>
    <cellStyle name="Comma 2 12 3 3 2 2" xfId="1259"/>
    <cellStyle name="Comma 2 12 3 3 2 3" xfId="1260"/>
    <cellStyle name="Comma 2 12 3 3 2 4" xfId="1261"/>
    <cellStyle name="Comma 2 12 3 3 3" xfId="1262"/>
    <cellStyle name="Comma 2 12 3 3 4" xfId="1263"/>
    <cellStyle name="Comma 2 12 3 3 5" xfId="1264"/>
    <cellStyle name="Comma 2 12 3 4" xfId="1265"/>
    <cellStyle name="Comma 2 12 3 4 2" xfId="1266"/>
    <cellStyle name="Comma 2 12 3 4 3" xfId="1267"/>
    <cellStyle name="Comma 2 12 3 4 4" xfId="1268"/>
    <cellStyle name="Comma 2 12 3 5" xfId="1269"/>
    <cellStyle name="Comma 2 12 3 6" xfId="1270"/>
    <cellStyle name="Comma 2 12 3 7" xfId="1271"/>
    <cellStyle name="Comma 2 12 4" xfId="1272"/>
    <cellStyle name="Comma 2 12 5" xfId="1273"/>
    <cellStyle name="Comma 2 12 5 2" xfId="1274"/>
    <cellStyle name="Comma 2 12 5 2 2" xfId="1275"/>
    <cellStyle name="Comma 2 12 5 2 3" xfId="1276"/>
    <cellStyle name="Comma 2 12 5 2 4" xfId="1277"/>
    <cellStyle name="Comma 2 12 5 3" xfId="1278"/>
    <cellStyle name="Comma 2 12 5 4" xfId="1279"/>
    <cellStyle name="Comma 2 12 5 5" xfId="1280"/>
    <cellStyle name="Comma 2 12 6" xfId="1281"/>
    <cellStyle name="Comma 2 12 6 2" xfId="1282"/>
    <cellStyle name="Comma 2 12 6 3" xfId="1283"/>
    <cellStyle name="Comma 2 12 6 4" xfId="1284"/>
    <cellStyle name="Comma 2 12 7" xfId="1285"/>
    <cellStyle name="Comma 2 12 8" xfId="1286"/>
    <cellStyle name="Comma 2 12 9" xfId="1287"/>
    <cellStyle name="Comma 2 13" xfId="1288"/>
    <cellStyle name="Comma 2 13 10" xfId="1289"/>
    <cellStyle name="Comma 2 13 2" xfId="1290"/>
    <cellStyle name="Comma 2 13 2 2" xfId="1291"/>
    <cellStyle name="Comma 2 13 3" xfId="1292"/>
    <cellStyle name="Comma 2 13 4" xfId="1293"/>
    <cellStyle name="Comma 2 13 5" xfId="1294"/>
    <cellStyle name="Comma 2 13 6" xfId="1295"/>
    <cellStyle name="Comma 2 13 6 2" xfId="1296"/>
    <cellStyle name="Comma 2 13 6 2 2" xfId="1297"/>
    <cellStyle name="Comma 2 13 6 2 3" xfId="1298"/>
    <cellStyle name="Comma 2 13 6 2 4" xfId="1299"/>
    <cellStyle name="Comma 2 13 6 3" xfId="1300"/>
    <cellStyle name="Comma 2 13 6 4" xfId="1301"/>
    <cellStyle name="Comma 2 13 6 5" xfId="1302"/>
    <cellStyle name="Comma 2 13 7" xfId="1303"/>
    <cellStyle name="Comma 2 13 7 2" xfId="1304"/>
    <cellStyle name="Comma 2 13 7 3" xfId="1305"/>
    <cellStyle name="Comma 2 13 7 4" xfId="1306"/>
    <cellStyle name="Comma 2 13 8" xfId="1307"/>
    <cellStyle name="Comma 2 13 9" xfId="1308"/>
    <cellStyle name="Comma 2 14" xfId="1309"/>
    <cellStyle name="Comma 2 14 2" xfId="1310"/>
    <cellStyle name="Comma 2 14 2 2" xfId="1311"/>
    <cellStyle name="Comma 2 14 3" xfId="1312"/>
    <cellStyle name="Comma 2 14 3 2" xfId="1313"/>
    <cellStyle name="Comma 2 14 4" xfId="1314"/>
    <cellStyle name="Comma 2 14 5" xfId="1315"/>
    <cellStyle name="Comma 2 14 5 2" xfId="1316"/>
    <cellStyle name="Comma 2 14 5 2 2" xfId="1317"/>
    <cellStyle name="Comma 2 14 5 2 3" xfId="1318"/>
    <cellStyle name="Comma 2 14 5 2 4" xfId="1319"/>
    <cellStyle name="Comma 2 14 5 3" xfId="1320"/>
    <cellStyle name="Comma 2 14 5 4" xfId="1321"/>
    <cellStyle name="Comma 2 14 5 5" xfId="1322"/>
    <cellStyle name="Comma 2 14 6" xfId="1323"/>
    <cellStyle name="Comma 2 14 6 2" xfId="1324"/>
    <cellStyle name="Comma 2 14 6 3" xfId="1325"/>
    <cellStyle name="Comma 2 14 6 4" xfId="1326"/>
    <cellStyle name="Comma 2 14 7" xfId="1327"/>
    <cellStyle name="Comma 2 14 8" xfId="1328"/>
    <cellStyle name="Comma 2 14 9" xfId="1329"/>
    <cellStyle name="Comma 2 15" xfId="1330"/>
    <cellStyle name="Comma 2 15 2" xfId="1331"/>
    <cellStyle name="Comma 2 15 3" xfId="1332"/>
    <cellStyle name="Comma 2 15 3 2" xfId="1333"/>
    <cellStyle name="Comma 2 15 3 3" xfId="1334"/>
    <cellStyle name="Comma 2 15 3 4" xfId="1335"/>
    <cellStyle name="Comma 2 16" xfId="1336"/>
    <cellStyle name="Comma 2 16 2" xfId="1337"/>
    <cellStyle name="Comma 2 16 2 2" xfId="1338"/>
    <cellStyle name="Comma 2 17" xfId="1339"/>
    <cellStyle name="Comma 2 17 2" xfId="1340"/>
    <cellStyle name="Comma 2 17 3" xfId="1341"/>
    <cellStyle name="Comma 2 17 3 2" xfId="1342"/>
    <cellStyle name="Comma 2 17 3 3" xfId="1343"/>
    <cellStyle name="Comma 2 17 3 4" xfId="1344"/>
    <cellStyle name="Comma 2 18" xfId="1345"/>
    <cellStyle name="Comma 2 18 2" xfId="1346"/>
    <cellStyle name="Comma 2 18 3" xfId="1347"/>
    <cellStyle name="Comma 2 18 3 2" xfId="1348"/>
    <cellStyle name="Comma 2 18 3 3" xfId="1349"/>
    <cellStyle name="Comma 2 18 3 4" xfId="1350"/>
    <cellStyle name="Comma 2 19" xfId="1351"/>
    <cellStyle name="Comma 2 19 2" xfId="1352"/>
    <cellStyle name="Comma 2 19 3" xfId="1353"/>
    <cellStyle name="Comma 2 19 3 2" xfId="1354"/>
    <cellStyle name="Comma 2 19 3 3" xfId="1355"/>
    <cellStyle name="Comma 2 19 3 4" xfId="1356"/>
    <cellStyle name="Comma 2 2" xfId="1357"/>
    <cellStyle name="Comma 2 2 10" xfId="1358"/>
    <cellStyle name="Comma 2 2 10 2" xfId="1359"/>
    <cellStyle name="Comma 2 2 10 3" xfId="1360"/>
    <cellStyle name="Comma 2 2 10 3 2" xfId="1361"/>
    <cellStyle name="Comma 2 2 10 3 2 2" xfId="1362"/>
    <cellStyle name="Comma 2 2 10 3 2 3" xfId="1363"/>
    <cellStyle name="Comma 2 2 10 3 2 4" xfId="1364"/>
    <cellStyle name="Comma 2 2 10 3 3" xfId="1365"/>
    <cellStyle name="Comma 2 2 10 3 4" xfId="1366"/>
    <cellStyle name="Comma 2 2 10 3 5" xfId="1367"/>
    <cellStyle name="Comma 2 2 10 4" xfId="1368"/>
    <cellStyle name="Comma 2 2 10 4 2" xfId="1369"/>
    <cellStyle name="Comma 2 2 10 4 3" xfId="1370"/>
    <cellStyle name="Comma 2 2 10 4 4" xfId="1371"/>
    <cellStyle name="Comma 2 2 10 5" xfId="1372"/>
    <cellStyle name="Comma 2 2 10 5 2" xfId="1373"/>
    <cellStyle name="Comma 2 2 10 5 3" xfId="1374"/>
    <cellStyle name="Comma 2 2 10 5 4" xfId="1375"/>
    <cellStyle name="Comma 2 2 10 6" xfId="1376"/>
    <cellStyle name="Comma 2 2 10 7" xfId="1377"/>
    <cellStyle name="Comma 2 2 10 8" xfId="1378"/>
    <cellStyle name="Comma 2 2 11" xfId="1379"/>
    <cellStyle name="Comma 2 2 11 2" xfId="1380"/>
    <cellStyle name="Comma 2 2 11 3" xfId="1381"/>
    <cellStyle name="Comma 2 2 11 3 2" xfId="1382"/>
    <cellStyle name="Comma 2 2 11 3 2 2" xfId="1383"/>
    <cellStyle name="Comma 2 2 11 3 2 3" xfId="1384"/>
    <cellStyle name="Comma 2 2 11 3 2 4" xfId="1385"/>
    <cellStyle name="Comma 2 2 11 3 3" xfId="1386"/>
    <cellStyle name="Comma 2 2 11 3 4" xfId="1387"/>
    <cellStyle name="Comma 2 2 11 3 5" xfId="1388"/>
    <cellStyle name="Comma 2 2 11 4" xfId="1389"/>
    <cellStyle name="Comma 2 2 11 4 2" xfId="1390"/>
    <cellStyle name="Comma 2 2 11 4 3" xfId="1391"/>
    <cellStyle name="Comma 2 2 11 4 4" xfId="1392"/>
    <cellStyle name="Comma 2 2 11 5" xfId="1393"/>
    <cellStyle name="Comma 2 2 11 5 2" xfId="1394"/>
    <cellStyle name="Comma 2 2 11 5 3" xfId="1395"/>
    <cellStyle name="Comma 2 2 11 5 4" xfId="1396"/>
    <cellStyle name="Comma 2 2 11 6" xfId="1397"/>
    <cellStyle name="Comma 2 2 11 7" xfId="1398"/>
    <cellStyle name="Comma 2 2 11 8" xfId="1399"/>
    <cellStyle name="Comma 2 2 12" xfId="1400"/>
    <cellStyle name="Comma 2 2 12 2" xfId="1401"/>
    <cellStyle name="Comma 2 2 12 2 2" xfId="1402"/>
    <cellStyle name="Comma 2 2 12 2 3" xfId="1403"/>
    <cellStyle name="Comma 2 2 12 2 4" xfId="1404"/>
    <cellStyle name="Comma 2 2 13" xfId="1405"/>
    <cellStyle name="Comma 2 2 13 2" xfId="1406"/>
    <cellStyle name="Comma 2 2 13 2 2" xfId="1407"/>
    <cellStyle name="Comma 2 2 13 2 3" xfId="1408"/>
    <cellStyle name="Comma 2 2 13 2 4" xfId="1409"/>
    <cellStyle name="Comma 2 2 14" xfId="1410"/>
    <cellStyle name="Comma 2 2 14 2" xfId="1411"/>
    <cellStyle name="Comma 2 2 14 2 2" xfId="1412"/>
    <cellStyle name="Comma 2 2 14 2 3" xfId="1413"/>
    <cellStyle name="Comma 2 2 14 2 4" xfId="1414"/>
    <cellStyle name="Comma 2 2 15" xfId="1415"/>
    <cellStyle name="Comma 2 2 15 2" xfId="1416"/>
    <cellStyle name="Comma 2 2 15 2 2" xfId="1417"/>
    <cellStyle name="Comma 2 2 15 2 3" xfId="1418"/>
    <cellStyle name="Comma 2 2 15 2 4" xfId="1419"/>
    <cellStyle name="Comma 2 2 16" xfId="1420"/>
    <cellStyle name="Comma 2 2 16 2" xfId="1421"/>
    <cellStyle name="Comma 2 2 16 2 2" xfId="1422"/>
    <cellStyle name="Comma 2 2 16 2 3" xfId="1423"/>
    <cellStyle name="Comma 2 2 16 2 4" xfId="1424"/>
    <cellStyle name="Comma 2 2 17" xfId="1425"/>
    <cellStyle name="Comma 2 2 17 2" xfId="1426"/>
    <cellStyle name="Comma 2 2 17 2 2" xfId="1427"/>
    <cellStyle name="Comma 2 2 17 2 3" xfId="1428"/>
    <cellStyle name="Comma 2 2 17 2 4" xfId="1429"/>
    <cellStyle name="Comma 2 2 18" xfId="1430"/>
    <cellStyle name="Comma 2 2 18 2" xfId="1431"/>
    <cellStyle name="Comma 2 2 18 3" xfId="1432"/>
    <cellStyle name="Comma 2 2 18 3 2" xfId="1433"/>
    <cellStyle name="Comma 2 2 18 3 3" xfId="1434"/>
    <cellStyle name="Comma 2 2 18 3 4" xfId="1435"/>
    <cellStyle name="Comma 2 2 18 4" xfId="1436"/>
    <cellStyle name="Comma 2 2 18 5" xfId="1437"/>
    <cellStyle name="Comma 2 2 18 6" xfId="1438"/>
    <cellStyle name="Comma 2 2 19" xfId="1439"/>
    <cellStyle name="Comma 2 2 2" xfId="1440"/>
    <cellStyle name="Comma 2 2 2 10" xfId="1441"/>
    <cellStyle name="Comma 2 2 2 10 2" xfId="1442"/>
    <cellStyle name="Comma 2 2 2 10 3" xfId="1443"/>
    <cellStyle name="Comma 2 2 2 10 3 2" xfId="1444"/>
    <cellStyle name="Comma 2 2 2 10 3 2 2" xfId="1445"/>
    <cellStyle name="Comma 2 2 2 10 3 2 3" xfId="1446"/>
    <cellStyle name="Comma 2 2 2 10 3 2 4" xfId="1447"/>
    <cellStyle name="Comma 2 2 2 10 3 3" xfId="1448"/>
    <cellStyle name="Comma 2 2 2 10 3 4" xfId="1449"/>
    <cellStyle name="Comma 2 2 2 10 3 5" xfId="1450"/>
    <cellStyle name="Comma 2 2 2 10 4" xfId="1451"/>
    <cellStyle name="Comma 2 2 2 10 4 2" xfId="1452"/>
    <cellStyle name="Comma 2 2 2 10 4 3" xfId="1453"/>
    <cellStyle name="Comma 2 2 2 10 4 4" xfId="1454"/>
    <cellStyle name="Comma 2 2 2 10 5" xfId="1455"/>
    <cellStyle name="Comma 2 2 2 10 6" xfId="1456"/>
    <cellStyle name="Comma 2 2 2 10 7" xfId="1457"/>
    <cellStyle name="Comma 2 2 2 11" xfId="1458"/>
    <cellStyle name="Comma 2 2 2 12" xfId="1459"/>
    <cellStyle name="Comma 2 2 2 13" xfId="1460"/>
    <cellStyle name="Comma 2 2 2 14" xfId="1461"/>
    <cellStyle name="Comma 2 2 2 15" xfId="1462"/>
    <cellStyle name="Comma 2 2 2 15 2" xfId="1463"/>
    <cellStyle name="Comma 2 2 2 16" xfId="1464"/>
    <cellStyle name="Comma 2 2 2 16 2" xfId="1465"/>
    <cellStyle name="Comma 2 2 2 17" xfId="1466"/>
    <cellStyle name="Comma 2 2 2 17 2" xfId="1467"/>
    <cellStyle name="Comma 2 2 2 18" xfId="1468"/>
    <cellStyle name="Comma 2 2 2 18 2" xfId="1469"/>
    <cellStyle name="Comma 2 2 2 18 3" xfId="1470"/>
    <cellStyle name="Comma 2 2 2 18 3 2" xfId="1471"/>
    <cellStyle name="Comma 2 2 2 18 3 3" xfId="1472"/>
    <cellStyle name="Comma 2 2 2 18 3 4" xfId="1473"/>
    <cellStyle name="Comma 2 2 2 18 4" xfId="1474"/>
    <cellStyle name="Comma 2 2 2 18 5" xfId="1475"/>
    <cellStyle name="Comma 2 2 2 18 6" xfId="1476"/>
    <cellStyle name="Comma 2 2 2 19" xfId="1477"/>
    <cellStyle name="Comma 2 2 2 19 2" xfId="1478"/>
    <cellStyle name="Comma 2 2 2 19 3" xfId="1479"/>
    <cellStyle name="Comma 2 2 2 19 4" xfId="1480"/>
    <cellStyle name="Comma 2 2 2 2" xfId="1481"/>
    <cellStyle name="Comma 2 2 2 2 10" xfId="1482"/>
    <cellStyle name="Comma 2 2 2 2 10 2" xfId="1483"/>
    <cellStyle name="Comma 2 2 2 2 10 2 2" xfId="1484"/>
    <cellStyle name="Comma 2 2 2 2 10 2 3" xfId="1485"/>
    <cellStyle name="Comma 2 2 2 2 10 2 4" xfId="1486"/>
    <cellStyle name="Comma 2 2 2 2 11" xfId="1487"/>
    <cellStyle name="Comma 2 2 2 2 11 2" xfId="1488"/>
    <cellStyle name="Comma 2 2 2 2 11 2 2" xfId="1489"/>
    <cellStyle name="Comma 2 2 2 2 11 2 3" xfId="1490"/>
    <cellStyle name="Comma 2 2 2 2 11 2 4" xfId="1491"/>
    <cellStyle name="Comma 2 2 2 2 12" xfId="1492"/>
    <cellStyle name="Comma 2 2 2 2 12 2" xfId="1493"/>
    <cellStyle name="Comma 2 2 2 2 12 2 2" xfId="1494"/>
    <cellStyle name="Comma 2 2 2 2 12 2 3" xfId="1495"/>
    <cellStyle name="Comma 2 2 2 2 12 2 4" xfId="1496"/>
    <cellStyle name="Comma 2 2 2 2 13" xfId="1497"/>
    <cellStyle name="Comma 2 2 2 2 13 2" xfId="1498"/>
    <cellStyle name="Comma 2 2 2 2 13 2 2" xfId="1499"/>
    <cellStyle name="Comma 2 2 2 2 13 2 3" xfId="1500"/>
    <cellStyle name="Comma 2 2 2 2 13 2 4" xfId="1501"/>
    <cellStyle name="Comma 2 2 2 2 14" xfId="1502"/>
    <cellStyle name="Comma 2 2 2 2 14 2" xfId="1503"/>
    <cellStyle name="Comma 2 2 2 2 14 2 2" xfId="1504"/>
    <cellStyle name="Comma 2 2 2 2 14 2 3" xfId="1505"/>
    <cellStyle name="Comma 2 2 2 2 14 2 4" xfId="1506"/>
    <cellStyle name="Comma 2 2 2 2 15" xfId="1507"/>
    <cellStyle name="Comma 2 2 2 2 15 2" xfId="1508"/>
    <cellStyle name="Comma 2 2 2 2 15 2 2" xfId="1509"/>
    <cellStyle name="Comma 2 2 2 2 15 2 3" xfId="1510"/>
    <cellStyle name="Comma 2 2 2 2 15 2 4" xfId="1511"/>
    <cellStyle name="Comma 2 2 2 2 15 3" xfId="1512"/>
    <cellStyle name="Comma 2 2 2 2 15 3 2" xfId="1513"/>
    <cellStyle name="Comma 2 2 2 2 15 3 3" xfId="1514"/>
    <cellStyle name="Comma 2 2 2 2 15 3 4" xfId="1515"/>
    <cellStyle name="Comma 2 2 2 2 15 4" xfId="1516"/>
    <cellStyle name="Comma 2 2 2 2 15 5" xfId="1517"/>
    <cellStyle name="Comma 2 2 2 2 15 6" xfId="1518"/>
    <cellStyle name="Comma 2 2 2 2 16" xfId="1519"/>
    <cellStyle name="Comma 2 2 2 2 17" xfId="1520"/>
    <cellStyle name="Comma 2 2 2 2 17 2" xfId="1521"/>
    <cellStyle name="Comma 2 2 2 2 17 3" xfId="1522"/>
    <cellStyle name="Comma 2 2 2 2 17 4" xfId="1523"/>
    <cellStyle name="Comma 2 2 2 2 18" xfId="1524"/>
    <cellStyle name="Comma 2 2 2 2 19" xfId="1525"/>
    <cellStyle name="Comma 2 2 2 2 2" xfId="1526"/>
    <cellStyle name="Comma 2 2 2 2 2 10" xfId="1527"/>
    <cellStyle name="Comma 2 2 2 2 2 11" xfId="1528"/>
    <cellStyle name="Comma 2 2 2 2 2 12" xfId="1529"/>
    <cellStyle name="Comma 2 2 2 2 2 13" xfId="1530"/>
    <cellStyle name="Comma 2 2 2 2 2 13 2" xfId="1531"/>
    <cellStyle name="Comma 2 2 2 2 2 14" xfId="1532"/>
    <cellStyle name="Comma 2 2 2 2 2 14 2" xfId="1533"/>
    <cellStyle name="Comma 2 2 2 2 2 15" xfId="1534"/>
    <cellStyle name="Comma 2 2 2 2 2 15 2" xfId="1535"/>
    <cellStyle name="Comma 2 2 2 2 2 15 3" xfId="1536"/>
    <cellStyle name="Comma 2 2 2 2 2 15 3 2" xfId="1537"/>
    <cellStyle name="Comma 2 2 2 2 2 15 3 3" xfId="1538"/>
    <cellStyle name="Comma 2 2 2 2 2 15 3 4" xfId="1539"/>
    <cellStyle name="Comma 2 2 2 2 2 15 4" xfId="1540"/>
    <cellStyle name="Comma 2 2 2 2 2 15 5" xfId="1541"/>
    <cellStyle name="Comma 2 2 2 2 2 15 6" xfId="1542"/>
    <cellStyle name="Comma 2 2 2 2 2 16" xfId="1543"/>
    <cellStyle name="Comma 2 2 2 2 2 16 2" xfId="1544"/>
    <cellStyle name="Comma 2 2 2 2 2 16 3" xfId="1545"/>
    <cellStyle name="Comma 2 2 2 2 2 16 4" xfId="1546"/>
    <cellStyle name="Comma 2 2 2 2 2 17" xfId="1547"/>
    <cellStyle name="Comma 2 2 2 2 2 17 2" xfId="1548"/>
    <cellStyle name="Comma 2 2 2 2 2 17 3" xfId="1549"/>
    <cellStyle name="Comma 2 2 2 2 2 17 4" xfId="1550"/>
    <cellStyle name="Comma 2 2 2 2 2 18" xfId="1551"/>
    <cellStyle name="Comma 2 2 2 2 2 19" xfId="1552"/>
    <cellStyle name="Comma 2 2 2 2 2 2" xfId="1553"/>
    <cellStyle name="Comma 2 2 2 2 2 2 2" xfId="1554"/>
    <cellStyle name="Comma 2 2 2 2 2 2 2 2" xfId="1555"/>
    <cellStyle name="Comma 2 2 2 2 2 2 2 3" xfId="1556"/>
    <cellStyle name="Comma 2 2 2 2 2 2 2 4" xfId="1557"/>
    <cellStyle name="Comma 2 2 2 2 2 2 2 5" xfId="1558"/>
    <cellStyle name="Comma 2 2 2 2 2 2 2 5 2" xfId="1559"/>
    <cellStyle name="Comma 2 2 2 2 2 2 2 5 3" xfId="1560"/>
    <cellStyle name="Comma 2 2 2 2 2 2 2 5 4" xfId="1561"/>
    <cellStyle name="Comma 2 2 2 2 2 2 3" xfId="1562"/>
    <cellStyle name="Comma 2 2 2 2 2 2 3 2" xfId="1563"/>
    <cellStyle name="Comma 2 2 2 2 2 2 3 2 2" xfId="1564"/>
    <cellStyle name="Comma 2 2 2 2 2 2 3 2 3" xfId="1565"/>
    <cellStyle name="Comma 2 2 2 2 2 2 3 2 4" xfId="1566"/>
    <cellStyle name="Comma 2 2 2 2 2 2 4" xfId="1567"/>
    <cellStyle name="Comma 2 2 2 2 2 2 4 2" xfId="1568"/>
    <cellStyle name="Comma 2 2 2 2 2 2 4 2 2" xfId="1569"/>
    <cellStyle name="Comma 2 2 2 2 2 2 4 2 3" xfId="1570"/>
    <cellStyle name="Comma 2 2 2 2 2 2 4 2 4" xfId="1571"/>
    <cellStyle name="Comma 2 2 2 2 2 2 5" xfId="1572"/>
    <cellStyle name="Comma 2 2 2 2 2 20" xfId="1573"/>
    <cellStyle name="Comma 2 2 2 2 2 3" xfId="1574"/>
    <cellStyle name="Comma 2 2 2 2 2 3 2" xfId="1575"/>
    <cellStyle name="Comma 2 2 2 2 2 3 2 2" xfId="1576"/>
    <cellStyle name="Comma 2 2 2 2 2 3 2 2 2" xfId="1577"/>
    <cellStyle name="Comma 2 2 2 2 2 3 2 2 2 2" xfId="1578"/>
    <cellStyle name="Comma 2 2 2 2 2 3 2 2 2 3" xfId="1579"/>
    <cellStyle name="Comma 2 2 2 2 2 3 2 2 2 4" xfId="1580"/>
    <cellStyle name="Comma 2 2 2 2 2 3 2 2 3" xfId="1581"/>
    <cellStyle name="Comma 2 2 2 2 2 3 2 2 4" xfId="1582"/>
    <cellStyle name="Comma 2 2 2 2 2 3 2 2 5" xfId="1583"/>
    <cellStyle name="Comma 2 2 2 2 2 3 2 3" xfId="1584"/>
    <cellStyle name="Comma 2 2 2 2 2 3 2 3 2" xfId="1585"/>
    <cellStyle name="Comma 2 2 2 2 2 3 2 3 3" xfId="1586"/>
    <cellStyle name="Comma 2 2 2 2 2 3 2 3 4" xfId="1587"/>
    <cellStyle name="Comma 2 2 2 2 2 3 2 4" xfId="1588"/>
    <cellStyle name="Comma 2 2 2 2 2 3 2 5" xfId="1589"/>
    <cellStyle name="Comma 2 2 2 2 2 3 2 6" xfId="1590"/>
    <cellStyle name="Comma 2 2 2 2 2 3 3" xfId="1591"/>
    <cellStyle name="Comma 2 2 2 2 2 3 3 2" xfId="1592"/>
    <cellStyle name="Comma 2 2 2 2 2 3 3 2 2" xfId="1593"/>
    <cellStyle name="Comma 2 2 2 2 2 3 3 2 2 2" xfId="1594"/>
    <cellStyle name="Comma 2 2 2 2 2 3 3 2 2 3" xfId="1595"/>
    <cellStyle name="Comma 2 2 2 2 2 3 3 2 2 4" xfId="1596"/>
    <cellStyle name="Comma 2 2 2 2 2 3 3 2 3" xfId="1597"/>
    <cellStyle name="Comma 2 2 2 2 2 3 3 2 4" xfId="1598"/>
    <cellStyle name="Comma 2 2 2 2 2 3 3 2 5" xfId="1599"/>
    <cellStyle name="Comma 2 2 2 2 2 3 3 3" xfId="1600"/>
    <cellStyle name="Comma 2 2 2 2 2 3 3 3 2" xfId="1601"/>
    <cellStyle name="Comma 2 2 2 2 2 3 3 3 3" xfId="1602"/>
    <cellStyle name="Comma 2 2 2 2 2 3 3 3 4" xfId="1603"/>
    <cellStyle name="Comma 2 2 2 2 2 3 3 4" xfId="1604"/>
    <cellStyle name="Comma 2 2 2 2 2 3 3 5" xfId="1605"/>
    <cellStyle name="Comma 2 2 2 2 2 3 3 6" xfId="1606"/>
    <cellStyle name="Comma 2 2 2 2 2 3 4" xfId="1607"/>
    <cellStyle name="Comma 2 2 2 2 2 3 5" xfId="1608"/>
    <cellStyle name="Comma 2 2 2 2 2 3 5 2" xfId="1609"/>
    <cellStyle name="Comma 2 2 2 2 2 3 5 2 2" xfId="1610"/>
    <cellStyle name="Comma 2 2 2 2 2 3 5 2 3" xfId="1611"/>
    <cellStyle name="Comma 2 2 2 2 2 3 5 2 4" xfId="1612"/>
    <cellStyle name="Comma 2 2 2 2 2 3 5 3" xfId="1613"/>
    <cellStyle name="Comma 2 2 2 2 2 3 5 4" xfId="1614"/>
    <cellStyle name="Comma 2 2 2 2 2 3 5 5" xfId="1615"/>
    <cellStyle name="Comma 2 2 2 2 2 3 6" xfId="1616"/>
    <cellStyle name="Comma 2 2 2 2 2 3 6 2" xfId="1617"/>
    <cellStyle name="Comma 2 2 2 2 2 3 6 3" xfId="1618"/>
    <cellStyle name="Comma 2 2 2 2 2 3 6 4" xfId="1619"/>
    <cellStyle name="Comma 2 2 2 2 2 3 7" xfId="1620"/>
    <cellStyle name="Comma 2 2 2 2 2 3 8" xfId="1621"/>
    <cellStyle name="Comma 2 2 2 2 2 3 9" xfId="1622"/>
    <cellStyle name="Comma 2 2 2 2 2 4" xfId="1623"/>
    <cellStyle name="Comma 2 2 2 2 2 4 2" xfId="1624"/>
    <cellStyle name="Comma 2 2 2 2 2 4 3" xfId="1625"/>
    <cellStyle name="Comma 2 2 2 2 2 4 3 2" xfId="1626"/>
    <cellStyle name="Comma 2 2 2 2 2 4 3 2 2" xfId="1627"/>
    <cellStyle name="Comma 2 2 2 2 2 4 3 2 3" xfId="1628"/>
    <cellStyle name="Comma 2 2 2 2 2 4 3 2 4" xfId="1629"/>
    <cellStyle name="Comma 2 2 2 2 2 4 3 3" xfId="1630"/>
    <cellStyle name="Comma 2 2 2 2 2 4 3 4" xfId="1631"/>
    <cellStyle name="Comma 2 2 2 2 2 4 3 5" xfId="1632"/>
    <cellStyle name="Comma 2 2 2 2 2 4 4" xfId="1633"/>
    <cellStyle name="Comma 2 2 2 2 2 4 4 2" xfId="1634"/>
    <cellStyle name="Comma 2 2 2 2 2 4 4 3" xfId="1635"/>
    <cellStyle name="Comma 2 2 2 2 2 4 4 4" xfId="1636"/>
    <cellStyle name="Comma 2 2 2 2 2 4 5" xfId="1637"/>
    <cellStyle name="Comma 2 2 2 2 2 4 6" xfId="1638"/>
    <cellStyle name="Comma 2 2 2 2 2 4 7" xfId="1639"/>
    <cellStyle name="Comma 2 2 2 2 2 5" xfId="1640"/>
    <cellStyle name="Comma 2 2 2 2 2 5 2" xfId="1641"/>
    <cellStyle name="Comma 2 2 2 2 2 5 3" xfId="1642"/>
    <cellStyle name="Comma 2 2 2 2 2 5 3 2" xfId="1643"/>
    <cellStyle name="Comma 2 2 2 2 2 5 3 2 2" xfId="1644"/>
    <cellStyle name="Comma 2 2 2 2 2 5 3 2 3" xfId="1645"/>
    <cellStyle name="Comma 2 2 2 2 2 5 3 2 4" xfId="1646"/>
    <cellStyle name="Comma 2 2 2 2 2 5 3 3" xfId="1647"/>
    <cellStyle name="Comma 2 2 2 2 2 5 3 4" xfId="1648"/>
    <cellStyle name="Comma 2 2 2 2 2 5 3 5" xfId="1649"/>
    <cellStyle name="Comma 2 2 2 2 2 5 4" xfId="1650"/>
    <cellStyle name="Comma 2 2 2 2 2 5 4 2" xfId="1651"/>
    <cellStyle name="Comma 2 2 2 2 2 5 4 3" xfId="1652"/>
    <cellStyle name="Comma 2 2 2 2 2 5 4 4" xfId="1653"/>
    <cellStyle name="Comma 2 2 2 2 2 5 5" xfId="1654"/>
    <cellStyle name="Comma 2 2 2 2 2 5 6" xfId="1655"/>
    <cellStyle name="Comma 2 2 2 2 2 5 7" xfId="1656"/>
    <cellStyle name="Comma 2 2 2 2 2 6" xfId="1657"/>
    <cellStyle name="Comma 2 2 2 2 2 7" xfId="1658"/>
    <cellStyle name="Comma 2 2 2 2 2 8" xfId="1659"/>
    <cellStyle name="Comma 2 2 2 2 2 9" xfId="1660"/>
    <cellStyle name="Comma 2 2 2 2 20" xfId="1661"/>
    <cellStyle name="Comma 2 2 2 2 3" xfId="1662"/>
    <cellStyle name="Comma 2 2 2 2 3 10" xfId="1663"/>
    <cellStyle name="Comma 2 2 2 2 3 11" xfId="1664"/>
    <cellStyle name="Comma 2 2 2 2 3 2" xfId="1665"/>
    <cellStyle name="Comma 2 2 2 2 3 2 2" xfId="1666"/>
    <cellStyle name="Comma 2 2 2 2 3 2 2 2" xfId="1667"/>
    <cellStyle name="Comma 2 2 2 2 3 2 2 2 2" xfId="1668"/>
    <cellStyle name="Comma 2 2 2 2 3 2 2 2 2 2" xfId="1669"/>
    <cellStyle name="Comma 2 2 2 2 3 2 2 2 2 3" xfId="1670"/>
    <cellStyle name="Comma 2 2 2 2 3 2 2 2 2 4" xfId="1671"/>
    <cellStyle name="Comma 2 2 2 2 3 2 2 2 3" xfId="1672"/>
    <cellStyle name="Comma 2 2 2 2 3 2 2 2 4" xfId="1673"/>
    <cellStyle name="Comma 2 2 2 2 3 2 2 2 5" xfId="1674"/>
    <cellStyle name="Comma 2 2 2 2 3 2 2 3" xfId="1675"/>
    <cellStyle name="Comma 2 2 2 2 3 2 2 3 2" xfId="1676"/>
    <cellStyle name="Comma 2 2 2 2 3 2 2 3 3" xfId="1677"/>
    <cellStyle name="Comma 2 2 2 2 3 2 2 3 4" xfId="1678"/>
    <cellStyle name="Comma 2 2 2 2 3 2 2 4" xfId="1679"/>
    <cellStyle name="Comma 2 2 2 2 3 2 2 4 2" xfId="1680"/>
    <cellStyle name="Comma 2 2 2 2 3 2 2 4 3" xfId="1681"/>
    <cellStyle name="Comma 2 2 2 2 3 2 2 4 4" xfId="1682"/>
    <cellStyle name="Comma 2 2 2 2 3 2 2 5" xfId="1683"/>
    <cellStyle name="Comma 2 2 2 2 3 2 2 6" xfId="1684"/>
    <cellStyle name="Comma 2 2 2 2 3 2 2 7" xfId="1685"/>
    <cellStyle name="Comma 2 2 2 2 3 2 3" xfId="1686"/>
    <cellStyle name="Comma 2 2 2 2 3 2 3 2" xfId="1687"/>
    <cellStyle name="Comma 2 2 2 2 3 2 3 2 2" xfId="1688"/>
    <cellStyle name="Comma 2 2 2 2 3 2 3 2 2 2" xfId="1689"/>
    <cellStyle name="Comma 2 2 2 2 3 2 3 2 2 3" xfId="1690"/>
    <cellStyle name="Comma 2 2 2 2 3 2 3 2 2 4" xfId="1691"/>
    <cellStyle name="Comma 2 2 2 2 3 2 3 2 3" xfId="1692"/>
    <cellStyle name="Comma 2 2 2 2 3 2 3 2 4" xfId="1693"/>
    <cellStyle name="Comma 2 2 2 2 3 2 3 2 5" xfId="1694"/>
    <cellStyle name="Comma 2 2 2 2 3 2 3 3" xfId="1695"/>
    <cellStyle name="Comma 2 2 2 2 3 2 3 3 2" xfId="1696"/>
    <cellStyle name="Comma 2 2 2 2 3 2 3 3 3" xfId="1697"/>
    <cellStyle name="Comma 2 2 2 2 3 2 3 3 4" xfId="1698"/>
    <cellStyle name="Comma 2 2 2 2 3 2 3 4" xfId="1699"/>
    <cellStyle name="Comma 2 2 2 2 3 2 3 4 2" xfId="1700"/>
    <cellStyle name="Comma 2 2 2 2 3 2 3 4 3" xfId="1701"/>
    <cellStyle name="Comma 2 2 2 2 3 2 3 4 4" xfId="1702"/>
    <cellStyle name="Comma 2 2 2 2 3 2 3 5" xfId="1703"/>
    <cellStyle name="Comma 2 2 2 2 3 2 3 6" xfId="1704"/>
    <cellStyle name="Comma 2 2 2 2 3 2 3 7" xfId="1705"/>
    <cellStyle name="Comma 2 2 2 2 3 2 4" xfId="1706"/>
    <cellStyle name="Comma 2 2 2 2 3 2 4 2" xfId="1707"/>
    <cellStyle name="Comma 2 2 2 2 3 2 4 2 2" xfId="1708"/>
    <cellStyle name="Comma 2 2 2 2 3 2 4 2 3" xfId="1709"/>
    <cellStyle name="Comma 2 2 2 2 3 2 4 2 4" xfId="1710"/>
    <cellStyle name="Comma 2 2 2 2 3 2 4 3" xfId="1711"/>
    <cellStyle name="Comma 2 2 2 2 3 2 4 3 2" xfId="1712"/>
    <cellStyle name="Comma 2 2 2 2 3 2 4 3 3" xfId="1713"/>
    <cellStyle name="Comma 2 2 2 2 3 2 4 3 4" xfId="1714"/>
    <cellStyle name="Comma 2 2 2 2 3 2 4 4" xfId="1715"/>
    <cellStyle name="Comma 2 2 2 2 3 2 4 5" xfId="1716"/>
    <cellStyle name="Comma 2 2 2 2 3 2 4 6" xfId="1717"/>
    <cellStyle name="Comma 2 2 2 2 3 2 5" xfId="1718"/>
    <cellStyle name="Comma 2 2 2 2 3 2 6" xfId="1719"/>
    <cellStyle name="Comma 2 2 2 2 3 2 6 2" xfId="1720"/>
    <cellStyle name="Comma 2 2 2 2 3 2 6 3" xfId="1721"/>
    <cellStyle name="Comma 2 2 2 2 3 2 6 4" xfId="1722"/>
    <cellStyle name="Comma 2 2 2 2 3 2 7" xfId="1723"/>
    <cellStyle name="Comma 2 2 2 2 3 2 8" xfId="1724"/>
    <cellStyle name="Comma 2 2 2 2 3 2 9" xfId="1725"/>
    <cellStyle name="Comma 2 2 2 2 3 3" xfId="1726"/>
    <cellStyle name="Comma 2 2 2 2 3 3 2" xfId="1727"/>
    <cellStyle name="Comma 2 2 2 2 3 3 2 2" xfId="1728"/>
    <cellStyle name="Comma 2 2 2 2 3 3 2 2 2" xfId="1729"/>
    <cellStyle name="Comma 2 2 2 2 3 3 2 2 3" xfId="1730"/>
    <cellStyle name="Comma 2 2 2 2 3 3 2 2 4" xfId="1731"/>
    <cellStyle name="Comma 2 2 2 2 3 3 2 3" xfId="1732"/>
    <cellStyle name="Comma 2 2 2 2 3 3 2 4" xfId="1733"/>
    <cellStyle name="Comma 2 2 2 2 3 3 2 5" xfId="1734"/>
    <cellStyle name="Comma 2 2 2 2 3 3 3" xfId="1735"/>
    <cellStyle name="Comma 2 2 2 2 3 3 4" xfId="1736"/>
    <cellStyle name="Comma 2 2 2 2 3 3 4 2" xfId="1737"/>
    <cellStyle name="Comma 2 2 2 2 3 3 4 3" xfId="1738"/>
    <cellStyle name="Comma 2 2 2 2 3 3 4 4" xfId="1739"/>
    <cellStyle name="Comma 2 2 2 2 3 3 5" xfId="1740"/>
    <cellStyle name="Comma 2 2 2 2 3 3 6" xfId="1741"/>
    <cellStyle name="Comma 2 2 2 2 3 3 7" xfId="1742"/>
    <cellStyle name="Comma 2 2 2 2 3 4" xfId="1743"/>
    <cellStyle name="Comma 2 2 2 2 3 4 2" xfId="1744"/>
    <cellStyle name="Comma 2 2 2 2 3 4 2 2" xfId="1745"/>
    <cellStyle name="Comma 2 2 2 2 3 4 2 2 2" xfId="1746"/>
    <cellStyle name="Comma 2 2 2 2 3 4 2 2 3" xfId="1747"/>
    <cellStyle name="Comma 2 2 2 2 3 4 2 2 4" xfId="1748"/>
    <cellStyle name="Comma 2 2 2 2 3 4 2 3" xfId="1749"/>
    <cellStyle name="Comma 2 2 2 2 3 4 2 4" xfId="1750"/>
    <cellStyle name="Comma 2 2 2 2 3 4 2 5" xfId="1751"/>
    <cellStyle name="Comma 2 2 2 2 3 4 3" xfId="1752"/>
    <cellStyle name="Comma 2 2 2 2 3 4 4" xfId="1753"/>
    <cellStyle name="Comma 2 2 2 2 3 4 4 2" xfId="1754"/>
    <cellStyle name="Comma 2 2 2 2 3 4 4 3" xfId="1755"/>
    <cellStyle name="Comma 2 2 2 2 3 4 4 4" xfId="1756"/>
    <cellStyle name="Comma 2 2 2 2 3 4 5" xfId="1757"/>
    <cellStyle name="Comma 2 2 2 2 3 4 6" xfId="1758"/>
    <cellStyle name="Comma 2 2 2 2 3 4 7" xfId="1759"/>
    <cellStyle name="Comma 2 2 2 2 3 5" xfId="1760"/>
    <cellStyle name="Comma 2 2 2 2 3 6" xfId="1761"/>
    <cellStyle name="Comma 2 2 2 2 3 6 2" xfId="1762"/>
    <cellStyle name="Comma 2 2 2 2 3 6 2 2" xfId="1763"/>
    <cellStyle name="Comma 2 2 2 2 3 6 2 3" xfId="1764"/>
    <cellStyle name="Comma 2 2 2 2 3 6 2 4" xfId="1765"/>
    <cellStyle name="Comma 2 2 2 2 3 6 3" xfId="1766"/>
    <cellStyle name="Comma 2 2 2 2 3 6 4" xfId="1767"/>
    <cellStyle name="Comma 2 2 2 2 3 6 5" xfId="1768"/>
    <cellStyle name="Comma 2 2 2 2 3 7" xfId="1769"/>
    <cellStyle name="Comma 2 2 2 2 3 7 2" xfId="1770"/>
    <cellStyle name="Comma 2 2 2 2 3 7 3" xfId="1771"/>
    <cellStyle name="Comma 2 2 2 2 3 7 4" xfId="1772"/>
    <cellStyle name="Comma 2 2 2 2 3 8" xfId="1773"/>
    <cellStyle name="Comma 2 2 2 2 3 8 2" xfId="1774"/>
    <cellStyle name="Comma 2 2 2 2 3 8 3" xfId="1775"/>
    <cellStyle name="Comma 2 2 2 2 3 8 4" xfId="1776"/>
    <cellStyle name="Comma 2 2 2 2 3 9" xfId="1777"/>
    <cellStyle name="Comma 2 2 2 2 4" xfId="1778"/>
    <cellStyle name="Comma 2 2 2 2 4 2" xfId="1779"/>
    <cellStyle name="Comma 2 2 2 2 4 3" xfId="1780"/>
    <cellStyle name="Comma 2 2 2 2 4 3 2" xfId="1781"/>
    <cellStyle name="Comma 2 2 2 2 4 3 3" xfId="1782"/>
    <cellStyle name="Comma 2 2 2 2 4 3 4" xfId="1783"/>
    <cellStyle name="Comma 2 2 2 2 5" xfId="1784"/>
    <cellStyle name="Comma 2 2 2 2 5 10" xfId="1785"/>
    <cellStyle name="Comma 2 2 2 2 5 11" xfId="1786"/>
    <cellStyle name="Comma 2 2 2 2 5 2" xfId="1787"/>
    <cellStyle name="Comma 2 2 2 2 5 2 2" xfId="1788"/>
    <cellStyle name="Comma 2 2 2 2 5 2 2 2" xfId="1789"/>
    <cellStyle name="Comma 2 2 2 2 5 2 2 2 2" xfId="1790"/>
    <cellStyle name="Comma 2 2 2 2 5 2 2 2 2 2" xfId="1791"/>
    <cellStyle name="Comma 2 2 2 2 5 2 2 2 2 3" xfId="1792"/>
    <cellStyle name="Comma 2 2 2 2 5 2 2 2 2 4" xfId="1793"/>
    <cellStyle name="Comma 2 2 2 2 5 2 2 2 3" xfId="1794"/>
    <cellStyle name="Comma 2 2 2 2 5 2 2 2 4" xfId="1795"/>
    <cellStyle name="Comma 2 2 2 2 5 2 2 2 5" xfId="1796"/>
    <cellStyle name="Comma 2 2 2 2 5 2 2 3" xfId="1797"/>
    <cellStyle name="Comma 2 2 2 2 5 2 2 3 2" xfId="1798"/>
    <cellStyle name="Comma 2 2 2 2 5 2 2 3 3" xfId="1799"/>
    <cellStyle name="Comma 2 2 2 2 5 2 2 3 4" xfId="1800"/>
    <cellStyle name="Comma 2 2 2 2 5 2 2 4" xfId="1801"/>
    <cellStyle name="Comma 2 2 2 2 5 2 2 5" xfId="1802"/>
    <cellStyle name="Comma 2 2 2 2 5 2 2 6" xfId="1803"/>
    <cellStyle name="Comma 2 2 2 2 5 2 3" xfId="1804"/>
    <cellStyle name="Comma 2 2 2 2 5 2 3 2" xfId="1805"/>
    <cellStyle name="Comma 2 2 2 2 5 2 3 2 2" xfId="1806"/>
    <cellStyle name="Comma 2 2 2 2 5 2 3 2 2 2" xfId="1807"/>
    <cellStyle name="Comma 2 2 2 2 5 2 3 2 2 3" xfId="1808"/>
    <cellStyle name="Comma 2 2 2 2 5 2 3 2 2 4" xfId="1809"/>
    <cellStyle name="Comma 2 2 2 2 5 2 3 2 3" xfId="1810"/>
    <cellStyle name="Comma 2 2 2 2 5 2 3 2 4" xfId="1811"/>
    <cellStyle name="Comma 2 2 2 2 5 2 3 2 5" xfId="1812"/>
    <cellStyle name="Comma 2 2 2 2 5 2 3 3" xfId="1813"/>
    <cellStyle name="Comma 2 2 2 2 5 2 3 3 2" xfId="1814"/>
    <cellStyle name="Comma 2 2 2 2 5 2 3 3 3" xfId="1815"/>
    <cellStyle name="Comma 2 2 2 2 5 2 3 3 4" xfId="1816"/>
    <cellStyle name="Comma 2 2 2 2 5 2 3 4" xfId="1817"/>
    <cellStyle name="Comma 2 2 2 2 5 2 3 5" xfId="1818"/>
    <cellStyle name="Comma 2 2 2 2 5 2 3 6" xfId="1819"/>
    <cellStyle name="Comma 2 2 2 2 5 2 4" xfId="1820"/>
    <cellStyle name="Comma 2 2 2 2 5 2 4 2" xfId="1821"/>
    <cellStyle name="Comma 2 2 2 2 5 2 4 2 2" xfId="1822"/>
    <cellStyle name="Comma 2 2 2 2 5 2 4 2 3" xfId="1823"/>
    <cellStyle name="Comma 2 2 2 2 5 2 4 2 4" xfId="1824"/>
    <cellStyle name="Comma 2 2 2 2 5 2 4 3" xfId="1825"/>
    <cellStyle name="Comma 2 2 2 2 5 2 4 4" xfId="1826"/>
    <cellStyle name="Comma 2 2 2 2 5 2 4 5" xfId="1827"/>
    <cellStyle name="Comma 2 2 2 2 5 2 5" xfId="1828"/>
    <cellStyle name="Comma 2 2 2 2 5 2 5 2" xfId="1829"/>
    <cellStyle name="Comma 2 2 2 2 5 2 5 3" xfId="1830"/>
    <cellStyle name="Comma 2 2 2 2 5 2 5 4" xfId="1831"/>
    <cellStyle name="Comma 2 2 2 2 5 2 6" xfId="1832"/>
    <cellStyle name="Comma 2 2 2 2 5 2 7" xfId="1833"/>
    <cellStyle name="Comma 2 2 2 2 5 2 8" xfId="1834"/>
    <cellStyle name="Comma 2 2 2 2 5 3" xfId="1835"/>
    <cellStyle name="Comma 2 2 2 2 5 3 2" xfId="1836"/>
    <cellStyle name="Comma 2 2 2 2 5 3 2 2" xfId="1837"/>
    <cellStyle name="Comma 2 2 2 2 5 3 2 2 2" xfId="1838"/>
    <cellStyle name="Comma 2 2 2 2 5 3 2 2 3" xfId="1839"/>
    <cellStyle name="Comma 2 2 2 2 5 3 2 2 4" xfId="1840"/>
    <cellStyle name="Comma 2 2 2 2 5 3 2 3" xfId="1841"/>
    <cellStyle name="Comma 2 2 2 2 5 3 2 4" xfId="1842"/>
    <cellStyle name="Comma 2 2 2 2 5 3 2 5" xfId="1843"/>
    <cellStyle name="Comma 2 2 2 2 5 3 3" xfId="1844"/>
    <cellStyle name="Comma 2 2 2 2 5 3 3 2" xfId="1845"/>
    <cellStyle name="Comma 2 2 2 2 5 3 3 3" xfId="1846"/>
    <cellStyle name="Comma 2 2 2 2 5 3 3 4" xfId="1847"/>
    <cellStyle name="Comma 2 2 2 2 5 3 4" xfId="1848"/>
    <cellStyle name="Comma 2 2 2 2 5 3 5" xfId="1849"/>
    <cellStyle name="Comma 2 2 2 2 5 3 6" xfId="1850"/>
    <cellStyle name="Comma 2 2 2 2 5 4" xfId="1851"/>
    <cellStyle name="Comma 2 2 2 2 5 4 2" xfId="1852"/>
    <cellStyle name="Comma 2 2 2 2 5 4 2 2" xfId="1853"/>
    <cellStyle name="Comma 2 2 2 2 5 4 2 2 2" xfId="1854"/>
    <cellStyle name="Comma 2 2 2 2 5 4 2 2 3" xfId="1855"/>
    <cellStyle name="Comma 2 2 2 2 5 4 2 2 4" xfId="1856"/>
    <cellStyle name="Comma 2 2 2 2 5 4 2 3" xfId="1857"/>
    <cellStyle name="Comma 2 2 2 2 5 4 2 4" xfId="1858"/>
    <cellStyle name="Comma 2 2 2 2 5 4 2 5" xfId="1859"/>
    <cellStyle name="Comma 2 2 2 2 5 4 3" xfId="1860"/>
    <cellStyle name="Comma 2 2 2 2 5 4 3 2" xfId="1861"/>
    <cellStyle name="Comma 2 2 2 2 5 4 3 3" xfId="1862"/>
    <cellStyle name="Comma 2 2 2 2 5 4 3 4" xfId="1863"/>
    <cellStyle name="Comma 2 2 2 2 5 4 4" xfId="1864"/>
    <cellStyle name="Comma 2 2 2 2 5 4 5" xfId="1865"/>
    <cellStyle name="Comma 2 2 2 2 5 4 6" xfId="1866"/>
    <cellStyle name="Comma 2 2 2 2 5 5" xfId="1867"/>
    <cellStyle name="Comma 2 2 2 2 5 6" xfId="1868"/>
    <cellStyle name="Comma 2 2 2 2 5 6 2" xfId="1869"/>
    <cellStyle name="Comma 2 2 2 2 5 6 2 2" xfId="1870"/>
    <cellStyle name="Comma 2 2 2 2 5 6 2 3" xfId="1871"/>
    <cellStyle name="Comma 2 2 2 2 5 6 2 4" xfId="1872"/>
    <cellStyle name="Comma 2 2 2 2 5 6 3" xfId="1873"/>
    <cellStyle name="Comma 2 2 2 2 5 6 4" xfId="1874"/>
    <cellStyle name="Comma 2 2 2 2 5 6 5" xfId="1875"/>
    <cellStyle name="Comma 2 2 2 2 5 7" xfId="1876"/>
    <cellStyle name="Comma 2 2 2 2 5 7 2" xfId="1877"/>
    <cellStyle name="Comma 2 2 2 2 5 7 3" xfId="1878"/>
    <cellStyle name="Comma 2 2 2 2 5 7 4" xfId="1879"/>
    <cellStyle name="Comma 2 2 2 2 5 8" xfId="1880"/>
    <cellStyle name="Comma 2 2 2 2 5 8 2" xfId="1881"/>
    <cellStyle name="Comma 2 2 2 2 5 8 3" xfId="1882"/>
    <cellStyle name="Comma 2 2 2 2 5 8 4" xfId="1883"/>
    <cellStyle name="Comma 2 2 2 2 5 9" xfId="1884"/>
    <cellStyle name="Comma 2 2 2 2 6" xfId="1885"/>
    <cellStyle name="Comma 2 2 2 2 6 10" xfId="1886"/>
    <cellStyle name="Comma 2 2 2 2 6 2" xfId="1887"/>
    <cellStyle name="Comma 2 2 2 2 6 2 2" xfId="1888"/>
    <cellStyle name="Comma 2 2 2 2 6 2 2 2" xfId="1889"/>
    <cellStyle name="Comma 2 2 2 2 6 2 2 2 2" xfId="1890"/>
    <cellStyle name="Comma 2 2 2 2 6 2 2 2 3" xfId="1891"/>
    <cellStyle name="Comma 2 2 2 2 6 2 2 2 4" xfId="1892"/>
    <cellStyle name="Comma 2 2 2 2 6 2 2 3" xfId="1893"/>
    <cellStyle name="Comma 2 2 2 2 6 2 2 4" xfId="1894"/>
    <cellStyle name="Comma 2 2 2 2 6 2 2 5" xfId="1895"/>
    <cellStyle name="Comma 2 2 2 2 6 2 3" xfId="1896"/>
    <cellStyle name="Comma 2 2 2 2 6 2 3 2" xfId="1897"/>
    <cellStyle name="Comma 2 2 2 2 6 2 3 3" xfId="1898"/>
    <cellStyle name="Comma 2 2 2 2 6 2 3 4" xfId="1899"/>
    <cellStyle name="Comma 2 2 2 2 6 2 4" xfId="1900"/>
    <cellStyle name="Comma 2 2 2 2 6 2 5" xfId="1901"/>
    <cellStyle name="Comma 2 2 2 2 6 2 6" xfId="1902"/>
    <cellStyle name="Comma 2 2 2 2 6 3" xfId="1903"/>
    <cellStyle name="Comma 2 2 2 2 6 3 2" xfId="1904"/>
    <cellStyle name="Comma 2 2 2 2 6 3 2 2" xfId="1905"/>
    <cellStyle name="Comma 2 2 2 2 6 3 2 2 2" xfId="1906"/>
    <cellStyle name="Comma 2 2 2 2 6 3 2 2 3" xfId="1907"/>
    <cellStyle name="Comma 2 2 2 2 6 3 2 2 4" xfId="1908"/>
    <cellStyle name="Comma 2 2 2 2 6 3 2 3" xfId="1909"/>
    <cellStyle name="Comma 2 2 2 2 6 3 2 4" xfId="1910"/>
    <cellStyle name="Comma 2 2 2 2 6 3 2 5" xfId="1911"/>
    <cellStyle name="Comma 2 2 2 2 6 3 3" xfId="1912"/>
    <cellStyle name="Comma 2 2 2 2 6 3 3 2" xfId="1913"/>
    <cellStyle name="Comma 2 2 2 2 6 3 3 3" xfId="1914"/>
    <cellStyle name="Comma 2 2 2 2 6 3 3 4" xfId="1915"/>
    <cellStyle name="Comma 2 2 2 2 6 3 4" xfId="1916"/>
    <cellStyle name="Comma 2 2 2 2 6 3 5" xfId="1917"/>
    <cellStyle name="Comma 2 2 2 2 6 3 6" xfId="1918"/>
    <cellStyle name="Comma 2 2 2 2 6 4" xfId="1919"/>
    <cellStyle name="Comma 2 2 2 2 6 5" xfId="1920"/>
    <cellStyle name="Comma 2 2 2 2 6 5 2" xfId="1921"/>
    <cellStyle name="Comma 2 2 2 2 6 5 2 2" xfId="1922"/>
    <cellStyle name="Comma 2 2 2 2 6 5 2 3" xfId="1923"/>
    <cellStyle name="Comma 2 2 2 2 6 5 2 4" xfId="1924"/>
    <cellStyle name="Comma 2 2 2 2 6 5 3" xfId="1925"/>
    <cellStyle name="Comma 2 2 2 2 6 5 4" xfId="1926"/>
    <cellStyle name="Comma 2 2 2 2 6 5 5" xfId="1927"/>
    <cellStyle name="Comma 2 2 2 2 6 6" xfId="1928"/>
    <cellStyle name="Comma 2 2 2 2 6 6 2" xfId="1929"/>
    <cellStyle name="Comma 2 2 2 2 6 6 3" xfId="1930"/>
    <cellStyle name="Comma 2 2 2 2 6 6 4" xfId="1931"/>
    <cellStyle name="Comma 2 2 2 2 6 7" xfId="1932"/>
    <cellStyle name="Comma 2 2 2 2 6 7 2" xfId="1933"/>
    <cellStyle name="Comma 2 2 2 2 6 7 3" xfId="1934"/>
    <cellStyle name="Comma 2 2 2 2 6 7 4" xfId="1935"/>
    <cellStyle name="Comma 2 2 2 2 6 8" xfId="1936"/>
    <cellStyle name="Comma 2 2 2 2 6 9" xfId="1937"/>
    <cellStyle name="Comma 2 2 2 2 7" xfId="1938"/>
    <cellStyle name="Comma 2 2 2 2 7 10" xfId="1939"/>
    <cellStyle name="Comma 2 2 2 2 7 2" xfId="1940"/>
    <cellStyle name="Comma 2 2 2 2 7 2 2" xfId="1941"/>
    <cellStyle name="Comma 2 2 2 2 7 2 2 2" xfId="1942"/>
    <cellStyle name="Comma 2 2 2 2 7 2 2 2 2" xfId="1943"/>
    <cellStyle name="Comma 2 2 2 2 7 2 2 2 3" xfId="1944"/>
    <cellStyle name="Comma 2 2 2 2 7 2 2 2 4" xfId="1945"/>
    <cellStyle name="Comma 2 2 2 2 7 2 2 3" xfId="1946"/>
    <cellStyle name="Comma 2 2 2 2 7 2 2 4" xfId="1947"/>
    <cellStyle name="Comma 2 2 2 2 7 2 2 5" xfId="1948"/>
    <cellStyle name="Comma 2 2 2 2 7 2 3" xfId="1949"/>
    <cellStyle name="Comma 2 2 2 2 7 2 3 2" xfId="1950"/>
    <cellStyle name="Comma 2 2 2 2 7 2 3 3" xfId="1951"/>
    <cellStyle name="Comma 2 2 2 2 7 2 3 4" xfId="1952"/>
    <cellStyle name="Comma 2 2 2 2 7 2 4" xfId="1953"/>
    <cellStyle name="Comma 2 2 2 2 7 2 5" xfId="1954"/>
    <cellStyle name="Comma 2 2 2 2 7 2 6" xfId="1955"/>
    <cellStyle name="Comma 2 2 2 2 7 3" xfId="1956"/>
    <cellStyle name="Comma 2 2 2 2 7 3 2" xfId="1957"/>
    <cellStyle name="Comma 2 2 2 2 7 3 2 2" xfId="1958"/>
    <cellStyle name="Comma 2 2 2 2 7 3 2 2 2" xfId="1959"/>
    <cellStyle name="Comma 2 2 2 2 7 3 2 2 3" xfId="1960"/>
    <cellStyle name="Comma 2 2 2 2 7 3 2 2 4" xfId="1961"/>
    <cellStyle name="Comma 2 2 2 2 7 3 2 3" xfId="1962"/>
    <cellStyle name="Comma 2 2 2 2 7 3 2 4" xfId="1963"/>
    <cellStyle name="Comma 2 2 2 2 7 3 2 5" xfId="1964"/>
    <cellStyle name="Comma 2 2 2 2 7 3 3" xfId="1965"/>
    <cellStyle name="Comma 2 2 2 2 7 3 3 2" xfId="1966"/>
    <cellStyle name="Comma 2 2 2 2 7 3 3 3" xfId="1967"/>
    <cellStyle name="Comma 2 2 2 2 7 3 3 4" xfId="1968"/>
    <cellStyle name="Comma 2 2 2 2 7 3 4" xfId="1969"/>
    <cellStyle name="Comma 2 2 2 2 7 3 5" xfId="1970"/>
    <cellStyle name="Comma 2 2 2 2 7 3 6" xfId="1971"/>
    <cellStyle name="Comma 2 2 2 2 7 4" xfId="1972"/>
    <cellStyle name="Comma 2 2 2 2 7 5" xfId="1973"/>
    <cellStyle name="Comma 2 2 2 2 7 5 2" xfId="1974"/>
    <cellStyle name="Comma 2 2 2 2 7 5 2 2" xfId="1975"/>
    <cellStyle name="Comma 2 2 2 2 7 5 2 3" xfId="1976"/>
    <cellStyle name="Comma 2 2 2 2 7 5 2 4" xfId="1977"/>
    <cellStyle name="Comma 2 2 2 2 7 5 3" xfId="1978"/>
    <cellStyle name="Comma 2 2 2 2 7 5 4" xfId="1979"/>
    <cellStyle name="Comma 2 2 2 2 7 5 5" xfId="1980"/>
    <cellStyle name="Comma 2 2 2 2 7 6" xfId="1981"/>
    <cellStyle name="Comma 2 2 2 2 7 6 2" xfId="1982"/>
    <cellStyle name="Comma 2 2 2 2 7 6 3" xfId="1983"/>
    <cellStyle name="Comma 2 2 2 2 7 6 4" xfId="1984"/>
    <cellStyle name="Comma 2 2 2 2 7 7" xfId="1985"/>
    <cellStyle name="Comma 2 2 2 2 7 7 2" xfId="1986"/>
    <cellStyle name="Comma 2 2 2 2 7 7 3" xfId="1987"/>
    <cellStyle name="Comma 2 2 2 2 7 7 4" xfId="1988"/>
    <cellStyle name="Comma 2 2 2 2 7 8" xfId="1989"/>
    <cellStyle name="Comma 2 2 2 2 7 9" xfId="1990"/>
    <cellStyle name="Comma 2 2 2 2 8" xfId="1991"/>
    <cellStyle name="Comma 2 2 2 2 8 2" xfId="1992"/>
    <cellStyle name="Comma 2 2 2 2 8 3" xfId="1993"/>
    <cellStyle name="Comma 2 2 2 2 8 3 2" xfId="1994"/>
    <cellStyle name="Comma 2 2 2 2 8 3 2 2" xfId="1995"/>
    <cellStyle name="Comma 2 2 2 2 8 3 2 3" xfId="1996"/>
    <cellStyle name="Comma 2 2 2 2 8 3 2 4" xfId="1997"/>
    <cellStyle name="Comma 2 2 2 2 8 3 3" xfId="1998"/>
    <cellStyle name="Comma 2 2 2 2 8 3 4" xfId="1999"/>
    <cellStyle name="Comma 2 2 2 2 8 3 5" xfId="2000"/>
    <cellStyle name="Comma 2 2 2 2 8 4" xfId="2001"/>
    <cellStyle name="Comma 2 2 2 2 8 4 2" xfId="2002"/>
    <cellStyle name="Comma 2 2 2 2 8 4 3" xfId="2003"/>
    <cellStyle name="Comma 2 2 2 2 8 4 4" xfId="2004"/>
    <cellStyle name="Comma 2 2 2 2 8 5" xfId="2005"/>
    <cellStyle name="Comma 2 2 2 2 8 5 2" xfId="2006"/>
    <cellStyle name="Comma 2 2 2 2 8 5 3" xfId="2007"/>
    <cellStyle name="Comma 2 2 2 2 8 5 4" xfId="2008"/>
    <cellStyle name="Comma 2 2 2 2 8 6" xfId="2009"/>
    <cellStyle name="Comma 2 2 2 2 8 7" xfId="2010"/>
    <cellStyle name="Comma 2 2 2 2 8 8" xfId="2011"/>
    <cellStyle name="Comma 2 2 2 2 9" xfId="2012"/>
    <cellStyle name="Comma 2 2 2 2 9 2" xfId="2013"/>
    <cellStyle name="Comma 2 2 2 2 9 3" xfId="2014"/>
    <cellStyle name="Comma 2 2 2 2 9 3 2" xfId="2015"/>
    <cellStyle name="Comma 2 2 2 2 9 3 2 2" xfId="2016"/>
    <cellStyle name="Comma 2 2 2 2 9 3 2 3" xfId="2017"/>
    <cellStyle name="Comma 2 2 2 2 9 3 2 4" xfId="2018"/>
    <cellStyle name="Comma 2 2 2 2 9 3 3" xfId="2019"/>
    <cellStyle name="Comma 2 2 2 2 9 3 4" xfId="2020"/>
    <cellStyle name="Comma 2 2 2 2 9 3 5" xfId="2021"/>
    <cellStyle name="Comma 2 2 2 2 9 4" xfId="2022"/>
    <cellStyle name="Comma 2 2 2 2 9 4 2" xfId="2023"/>
    <cellStyle name="Comma 2 2 2 2 9 4 3" xfId="2024"/>
    <cellStyle name="Comma 2 2 2 2 9 4 4" xfId="2025"/>
    <cellStyle name="Comma 2 2 2 2 9 5" xfId="2026"/>
    <cellStyle name="Comma 2 2 2 2 9 5 2" xfId="2027"/>
    <cellStyle name="Comma 2 2 2 2 9 5 3" xfId="2028"/>
    <cellStyle name="Comma 2 2 2 2 9 5 4" xfId="2029"/>
    <cellStyle name="Comma 2 2 2 2 9 6" xfId="2030"/>
    <cellStyle name="Comma 2 2 2 2 9 7" xfId="2031"/>
    <cellStyle name="Comma 2 2 2 2 9 8" xfId="2032"/>
    <cellStyle name="Comma 2 2 2 20" xfId="2033"/>
    <cellStyle name="Comma 2 2 2 20 2" xfId="2034"/>
    <cellStyle name="Comma 2 2 2 20 3" xfId="2035"/>
    <cellStyle name="Comma 2 2 2 20 4" xfId="2036"/>
    <cellStyle name="Comma 2 2 2 21" xfId="2037"/>
    <cellStyle name="Comma 2 2 2 22" xfId="2038"/>
    <cellStyle name="Comma 2 2 2 23" xfId="2039"/>
    <cellStyle name="Comma 2 2 2 3" xfId="2040"/>
    <cellStyle name="Comma 2 2 2 3 10" xfId="2041"/>
    <cellStyle name="Comma 2 2 2 3 2" xfId="2042"/>
    <cellStyle name="Comma 2 2 2 3 2 2" xfId="2043"/>
    <cellStyle name="Comma 2 2 2 3 2 2 2" xfId="2044"/>
    <cellStyle name="Comma 2 2 2 3 2 2 2 2" xfId="2045"/>
    <cellStyle name="Comma 2 2 2 3 2 2 2 2 2" xfId="2046"/>
    <cellStyle name="Comma 2 2 2 3 2 2 2 2 3" xfId="2047"/>
    <cellStyle name="Comma 2 2 2 3 2 2 2 2 4" xfId="2048"/>
    <cellStyle name="Comma 2 2 2 3 2 2 2 3" xfId="2049"/>
    <cellStyle name="Comma 2 2 2 3 2 2 2 4" xfId="2050"/>
    <cellStyle name="Comma 2 2 2 3 2 2 2 5" xfId="2051"/>
    <cellStyle name="Comma 2 2 2 3 2 2 3" xfId="2052"/>
    <cellStyle name="Comma 2 2 2 3 2 2 4" xfId="2053"/>
    <cellStyle name="Comma 2 2 2 3 2 2 4 2" xfId="2054"/>
    <cellStyle name="Comma 2 2 2 3 2 2 4 3" xfId="2055"/>
    <cellStyle name="Comma 2 2 2 3 2 2 4 4" xfId="2056"/>
    <cellStyle name="Comma 2 2 2 3 2 2 5" xfId="2057"/>
    <cellStyle name="Comma 2 2 2 3 2 2 6" xfId="2058"/>
    <cellStyle name="Comma 2 2 2 3 2 2 7" xfId="2059"/>
    <cellStyle name="Comma 2 2 2 3 2 3" xfId="2060"/>
    <cellStyle name="Comma 2 2 2 3 2 3 2" xfId="2061"/>
    <cellStyle name="Comma 2 2 2 3 2 3 2 2" xfId="2062"/>
    <cellStyle name="Comma 2 2 2 3 2 3 2 2 2" xfId="2063"/>
    <cellStyle name="Comma 2 2 2 3 2 3 2 2 3" xfId="2064"/>
    <cellStyle name="Comma 2 2 2 3 2 3 2 2 4" xfId="2065"/>
    <cellStyle name="Comma 2 2 2 3 2 3 2 3" xfId="2066"/>
    <cellStyle name="Comma 2 2 2 3 2 3 2 4" xfId="2067"/>
    <cellStyle name="Comma 2 2 2 3 2 3 2 5" xfId="2068"/>
    <cellStyle name="Comma 2 2 2 3 2 3 3" xfId="2069"/>
    <cellStyle name="Comma 2 2 2 3 2 3 4" xfId="2070"/>
    <cellStyle name="Comma 2 2 2 3 2 3 4 2" xfId="2071"/>
    <cellStyle name="Comma 2 2 2 3 2 3 4 3" xfId="2072"/>
    <cellStyle name="Comma 2 2 2 3 2 3 4 4" xfId="2073"/>
    <cellStyle name="Comma 2 2 2 3 2 3 5" xfId="2074"/>
    <cellStyle name="Comma 2 2 2 3 2 3 6" xfId="2075"/>
    <cellStyle name="Comma 2 2 2 3 2 3 7" xfId="2076"/>
    <cellStyle name="Comma 2 2 2 3 2 4" xfId="2077"/>
    <cellStyle name="Comma 2 2 2 3 2 4 2" xfId="2078"/>
    <cellStyle name="Comma 2 2 2 3 2 4 3" xfId="2079"/>
    <cellStyle name="Comma 2 2 2 3 2 4 3 2" xfId="2080"/>
    <cellStyle name="Comma 2 2 2 3 2 4 3 3" xfId="2081"/>
    <cellStyle name="Comma 2 2 2 3 2 4 3 4" xfId="2082"/>
    <cellStyle name="Comma 2 2 2 3 2 4 4" xfId="2083"/>
    <cellStyle name="Comma 2 2 2 3 2 4 5" xfId="2084"/>
    <cellStyle name="Comma 2 2 2 3 2 4 6" xfId="2085"/>
    <cellStyle name="Comma 2 2 2 3 2 5" xfId="2086"/>
    <cellStyle name="Comma 2 2 2 3 2 5 2" xfId="2087"/>
    <cellStyle name="Comma 2 2 2 3 2 5 3" xfId="2088"/>
    <cellStyle name="Comma 2 2 2 3 2 5 4" xfId="2089"/>
    <cellStyle name="Comma 2 2 2 3 2 6" xfId="2090"/>
    <cellStyle name="Comma 2 2 2 3 2 6 2" xfId="2091"/>
    <cellStyle name="Comma 2 2 2 3 2 6 3" xfId="2092"/>
    <cellStyle name="Comma 2 2 2 3 2 6 4" xfId="2093"/>
    <cellStyle name="Comma 2 2 2 3 2 7" xfId="2094"/>
    <cellStyle name="Comma 2 2 2 3 2 8" xfId="2095"/>
    <cellStyle name="Comma 2 2 2 3 2 9" xfId="2096"/>
    <cellStyle name="Comma 2 2 2 3 3" xfId="2097"/>
    <cellStyle name="Comma 2 2 2 3 3 2" xfId="2098"/>
    <cellStyle name="Comma 2 2 2 3 3 2 2" xfId="2099"/>
    <cellStyle name="Comma 2 2 2 3 3 2 2 2" xfId="2100"/>
    <cellStyle name="Comma 2 2 2 3 3 2 2 3" xfId="2101"/>
    <cellStyle name="Comma 2 2 2 3 3 2 2 4" xfId="2102"/>
    <cellStyle name="Comma 2 2 2 3 3 2 3" xfId="2103"/>
    <cellStyle name="Comma 2 2 2 3 3 2 4" xfId="2104"/>
    <cellStyle name="Comma 2 2 2 3 3 2 5" xfId="2105"/>
    <cellStyle name="Comma 2 2 2 3 3 3" xfId="2106"/>
    <cellStyle name="Comma 2 2 2 3 3 3 2" xfId="2107"/>
    <cellStyle name="Comma 2 2 2 3 3 3 3" xfId="2108"/>
    <cellStyle name="Comma 2 2 2 3 3 3 4" xfId="2109"/>
    <cellStyle name="Comma 2 2 2 3 3 4" xfId="2110"/>
    <cellStyle name="Comma 2 2 2 3 3 4 2" xfId="2111"/>
    <cellStyle name="Comma 2 2 2 3 3 4 3" xfId="2112"/>
    <cellStyle name="Comma 2 2 2 3 3 4 4" xfId="2113"/>
    <cellStyle name="Comma 2 2 2 3 3 5" xfId="2114"/>
    <cellStyle name="Comma 2 2 2 3 3 6" xfId="2115"/>
    <cellStyle name="Comma 2 2 2 3 3 7" xfId="2116"/>
    <cellStyle name="Comma 2 2 2 3 4" xfId="2117"/>
    <cellStyle name="Comma 2 2 2 3 4 2" xfId="2118"/>
    <cellStyle name="Comma 2 2 2 3 4 2 2" xfId="2119"/>
    <cellStyle name="Comma 2 2 2 3 4 2 2 2" xfId="2120"/>
    <cellStyle name="Comma 2 2 2 3 4 2 2 3" xfId="2121"/>
    <cellStyle name="Comma 2 2 2 3 4 2 2 4" xfId="2122"/>
    <cellStyle name="Comma 2 2 2 3 4 2 3" xfId="2123"/>
    <cellStyle name="Comma 2 2 2 3 4 2 4" xfId="2124"/>
    <cellStyle name="Comma 2 2 2 3 4 2 5" xfId="2125"/>
    <cellStyle name="Comma 2 2 2 3 4 3" xfId="2126"/>
    <cellStyle name="Comma 2 2 2 3 4 3 2" xfId="2127"/>
    <cellStyle name="Comma 2 2 2 3 4 3 3" xfId="2128"/>
    <cellStyle name="Comma 2 2 2 3 4 3 4" xfId="2129"/>
    <cellStyle name="Comma 2 2 2 3 4 4" xfId="2130"/>
    <cellStyle name="Comma 2 2 2 3 4 4 2" xfId="2131"/>
    <cellStyle name="Comma 2 2 2 3 4 4 3" xfId="2132"/>
    <cellStyle name="Comma 2 2 2 3 4 4 4" xfId="2133"/>
    <cellStyle name="Comma 2 2 2 3 4 5" xfId="2134"/>
    <cellStyle name="Comma 2 2 2 3 4 6" xfId="2135"/>
    <cellStyle name="Comma 2 2 2 3 4 7" xfId="2136"/>
    <cellStyle name="Comma 2 2 2 3 5" xfId="2137"/>
    <cellStyle name="Comma 2 2 2 3 5 2" xfId="2138"/>
    <cellStyle name="Comma 2 2 2 3 6" xfId="2139"/>
    <cellStyle name="Comma 2 2 2 3 6 2" xfId="2140"/>
    <cellStyle name="Comma 2 2 2 3 6 2 2" xfId="2141"/>
    <cellStyle name="Comma 2 2 2 3 6 2 3" xfId="2142"/>
    <cellStyle name="Comma 2 2 2 3 6 2 4" xfId="2143"/>
    <cellStyle name="Comma 2 2 2 3 6 3" xfId="2144"/>
    <cellStyle name="Comma 2 2 2 3 6 4" xfId="2145"/>
    <cellStyle name="Comma 2 2 2 3 6 5" xfId="2146"/>
    <cellStyle name="Comma 2 2 2 3 7" xfId="2147"/>
    <cellStyle name="Comma 2 2 2 3 7 2" xfId="2148"/>
    <cellStyle name="Comma 2 2 2 3 7 3" xfId="2149"/>
    <cellStyle name="Comma 2 2 2 3 7 4" xfId="2150"/>
    <cellStyle name="Comma 2 2 2 3 8" xfId="2151"/>
    <cellStyle name="Comma 2 2 2 3 9" xfId="2152"/>
    <cellStyle name="Comma 2 2 2 4" xfId="2153"/>
    <cellStyle name="Comma 2 2 2 4 10" xfId="2154"/>
    <cellStyle name="Comma 2 2 2 4 2" xfId="2155"/>
    <cellStyle name="Comma 2 2 2 4 2 2" xfId="2156"/>
    <cellStyle name="Comma 2 2 2 4 2 2 2" xfId="2157"/>
    <cellStyle name="Comma 2 2 2 4 2 2 2 2" xfId="2158"/>
    <cellStyle name="Comma 2 2 2 4 2 2 2 2 2" xfId="2159"/>
    <cellStyle name="Comma 2 2 2 4 2 2 2 2 3" xfId="2160"/>
    <cellStyle name="Comma 2 2 2 4 2 2 2 2 4" xfId="2161"/>
    <cellStyle name="Comma 2 2 2 4 2 2 2 3" xfId="2162"/>
    <cellStyle name="Comma 2 2 2 4 2 2 2 4" xfId="2163"/>
    <cellStyle name="Comma 2 2 2 4 2 2 2 5" xfId="2164"/>
    <cellStyle name="Comma 2 2 2 4 2 2 3" xfId="2165"/>
    <cellStyle name="Comma 2 2 2 4 2 2 3 2" xfId="2166"/>
    <cellStyle name="Comma 2 2 2 4 2 2 3 3" xfId="2167"/>
    <cellStyle name="Comma 2 2 2 4 2 2 3 4" xfId="2168"/>
    <cellStyle name="Comma 2 2 2 4 2 2 4" xfId="2169"/>
    <cellStyle name="Comma 2 2 2 4 2 2 5" xfId="2170"/>
    <cellStyle name="Comma 2 2 2 4 2 2 6" xfId="2171"/>
    <cellStyle name="Comma 2 2 2 4 2 3" xfId="2172"/>
    <cellStyle name="Comma 2 2 2 4 2 3 2" xfId="2173"/>
    <cellStyle name="Comma 2 2 2 4 2 3 2 2" xfId="2174"/>
    <cellStyle name="Comma 2 2 2 4 2 3 2 2 2" xfId="2175"/>
    <cellStyle name="Comma 2 2 2 4 2 3 2 2 3" xfId="2176"/>
    <cellStyle name="Comma 2 2 2 4 2 3 2 2 4" xfId="2177"/>
    <cellStyle name="Comma 2 2 2 4 2 3 2 3" xfId="2178"/>
    <cellStyle name="Comma 2 2 2 4 2 3 2 4" xfId="2179"/>
    <cellStyle name="Comma 2 2 2 4 2 3 2 5" xfId="2180"/>
    <cellStyle name="Comma 2 2 2 4 2 3 3" xfId="2181"/>
    <cellStyle name="Comma 2 2 2 4 2 3 3 2" xfId="2182"/>
    <cellStyle name="Comma 2 2 2 4 2 3 3 3" xfId="2183"/>
    <cellStyle name="Comma 2 2 2 4 2 3 3 4" xfId="2184"/>
    <cellStyle name="Comma 2 2 2 4 2 3 4" xfId="2185"/>
    <cellStyle name="Comma 2 2 2 4 2 3 5" xfId="2186"/>
    <cellStyle name="Comma 2 2 2 4 2 3 6" xfId="2187"/>
    <cellStyle name="Comma 2 2 2 4 2 4" xfId="2188"/>
    <cellStyle name="Comma 2 2 2 4 2 4 2" xfId="2189"/>
    <cellStyle name="Comma 2 2 2 4 2 4 2 2" xfId="2190"/>
    <cellStyle name="Comma 2 2 2 4 2 4 2 3" xfId="2191"/>
    <cellStyle name="Comma 2 2 2 4 2 4 2 4" xfId="2192"/>
    <cellStyle name="Comma 2 2 2 4 2 4 3" xfId="2193"/>
    <cellStyle name="Comma 2 2 2 4 2 4 4" xfId="2194"/>
    <cellStyle name="Comma 2 2 2 4 2 4 5" xfId="2195"/>
    <cellStyle name="Comma 2 2 2 4 2 5" xfId="2196"/>
    <cellStyle name="Comma 2 2 2 4 2 5 2" xfId="2197"/>
    <cellStyle name="Comma 2 2 2 4 2 5 3" xfId="2198"/>
    <cellStyle name="Comma 2 2 2 4 2 5 4" xfId="2199"/>
    <cellStyle name="Comma 2 2 2 4 2 6" xfId="2200"/>
    <cellStyle name="Comma 2 2 2 4 2 7" xfId="2201"/>
    <cellStyle name="Comma 2 2 2 4 2 8" xfId="2202"/>
    <cellStyle name="Comma 2 2 2 4 3" xfId="2203"/>
    <cellStyle name="Comma 2 2 2 4 3 2" xfId="2204"/>
    <cellStyle name="Comma 2 2 2 4 3 2 2" xfId="2205"/>
    <cellStyle name="Comma 2 2 2 4 3 2 2 2" xfId="2206"/>
    <cellStyle name="Comma 2 2 2 4 3 2 2 3" xfId="2207"/>
    <cellStyle name="Comma 2 2 2 4 3 2 2 4" xfId="2208"/>
    <cellStyle name="Comma 2 2 2 4 3 2 3" xfId="2209"/>
    <cellStyle name="Comma 2 2 2 4 3 2 4" xfId="2210"/>
    <cellStyle name="Comma 2 2 2 4 3 2 5" xfId="2211"/>
    <cellStyle name="Comma 2 2 2 4 3 3" xfId="2212"/>
    <cellStyle name="Comma 2 2 2 4 3 3 2" xfId="2213"/>
    <cellStyle name="Comma 2 2 2 4 3 3 3" xfId="2214"/>
    <cellStyle name="Comma 2 2 2 4 3 3 4" xfId="2215"/>
    <cellStyle name="Comma 2 2 2 4 3 4" xfId="2216"/>
    <cellStyle name="Comma 2 2 2 4 3 5" xfId="2217"/>
    <cellStyle name="Comma 2 2 2 4 3 6" xfId="2218"/>
    <cellStyle name="Comma 2 2 2 4 4" xfId="2219"/>
    <cellStyle name="Comma 2 2 2 4 4 2" xfId="2220"/>
    <cellStyle name="Comma 2 2 2 4 4 2 2" xfId="2221"/>
    <cellStyle name="Comma 2 2 2 4 4 2 2 2" xfId="2222"/>
    <cellStyle name="Comma 2 2 2 4 4 2 2 3" xfId="2223"/>
    <cellStyle name="Comma 2 2 2 4 4 2 2 4" xfId="2224"/>
    <cellStyle name="Comma 2 2 2 4 4 2 3" xfId="2225"/>
    <cellStyle name="Comma 2 2 2 4 4 2 4" xfId="2226"/>
    <cellStyle name="Comma 2 2 2 4 4 2 5" xfId="2227"/>
    <cellStyle name="Comma 2 2 2 4 4 3" xfId="2228"/>
    <cellStyle name="Comma 2 2 2 4 4 3 2" xfId="2229"/>
    <cellStyle name="Comma 2 2 2 4 4 3 3" xfId="2230"/>
    <cellStyle name="Comma 2 2 2 4 4 3 4" xfId="2231"/>
    <cellStyle name="Comma 2 2 2 4 4 4" xfId="2232"/>
    <cellStyle name="Comma 2 2 2 4 4 5" xfId="2233"/>
    <cellStyle name="Comma 2 2 2 4 4 6" xfId="2234"/>
    <cellStyle name="Comma 2 2 2 4 5" xfId="2235"/>
    <cellStyle name="Comma 2 2 2 4 6" xfId="2236"/>
    <cellStyle name="Comma 2 2 2 4 6 2" xfId="2237"/>
    <cellStyle name="Comma 2 2 2 4 6 2 2" xfId="2238"/>
    <cellStyle name="Comma 2 2 2 4 6 2 3" xfId="2239"/>
    <cellStyle name="Comma 2 2 2 4 6 2 4" xfId="2240"/>
    <cellStyle name="Comma 2 2 2 4 6 3" xfId="2241"/>
    <cellStyle name="Comma 2 2 2 4 6 4" xfId="2242"/>
    <cellStyle name="Comma 2 2 2 4 6 5" xfId="2243"/>
    <cellStyle name="Comma 2 2 2 4 7" xfId="2244"/>
    <cellStyle name="Comma 2 2 2 4 7 2" xfId="2245"/>
    <cellStyle name="Comma 2 2 2 4 7 3" xfId="2246"/>
    <cellStyle name="Comma 2 2 2 4 7 4" xfId="2247"/>
    <cellStyle name="Comma 2 2 2 4 8" xfId="2248"/>
    <cellStyle name="Comma 2 2 2 4 9" xfId="2249"/>
    <cellStyle name="Comma 2 2 2 5" xfId="2250"/>
    <cellStyle name="Comma 2 2 2 5 2" xfId="2251"/>
    <cellStyle name="Comma 2 2 2 6" xfId="2252"/>
    <cellStyle name="Comma 2 2 2 6 10" xfId="2253"/>
    <cellStyle name="Comma 2 2 2 6 2" xfId="2254"/>
    <cellStyle name="Comma 2 2 2 6 2 2" xfId="2255"/>
    <cellStyle name="Comma 2 2 2 6 2 2 2" xfId="2256"/>
    <cellStyle name="Comma 2 2 2 6 2 2 2 2" xfId="2257"/>
    <cellStyle name="Comma 2 2 2 6 2 2 2 2 2" xfId="2258"/>
    <cellStyle name="Comma 2 2 2 6 2 2 2 2 3" xfId="2259"/>
    <cellStyle name="Comma 2 2 2 6 2 2 2 2 4" xfId="2260"/>
    <cellStyle name="Comma 2 2 2 6 2 2 2 3" xfId="2261"/>
    <cellStyle name="Comma 2 2 2 6 2 2 2 4" xfId="2262"/>
    <cellStyle name="Comma 2 2 2 6 2 2 2 5" xfId="2263"/>
    <cellStyle name="Comma 2 2 2 6 2 2 3" xfId="2264"/>
    <cellStyle name="Comma 2 2 2 6 2 2 3 2" xfId="2265"/>
    <cellStyle name="Comma 2 2 2 6 2 2 3 3" xfId="2266"/>
    <cellStyle name="Comma 2 2 2 6 2 2 3 4" xfId="2267"/>
    <cellStyle name="Comma 2 2 2 6 2 2 4" xfId="2268"/>
    <cellStyle name="Comma 2 2 2 6 2 2 5" xfId="2269"/>
    <cellStyle name="Comma 2 2 2 6 2 2 6" xfId="2270"/>
    <cellStyle name="Comma 2 2 2 6 2 3" xfId="2271"/>
    <cellStyle name="Comma 2 2 2 6 2 3 2" xfId="2272"/>
    <cellStyle name="Comma 2 2 2 6 2 3 2 2" xfId="2273"/>
    <cellStyle name="Comma 2 2 2 6 2 3 2 2 2" xfId="2274"/>
    <cellStyle name="Comma 2 2 2 6 2 3 2 2 3" xfId="2275"/>
    <cellStyle name="Comma 2 2 2 6 2 3 2 2 4" xfId="2276"/>
    <cellStyle name="Comma 2 2 2 6 2 3 2 3" xfId="2277"/>
    <cellStyle name="Comma 2 2 2 6 2 3 2 4" xfId="2278"/>
    <cellStyle name="Comma 2 2 2 6 2 3 2 5" xfId="2279"/>
    <cellStyle name="Comma 2 2 2 6 2 3 3" xfId="2280"/>
    <cellStyle name="Comma 2 2 2 6 2 3 3 2" xfId="2281"/>
    <cellStyle name="Comma 2 2 2 6 2 3 3 3" xfId="2282"/>
    <cellStyle name="Comma 2 2 2 6 2 3 3 4" xfId="2283"/>
    <cellStyle name="Comma 2 2 2 6 2 3 4" xfId="2284"/>
    <cellStyle name="Comma 2 2 2 6 2 3 5" xfId="2285"/>
    <cellStyle name="Comma 2 2 2 6 2 3 6" xfId="2286"/>
    <cellStyle name="Comma 2 2 2 6 2 4" xfId="2287"/>
    <cellStyle name="Comma 2 2 2 6 2 4 2" xfId="2288"/>
    <cellStyle name="Comma 2 2 2 6 2 4 2 2" xfId="2289"/>
    <cellStyle name="Comma 2 2 2 6 2 4 2 3" xfId="2290"/>
    <cellStyle name="Comma 2 2 2 6 2 4 2 4" xfId="2291"/>
    <cellStyle name="Comma 2 2 2 6 2 4 3" xfId="2292"/>
    <cellStyle name="Comma 2 2 2 6 2 4 4" xfId="2293"/>
    <cellStyle name="Comma 2 2 2 6 2 4 5" xfId="2294"/>
    <cellStyle name="Comma 2 2 2 6 2 5" xfId="2295"/>
    <cellStyle name="Comma 2 2 2 6 2 5 2" xfId="2296"/>
    <cellStyle name="Comma 2 2 2 6 2 5 3" xfId="2297"/>
    <cellStyle name="Comma 2 2 2 6 2 5 4" xfId="2298"/>
    <cellStyle name="Comma 2 2 2 6 2 6" xfId="2299"/>
    <cellStyle name="Comma 2 2 2 6 2 7" xfId="2300"/>
    <cellStyle name="Comma 2 2 2 6 2 8" xfId="2301"/>
    <cellStyle name="Comma 2 2 2 6 3" xfId="2302"/>
    <cellStyle name="Comma 2 2 2 6 3 2" xfId="2303"/>
    <cellStyle name="Comma 2 2 2 6 3 2 2" xfId="2304"/>
    <cellStyle name="Comma 2 2 2 6 3 2 2 2" xfId="2305"/>
    <cellStyle name="Comma 2 2 2 6 3 2 2 3" xfId="2306"/>
    <cellStyle name="Comma 2 2 2 6 3 2 2 4" xfId="2307"/>
    <cellStyle name="Comma 2 2 2 6 3 2 3" xfId="2308"/>
    <cellStyle name="Comma 2 2 2 6 3 2 4" xfId="2309"/>
    <cellStyle name="Comma 2 2 2 6 3 2 5" xfId="2310"/>
    <cellStyle name="Comma 2 2 2 6 3 3" xfId="2311"/>
    <cellStyle name="Comma 2 2 2 6 3 3 2" xfId="2312"/>
    <cellStyle name="Comma 2 2 2 6 3 3 3" xfId="2313"/>
    <cellStyle name="Comma 2 2 2 6 3 3 4" xfId="2314"/>
    <cellStyle name="Comma 2 2 2 6 3 4" xfId="2315"/>
    <cellStyle name="Comma 2 2 2 6 3 5" xfId="2316"/>
    <cellStyle name="Comma 2 2 2 6 3 6" xfId="2317"/>
    <cellStyle name="Comma 2 2 2 6 4" xfId="2318"/>
    <cellStyle name="Comma 2 2 2 6 4 2" xfId="2319"/>
    <cellStyle name="Comma 2 2 2 6 4 2 2" xfId="2320"/>
    <cellStyle name="Comma 2 2 2 6 4 2 2 2" xfId="2321"/>
    <cellStyle name="Comma 2 2 2 6 4 2 2 3" xfId="2322"/>
    <cellStyle name="Comma 2 2 2 6 4 2 2 4" xfId="2323"/>
    <cellStyle name="Comma 2 2 2 6 4 2 3" xfId="2324"/>
    <cellStyle name="Comma 2 2 2 6 4 2 4" xfId="2325"/>
    <cellStyle name="Comma 2 2 2 6 4 2 5" xfId="2326"/>
    <cellStyle name="Comma 2 2 2 6 4 3" xfId="2327"/>
    <cellStyle name="Comma 2 2 2 6 4 3 2" xfId="2328"/>
    <cellStyle name="Comma 2 2 2 6 4 3 3" xfId="2329"/>
    <cellStyle name="Comma 2 2 2 6 4 3 4" xfId="2330"/>
    <cellStyle name="Comma 2 2 2 6 4 4" xfId="2331"/>
    <cellStyle name="Comma 2 2 2 6 4 5" xfId="2332"/>
    <cellStyle name="Comma 2 2 2 6 4 6" xfId="2333"/>
    <cellStyle name="Comma 2 2 2 6 5" xfId="2334"/>
    <cellStyle name="Comma 2 2 2 6 6" xfId="2335"/>
    <cellStyle name="Comma 2 2 2 6 6 2" xfId="2336"/>
    <cellStyle name="Comma 2 2 2 6 6 2 2" xfId="2337"/>
    <cellStyle name="Comma 2 2 2 6 6 2 3" xfId="2338"/>
    <cellStyle name="Comma 2 2 2 6 6 2 4" xfId="2339"/>
    <cellStyle name="Comma 2 2 2 6 6 3" xfId="2340"/>
    <cellStyle name="Comma 2 2 2 6 6 4" xfId="2341"/>
    <cellStyle name="Comma 2 2 2 6 6 5" xfId="2342"/>
    <cellStyle name="Comma 2 2 2 6 7" xfId="2343"/>
    <cellStyle name="Comma 2 2 2 6 7 2" xfId="2344"/>
    <cellStyle name="Comma 2 2 2 6 7 3" xfId="2345"/>
    <cellStyle name="Comma 2 2 2 6 7 4" xfId="2346"/>
    <cellStyle name="Comma 2 2 2 6 8" xfId="2347"/>
    <cellStyle name="Comma 2 2 2 6 9" xfId="2348"/>
    <cellStyle name="Comma 2 2 2 7" xfId="2349"/>
    <cellStyle name="Comma 2 2 2 7 2" xfId="2350"/>
    <cellStyle name="Comma 2 2 2 7 2 2" xfId="2351"/>
    <cellStyle name="Comma 2 2 2 7 2 2 2" xfId="2352"/>
    <cellStyle name="Comma 2 2 2 7 2 2 2 2" xfId="2353"/>
    <cellStyle name="Comma 2 2 2 7 2 2 2 3" xfId="2354"/>
    <cellStyle name="Comma 2 2 2 7 2 2 2 4" xfId="2355"/>
    <cellStyle name="Comma 2 2 2 7 2 2 3" xfId="2356"/>
    <cellStyle name="Comma 2 2 2 7 2 2 4" xfId="2357"/>
    <cellStyle name="Comma 2 2 2 7 2 2 5" xfId="2358"/>
    <cellStyle name="Comma 2 2 2 7 2 3" xfId="2359"/>
    <cellStyle name="Comma 2 2 2 7 2 3 2" xfId="2360"/>
    <cellStyle name="Comma 2 2 2 7 2 3 3" xfId="2361"/>
    <cellStyle name="Comma 2 2 2 7 2 3 4" xfId="2362"/>
    <cellStyle name="Comma 2 2 2 7 2 4" xfId="2363"/>
    <cellStyle name="Comma 2 2 2 7 2 5" xfId="2364"/>
    <cellStyle name="Comma 2 2 2 7 2 6" xfId="2365"/>
    <cellStyle name="Comma 2 2 2 7 3" xfId="2366"/>
    <cellStyle name="Comma 2 2 2 7 3 2" xfId="2367"/>
    <cellStyle name="Comma 2 2 2 7 3 2 2" xfId="2368"/>
    <cellStyle name="Comma 2 2 2 7 3 2 2 2" xfId="2369"/>
    <cellStyle name="Comma 2 2 2 7 3 2 2 3" xfId="2370"/>
    <cellStyle name="Comma 2 2 2 7 3 2 2 4" xfId="2371"/>
    <cellStyle name="Comma 2 2 2 7 3 2 3" xfId="2372"/>
    <cellStyle name="Comma 2 2 2 7 3 2 4" xfId="2373"/>
    <cellStyle name="Comma 2 2 2 7 3 2 5" xfId="2374"/>
    <cellStyle name="Comma 2 2 2 7 3 3" xfId="2375"/>
    <cellStyle name="Comma 2 2 2 7 3 3 2" xfId="2376"/>
    <cellStyle name="Comma 2 2 2 7 3 3 3" xfId="2377"/>
    <cellStyle name="Comma 2 2 2 7 3 3 4" xfId="2378"/>
    <cellStyle name="Comma 2 2 2 7 3 4" xfId="2379"/>
    <cellStyle name="Comma 2 2 2 7 3 5" xfId="2380"/>
    <cellStyle name="Comma 2 2 2 7 3 6" xfId="2381"/>
    <cellStyle name="Comma 2 2 2 7 4" xfId="2382"/>
    <cellStyle name="Comma 2 2 2 7 5" xfId="2383"/>
    <cellStyle name="Comma 2 2 2 7 5 2" xfId="2384"/>
    <cellStyle name="Comma 2 2 2 7 5 2 2" xfId="2385"/>
    <cellStyle name="Comma 2 2 2 7 5 2 3" xfId="2386"/>
    <cellStyle name="Comma 2 2 2 7 5 2 4" xfId="2387"/>
    <cellStyle name="Comma 2 2 2 7 5 3" xfId="2388"/>
    <cellStyle name="Comma 2 2 2 7 5 4" xfId="2389"/>
    <cellStyle name="Comma 2 2 2 7 5 5" xfId="2390"/>
    <cellStyle name="Comma 2 2 2 7 6" xfId="2391"/>
    <cellStyle name="Comma 2 2 2 7 6 2" xfId="2392"/>
    <cellStyle name="Comma 2 2 2 7 6 3" xfId="2393"/>
    <cellStyle name="Comma 2 2 2 7 6 4" xfId="2394"/>
    <cellStyle name="Comma 2 2 2 7 7" xfId="2395"/>
    <cellStyle name="Comma 2 2 2 7 8" xfId="2396"/>
    <cellStyle name="Comma 2 2 2 7 9" xfId="2397"/>
    <cellStyle name="Comma 2 2 2 8" xfId="2398"/>
    <cellStyle name="Comma 2 2 2 8 2" xfId="2399"/>
    <cellStyle name="Comma 2 2 2 8 2 2" xfId="2400"/>
    <cellStyle name="Comma 2 2 2 8 2 2 2" xfId="2401"/>
    <cellStyle name="Comma 2 2 2 8 2 2 2 2" xfId="2402"/>
    <cellStyle name="Comma 2 2 2 8 2 2 2 3" xfId="2403"/>
    <cellStyle name="Comma 2 2 2 8 2 2 2 4" xfId="2404"/>
    <cellStyle name="Comma 2 2 2 8 2 2 3" xfId="2405"/>
    <cellStyle name="Comma 2 2 2 8 2 2 4" xfId="2406"/>
    <cellStyle name="Comma 2 2 2 8 2 2 5" xfId="2407"/>
    <cellStyle name="Comma 2 2 2 8 2 3" xfId="2408"/>
    <cellStyle name="Comma 2 2 2 8 2 3 2" xfId="2409"/>
    <cellStyle name="Comma 2 2 2 8 2 3 3" xfId="2410"/>
    <cellStyle name="Comma 2 2 2 8 2 3 4" xfId="2411"/>
    <cellStyle name="Comma 2 2 2 8 2 4" xfId="2412"/>
    <cellStyle name="Comma 2 2 2 8 2 5" xfId="2413"/>
    <cellStyle name="Comma 2 2 2 8 2 6" xfId="2414"/>
    <cellStyle name="Comma 2 2 2 8 3" xfId="2415"/>
    <cellStyle name="Comma 2 2 2 8 3 2" xfId="2416"/>
    <cellStyle name="Comma 2 2 2 8 3 2 2" xfId="2417"/>
    <cellStyle name="Comma 2 2 2 8 3 2 2 2" xfId="2418"/>
    <cellStyle name="Comma 2 2 2 8 3 2 2 3" xfId="2419"/>
    <cellStyle name="Comma 2 2 2 8 3 2 2 4" xfId="2420"/>
    <cellStyle name="Comma 2 2 2 8 3 2 3" xfId="2421"/>
    <cellStyle name="Comma 2 2 2 8 3 2 4" xfId="2422"/>
    <cellStyle name="Comma 2 2 2 8 3 2 5" xfId="2423"/>
    <cellStyle name="Comma 2 2 2 8 3 3" xfId="2424"/>
    <cellStyle name="Comma 2 2 2 8 3 3 2" xfId="2425"/>
    <cellStyle name="Comma 2 2 2 8 3 3 3" xfId="2426"/>
    <cellStyle name="Comma 2 2 2 8 3 3 4" xfId="2427"/>
    <cellStyle name="Comma 2 2 2 8 3 4" xfId="2428"/>
    <cellStyle name="Comma 2 2 2 8 3 5" xfId="2429"/>
    <cellStyle name="Comma 2 2 2 8 3 6" xfId="2430"/>
    <cellStyle name="Comma 2 2 2 8 4" xfId="2431"/>
    <cellStyle name="Comma 2 2 2 8 5" xfId="2432"/>
    <cellStyle name="Comma 2 2 2 8 5 2" xfId="2433"/>
    <cellStyle name="Comma 2 2 2 8 5 2 2" xfId="2434"/>
    <cellStyle name="Comma 2 2 2 8 5 2 3" xfId="2435"/>
    <cellStyle name="Comma 2 2 2 8 5 2 4" xfId="2436"/>
    <cellStyle name="Comma 2 2 2 8 5 3" xfId="2437"/>
    <cellStyle name="Comma 2 2 2 8 5 4" xfId="2438"/>
    <cellStyle name="Comma 2 2 2 8 5 5" xfId="2439"/>
    <cellStyle name="Comma 2 2 2 8 6" xfId="2440"/>
    <cellStyle name="Comma 2 2 2 8 6 2" xfId="2441"/>
    <cellStyle name="Comma 2 2 2 8 6 3" xfId="2442"/>
    <cellStyle name="Comma 2 2 2 8 6 4" xfId="2443"/>
    <cellStyle name="Comma 2 2 2 8 7" xfId="2444"/>
    <cellStyle name="Comma 2 2 2 8 8" xfId="2445"/>
    <cellStyle name="Comma 2 2 2 8 9" xfId="2446"/>
    <cellStyle name="Comma 2 2 2 9" xfId="2447"/>
    <cellStyle name="Comma 2 2 2 9 2" xfId="2448"/>
    <cellStyle name="Comma 2 2 2 9 3" xfId="2449"/>
    <cellStyle name="Comma 2 2 2 9 3 2" xfId="2450"/>
    <cellStyle name="Comma 2 2 2 9 3 2 2" xfId="2451"/>
    <cellStyle name="Comma 2 2 2 9 3 2 3" xfId="2452"/>
    <cellStyle name="Comma 2 2 2 9 3 2 4" xfId="2453"/>
    <cellStyle name="Comma 2 2 2 9 3 3" xfId="2454"/>
    <cellStyle name="Comma 2 2 2 9 3 4" xfId="2455"/>
    <cellStyle name="Comma 2 2 2 9 3 5" xfId="2456"/>
    <cellStyle name="Comma 2 2 2 9 4" xfId="2457"/>
    <cellStyle name="Comma 2 2 2 9 4 2" xfId="2458"/>
    <cellStyle name="Comma 2 2 2 9 4 3" xfId="2459"/>
    <cellStyle name="Comma 2 2 2 9 4 4" xfId="2460"/>
    <cellStyle name="Comma 2 2 2 9 5" xfId="2461"/>
    <cellStyle name="Comma 2 2 2 9 6" xfId="2462"/>
    <cellStyle name="Comma 2 2 2 9 7" xfId="2463"/>
    <cellStyle name="Comma 2 2 20" xfId="2464"/>
    <cellStyle name="Comma 2 2 20 2" xfId="2465"/>
    <cellStyle name="Comma 2 2 20 3" xfId="2466"/>
    <cellStyle name="Comma 2 2 20 4" xfId="2467"/>
    <cellStyle name="Comma 2 2 21" xfId="2468"/>
    <cellStyle name="Comma 2 2 22" xfId="2469"/>
    <cellStyle name="Comma 2 2 23" xfId="2470"/>
    <cellStyle name="Comma 2 2 3" xfId="2471"/>
    <cellStyle name="Comma 2 2 3 10" xfId="2472"/>
    <cellStyle name="Comma 2 2 3 10 2" xfId="2473"/>
    <cellStyle name="Comma 2 2 3 10 2 2" xfId="2474"/>
    <cellStyle name="Comma 2 2 3 10 2 3" xfId="2475"/>
    <cellStyle name="Comma 2 2 3 10 2 4" xfId="2476"/>
    <cellStyle name="Comma 2 2 3 11" xfId="2477"/>
    <cellStyle name="Comma 2 2 3 11 2" xfId="2478"/>
    <cellStyle name="Comma 2 2 3 11 2 2" xfId="2479"/>
    <cellStyle name="Comma 2 2 3 11 2 3" xfId="2480"/>
    <cellStyle name="Comma 2 2 3 11 2 4" xfId="2481"/>
    <cellStyle name="Comma 2 2 3 12" xfId="2482"/>
    <cellStyle name="Comma 2 2 3 12 2" xfId="2483"/>
    <cellStyle name="Comma 2 2 3 12 2 2" xfId="2484"/>
    <cellStyle name="Comma 2 2 3 12 2 3" xfId="2485"/>
    <cellStyle name="Comma 2 2 3 12 2 4" xfId="2486"/>
    <cellStyle name="Comma 2 2 3 13" xfId="2487"/>
    <cellStyle name="Comma 2 2 3 13 2" xfId="2488"/>
    <cellStyle name="Comma 2 2 3 13 2 2" xfId="2489"/>
    <cellStyle name="Comma 2 2 3 13 2 3" xfId="2490"/>
    <cellStyle name="Comma 2 2 3 13 2 4" xfId="2491"/>
    <cellStyle name="Comma 2 2 3 14" xfId="2492"/>
    <cellStyle name="Comma 2 2 3 14 2" xfId="2493"/>
    <cellStyle name="Comma 2 2 3 14 2 2" xfId="2494"/>
    <cellStyle name="Comma 2 2 3 14 2 3" xfId="2495"/>
    <cellStyle name="Comma 2 2 3 14 2 4" xfId="2496"/>
    <cellStyle name="Comma 2 2 3 15" xfId="2497"/>
    <cellStyle name="Comma 2 2 3 15 2" xfId="2498"/>
    <cellStyle name="Comma 2 2 3 15 2 2" xfId="2499"/>
    <cellStyle name="Comma 2 2 3 15 2 3" xfId="2500"/>
    <cellStyle name="Comma 2 2 3 15 2 4" xfId="2501"/>
    <cellStyle name="Comma 2 2 3 15 3" xfId="2502"/>
    <cellStyle name="Comma 2 2 3 15 4" xfId="2503"/>
    <cellStyle name="Comma 2 2 3 15 5" xfId="2504"/>
    <cellStyle name="Comma 2 2 3 16" xfId="2505"/>
    <cellStyle name="Comma 2 2 3 16 2" xfId="2506"/>
    <cellStyle name="Comma 2 2 3 16 3" xfId="2507"/>
    <cellStyle name="Comma 2 2 3 16 4" xfId="2508"/>
    <cellStyle name="Comma 2 2 3 17" xfId="2509"/>
    <cellStyle name="Comma 2 2 3 17 2" xfId="2510"/>
    <cellStyle name="Comma 2 2 3 17 3" xfId="2511"/>
    <cellStyle name="Comma 2 2 3 17 4" xfId="2512"/>
    <cellStyle name="Comma 2 2 3 18" xfId="2513"/>
    <cellStyle name="Comma 2 2 3 19" xfId="2514"/>
    <cellStyle name="Comma 2 2 3 2" xfId="2515"/>
    <cellStyle name="Comma 2 2 3 2 10" xfId="2516"/>
    <cellStyle name="Comma 2 2 3 2 2" xfId="2517"/>
    <cellStyle name="Comma 2 2 3 2 2 2" xfId="2518"/>
    <cellStyle name="Comma 2 2 3 2 2 2 2" xfId="2519"/>
    <cellStyle name="Comma 2 2 3 2 2 2 2 2" xfId="2520"/>
    <cellStyle name="Comma 2 2 3 2 2 2 2 2 2" xfId="2521"/>
    <cellStyle name="Comma 2 2 3 2 2 2 2 2 3" xfId="2522"/>
    <cellStyle name="Comma 2 2 3 2 2 2 2 2 4" xfId="2523"/>
    <cellStyle name="Comma 2 2 3 2 2 2 2 3" xfId="2524"/>
    <cellStyle name="Comma 2 2 3 2 2 2 2 4" xfId="2525"/>
    <cellStyle name="Comma 2 2 3 2 2 2 2 5" xfId="2526"/>
    <cellStyle name="Comma 2 2 3 2 2 2 3" xfId="2527"/>
    <cellStyle name="Comma 2 2 3 2 2 2 3 2" xfId="2528"/>
    <cellStyle name="Comma 2 2 3 2 2 2 3 3" xfId="2529"/>
    <cellStyle name="Comma 2 2 3 2 2 2 3 4" xfId="2530"/>
    <cellStyle name="Comma 2 2 3 2 2 2 4" xfId="2531"/>
    <cellStyle name="Comma 2 2 3 2 2 2 5" xfId="2532"/>
    <cellStyle name="Comma 2 2 3 2 2 2 6" xfId="2533"/>
    <cellStyle name="Comma 2 2 3 2 2 3" xfId="2534"/>
    <cellStyle name="Comma 2 2 3 2 2 3 2" xfId="2535"/>
    <cellStyle name="Comma 2 2 3 2 2 3 2 2" xfId="2536"/>
    <cellStyle name="Comma 2 2 3 2 2 3 2 2 2" xfId="2537"/>
    <cellStyle name="Comma 2 2 3 2 2 3 2 2 3" xfId="2538"/>
    <cellStyle name="Comma 2 2 3 2 2 3 2 2 4" xfId="2539"/>
    <cellStyle name="Comma 2 2 3 2 2 3 2 3" xfId="2540"/>
    <cellStyle name="Comma 2 2 3 2 2 3 2 4" xfId="2541"/>
    <cellStyle name="Comma 2 2 3 2 2 3 2 5" xfId="2542"/>
    <cellStyle name="Comma 2 2 3 2 2 3 3" xfId="2543"/>
    <cellStyle name="Comma 2 2 3 2 2 3 3 2" xfId="2544"/>
    <cellStyle name="Comma 2 2 3 2 2 3 3 3" xfId="2545"/>
    <cellStyle name="Comma 2 2 3 2 2 3 3 4" xfId="2546"/>
    <cellStyle name="Comma 2 2 3 2 2 3 4" xfId="2547"/>
    <cellStyle name="Comma 2 2 3 2 2 3 5" xfId="2548"/>
    <cellStyle name="Comma 2 2 3 2 2 3 6" xfId="2549"/>
    <cellStyle name="Comma 2 2 3 2 2 4" xfId="2550"/>
    <cellStyle name="Comma 2 2 3 2 2 4 2" xfId="2551"/>
    <cellStyle name="Comma 2 2 3 2 2 4 2 2" xfId="2552"/>
    <cellStyle name="Comma 2 2 3 2 2 4 2 3" xfId="2553"/>
    <cellStyle name="Comma 2 2 3 2 2 4 2 4" xfId="2554"/>
    <cellStyle name="Comma 2 2 3 2 2 4 3" xfId="2555"/>
    <cellStyle name="Comma 2 2 3 2 2 4 4" xfId="2556"/>
    <cellStyle name="Comma 2 2 3 2 2 4 5" xfId="2557"/>
    <cellStyle name="Comma 2 2 3 2 2 5" xfId="2558"/>
    <cellStyle name="Comma 2 2 3 2 2 5 2" xfId="2559"/>
    <cellStyle name="Comma 2 2 3 2 2 5 3" xfId="2560"/>
    <cellStyle name="Comma 2 2 3 2 2 5 4" xfId="2561"/>
    <cellStyle name="Comma 2 2 3 2 2 6" xfId="2562"/>
    <cellStyle name="Comma 2 2 3 2 2 7" xfId="2563"/>
    <cellStyle name="Comma 2 2 3 2 2 8" xfId="2564"/>
    <cellStyle name="Comma 2 2 3 2 3" xfId="2565"/>
    <cellStyle name="Comma 2 2 3 2 3 2" xfId="2566"/>
    <cellStyle name="Comma 2 2 3 2 3 2 2" xfId="2567"/>
    <cellStyle name="Comma 2 2 3 2 3 2 2 2" xfId="2568"/>
    <cellStyle name="Comma 2 2 3 2 3 2 2 3" xfId="2569"/>
    <cellStyle name="Comma 2 2 3 2 3 2 2 4" xfId="2570"/>
    <cellStyle name="Comma 2 2 3 2 3 2 3" xfId="2571"/>
    <cellStyle name="Comma 2 2 3 2 3 2 4" xfId="2572"/>
    <cellStyle name="Comma 2 2 3 2 3 2 5" xfId="2573"/>
    <cellStyle name="Comma 2 2 3 2 3 3" xfId="2574"/>
    <cellStyle name="Comma 2 2 3 2 3 3 2" xfId="2575"/>
    <cellStyle name="Comma 2 2 3 2 3 3 3" xfId="2576"/>
    <cellStyle name="Comma 2 2 3 2 3 3 4" xfId="2577"/>
    <cellStyle name="Comma 2 2 3 2 3 4" xfId="2578"/>
    <cellStyle name="Comma 2 2 3 2 3 4 2" xfId="2579"/>
    <cellStyle name="Comma 2 2 3 2 3 4 3" xfId="2580"/>
    <cellStyle name="Comma 2 2 3 2 3 4 4" xfId="2581"/>
    <cellStyle name="Comma 2 2 3 2 3 5" xfId="2582"/>
    <cellStyle name="Comma 2 2 3 2 3 6" xfId="2583"/>
    <cellStyle name="Comma 2 2 3 2 3 7" xfId="2584"/>
    <cellStyle name="Comma 2 2 3 2 4" xfId="2585"/>
    <cellStyle name="Comma 2 2 3 2 4 2" xfId="2586"/>
    <cellStyle name="Comma 2 2 3 2 4 2 2" xfId="2587"/>
    <cellStyle name="Comma 2 2 3 2 4 2 2 2" xfId="2588"/>
    <cellStyle name="Comma 2 2 3 2 4 2 2 3" xfId="2589"/>
    <cellStyle name="Comma 2 2 3 2 4 2 2 4" xfId="2590"/>
    <cellStyle name="Comma 2 2 3 2 4 2 3" xfId="2591"/>
    <cellStyle name="Comma 2 2 3 2 4 2 4" xfId="2592"/>
    <cellStyle name="Comma 2 2 3 2 4 2 5" xfId="2593"/>
    <cellStyle name="Comma 2 2 3 2 4 3" xfId="2594"/>
    <cellStyle name="Comma 2 2 3 2 4 3 2" xfId="2595"/>
    <cellStyle name="Comma 2 2 3 2 4 3 3" xfId="2596"/>
    <cellStyle name="Comma 2 2 3 2 4 3 4" xfId="2597"/>
    <cellStyle name="Comma 2 2 3 2 4 4" xfId="2598"/>
    <cellStyle name="Comma 2 2 3 2 4 4 2" xfId="2599"/>
    <cellStyle name="Comma 2 2 3 2 4 4 3" xfId="2600"/>
    <cellStyle name="Comma 2 2 3 2 4 4 4" xfId="2601"/>
    <cellStyle name="Comma 2 2 3 2 4 5" xfId="2602"/>
    <cellStyle name="Comma 2 2 3 2 4 6" xfId="2603"/>
    <cellStyle name="Comma 2 2 3 2 4 7" xfId="2604"/>
    <cellStyle name="Comma 2 2 3 2 5" xfId="2605"/>
    <cellStyle name="Comma 2 2 3 2 6" xfId="2606"/>
    <cellStyle name="Comma 2 2 3 2 6 2" xfId="2607"/>
    <cellStyle name="Comma 2 2 3 2 6 2 2" xfId="2608"/>
    <cellStyle name="Comma 2 2 3 2 6 2 3" xfId="2609"/>
    <cellStyle name="Comma 2 2 3 2 6 2 4" xfId="2610"/>
    <cellStyle name="Comma 2 2 3 2 6 3" xfId="2611"/>
    <cellStyle name="Comma 2 2 3 2 6 4" xfId="2612"/>
    <cellStyle name="Comma 2 2 3 2 6 5" xfId="2613"/>
    <cellStyle name="Comma 2 2 3 2 7" xfId="2614"/>
    <cellStyle name="Comma 2 2 3 2 7 2" xfId="2615"/>
    <cellStyle name="Comma 2 2 3 2 7 3" xfId="2616"/>
    <cellStyle name="Comma 2 2 3 2 7 4" xfId="2617"/>
    <cellStyle name="Comma 2 2 3 2 8" xfId="2618"/>
    <cellStyle name="Comma 2 2 3 2 9" xfId="2619"/>
    <cellStyle name="Comma 2 2 3 20" xfId="2620"/>
    <cellStyle name="Comma 2 2 3 3" xfId="2621"/>
    <cellStyle name="Comma 2 2 3 3 10" xfId="2622"/>
    <cellStyle name="Comma 2 2 3 3 2" xfId="2623"/>
    <cellStyle name="Comma 2 2 3 3 2 2" xfId="2624"/>
    <cellStyle name="Comma 2 2 3 3 2 2 2" xfId="2625"/>
    <cellStyle name="Comma 2 2 3 3 2 2 2 2" xfId="2626"/>
    <cellStyle name="Comma 2 2 3 3 2 2 2 2 2" xfId="2627"/>
    <cellStyle name="Comma 2 2 3 3 2 2 2 2 3" xfId="2628"/>
    <cellStyle name="Comma 2 2 3 3 2 2 2 2 4" xfId="2629"/>
    <cellStyle name="Comma 2 2 3 3 2 2 2 3" xfId="2630"/>
    <cellStyle name="Comma 2 2 3 3 2 2 2 4" xfId="2631"/>
    <cellStyle name="Comma 2 2 3 3 2 2 2 5" xfId="2632"/>
    <cellStyle name="Comma 2 2 3 3 2 2 3" xfId="2633"/>
    <cellStyle name="Comma 2 2 3 3 2 2 3 2" xfId="2634"/>
    <cellStyle name="Comma 2 2 3 3 2 2 3 3" xfId="2635"/>
    <cellStyle name="Comma 2 2 3 3 2 2 3 4" xfId="2636"/>
    <cellStyle name="Comma 2 2 3 3 2 2 4" xfId="2637"/>
    <cellStyle name="Comma 2 2 3 3 2 2 5" xfId="2638"/>
    <cellStyle name="Comma 2 2 3 3 2 2 6" xfId="2639"/>
    <cellStyle name="Comma 2 2 3 3 2 3" xfId="2640"/>
    <cellStyle name="Comma 2 2 3 3 2 3 2" xfId="2641"/>
    <cellStyle name="Comma 2 2 3 3 2 3 2 2" xfId="2642"/>
    <cellStyle name="Comma 2 2 3 3 2 3 2 2 2" xfId="2643"/>
    <cellStyle name="Comma 2 2 3 3 2 3 2 2 3" xfId="2644"/>
    <cellStyle name="Comma 2 2 3 3 2 3 2 2 4" xfId="2645"/>
    <cellStyle name="Comma 2 2 3 3 2 3 2 3" xfId="2646"/>
    <cellStyle name="Comma 2 2 3 3 2 3 2 4" xfId="2647"/>
    <cellStyle name="Comma 2 2 3 3 2 3 2 5" xfId="2648"/>
    <cellStyle name="Comma 2 2 3 3 2 3 3" xfId="2649"/>
    <cellStyle name="Comma 2 2 3 3 2 3 3 2" xfId="2650"/>
    <cellStyle name="Comma 2 2 3 3 2 3 3 3" xfId="2651"/>
    <cellStyle name="Comma 2 2 3 3 2 3 3 4" xfId="2652"/>
    <cellStyle name="Comma 2 2 3 3 2 3 4" xfId="2653"/>
    <cellStyle name="Comma 2 2 3 3 2 3 5" xfId="2654"/>
    <cellStyle name="Comma 2 2 3 3 2 3 6" xfId="2655"/>
    <cellStyle name="Comma 2 2 3 3 2 4" xfId="2656"/>
    <cellStyle name="Comma 2 2 3 3 2 4 2" xfId="2657"/>
    <cellStyle name="Comma 2 2 3 3 2 4 2 2" xfId="2658"/>
    <cellStyle name="Comma 2 2 3 3 2 4 2 3" xfId="2659"/>
    <cellStyle name="Comma 2 2 3 3 2 4 2 4" xfId="2660"/>
    <cellStyle name="Comma 2 2 3 3 2 4 3" xfId="2661"/>
    <cellStyle name="Comma 2 2 3 3 2 4 4" xfId="2662"/>
    <cellStyle name="Comma 2 2 3 3 2 4 5" xfId="2663"/>
    <cellStyle name="Comma 2 2 3 3 2 5" xfId="2664"/>
    <cellStyle name="Comma 2 2 3 3 2 5 2" xfId="2665"/>
    <cellStyle name="Comma 2 2 3 3 2 5 3" xfId="2666"/>
    <cellStyle name="Comma 2 2 3 3 2 5 4" xfId="2667"/>
    <cellStyle name="Comma 2 2 3 3 2 6" xfId="2668"/>
    <cellStyle name="Comma 2 2 3 3 2 7" xfId="2669"/>
    <cellStyle name="Comma 2 2 3 3 2 8" xfId="2670"/>
    <cellStyle name="Comma 2 2 3 3 3" xfId="2671"/>
    <cellStyle name="Comma 2 2 3 3 3 2" xfId="2672"/>
    <cellStyle name="Comma 2 2 3 3 3 2 2" xfId="2673"/>
    <cellStyle name="Comma 2 2 3 3 3 2 2 2" xfId="2674"/>
    <cellStyle name="Comma 2 2 3 3 3 2 2 3" xfId="2675"/>
    <cellStyle name="Comma 2 2 3 3 3 2 2 4" xfId="2676"/>
    <cellStyle name="Comma 2 2 3 3 3 2 3" xfId="2677"/>
    <cellStyle name="Comma 2 2 3 3 3 2 4" xfId="2678"/>
    <cellStyle name="Comma 2 2 3 3 3 2 5" xfId="2679"/>
    <cellStyle name="Comma 2 2 3 3 3 3" xfId="2680"/>
    <cellStyle name="Comma 2 2 3 3 3 3 2" xfId="2681"/>
    <cellStyle name="Comma 2 2 3 3 3 3 3" xfId="2682"/>
    <cellStyle name="Comma 2 2 3 3 3 3 4" xfId="2683"/>
    <cellStyle name="Comma 2 2 3 3 3 4" xfId="2684"/>
    <cellStyle name="Comma 2 2 3 3 3 5" xfId="2685"/>
    <cellStyle name="Comma 2 2 3 3 3 6" xfId="2686"/>
    <cellStyle name="Comma 2 2 3 3 4" xfId="2687"/>
    <cellStyle name="Comma 2 2 3 3 4 2" xfId="2688"/>
    <cellStyle name="Comma 2 2 3 3 4 2 2" xfId="2689"/>
    <cellStyle name="Comma 2 2 3 3 4 2 2 2" xfId="2690"/>
    <cellStyle name="Comma 2 2 3 3 4 2 2 3" xfId="2691"/>
    <cellStyle name="Comma 2 2 3 3 4 2 2 4" xfId="2692"/>
    <cellStyle name="Comma 2 2 3 3 4 2 3" xfId="2693"/>
    <cellStyle name="Comma 2 2 3 3 4 2 4" xfId="2694"/>
    <cellStyle name="Comma 2 2 3 3 4 2 5" xfId="2695"/>
    <cellStyle name="Comma 2 2 3 3 4 3" xfId="2696"/>
    <cellStyle name="Comma 2 2 3 3 4 3 2" xfId="2697"/>
    <cellStyle name="Comma 2 2 3 3 4 3 3" xfId="2698"/>
    <cellStyle name="Comma 2 2 3 3 4 3 4" xfId="2699"/>
    <cellStyle name="Comma 2 2 3 3 4 4" xfId="2700"/>
    <cellStyle name="Comma 2 2 3 3 4 5" xfId="2701"/>
    <cellStyle name="Comma 2 2 3 3 4 6" xfId="2702"/>
    <cellStyle name="Comma 2 2 3 3 5" xfId="2703"/>
    <cellStyle name="Comma 2 2 3 3 6" xfId="2704"/>
    <cellStyle name="Comma 2 2 3 3 6 2" xfId="2705"/>
    <cellStyle name="Comma 2 2 3 3 6 2 2" xfId="2706"/>
    <cellStyle name="Comma 2 2 3 3 6 2 3" xfId="2707"/>
    <cellStyle name="Comma 2 2 3 3 6 2 4" xfId="2708"/>
    <cellStyle name="Comma 2 2 3 3 6 3" xfId="2709"/>
    <cellStyle name="Comma 2 2 3 3 6 4" xfId="2710"/>
    <cellStyle name="Comma 2 2 3 3 6 5" xfId="2711"/>
    <cellStyle name="Comma 2 2 3 3 7" xfId="2712"/>
    <cellStyle name="Comma 2 2 3 3 7 2" xfId="2713"/>
    <cellStyle name="Comma 2 2 3 3 7 3" xfId="2714"/>
    <cellStyle name="Comma 2 2 3 3 7 4" xfId="2715"/>
    <cellStyle name="Comma 2 2 3 3 8" xfId="2716"/>
    <cellStyle name="Comma 2 2 3 3 9" xfId="2717"/>
    <cellStyle name="Comma 2 2 3 4" xfId="2718"/>
    <cellStyle name="Comma 2 2 3 4 2" xfId="2719"/>
    <cellStyle name="Comma 2 2 3 4 2 2" xfId="2720"/>
    <cellStyle name="Comma 2 2 3 4 2 3" xfId="2721"/>
    <cellStyle name="Comma 2 2 3 4 2 4" xfId="2722"/>
    <cellStyle name="Comma 2 2 3 5" xfId="2723"/>
    <cellStyle name="Comma 2 2 3 5 10" xfId="2724"/>
    <cellStyle name="Comma 2 2 3 5 2" xfId="2725"/>
    <cellStyle name="Comma 2 2 3 5 2 2" xfId="2726"/>
    <cellStyle name="Comma 2 2 3 5 2 2 2" xfId="2727"/>
    <cellStyle name="Comma 2 2 3 5 2 2 2 2" xfId="2728"/>
    <cellStyle name="Comma 2 2 3 5 2 2 2 2 2" xfId="2729"/>
    <cellStyle name="Comma 2 2 3 5 2 2 2 2 3" xfId="2730"/>
    <cellStyle name="Comma 2 2 3 5 2 2 2 2 4" xfId="2731"/>
    <cellStyle name="Comma 2 2 3 5 2 2 2 3" xfId="2732"/>
    <cellStyle name="Comma 2 2 3 5 2 2 2 4" xfId="2733"/>
    <cellStyle name="Comma 2 2 3 5 2 2 2 5" xfId="2734"/>
    <cellStyle name="Comma 2 2 3 5 2 2 3" xfId="2735"/>
    <cellStyle name="Comma 2 2 3 5 2 2 3 2" xfId="2736"/>
    <cellStyle name="Comma 2 2 3 5 2 2 3 3" xfId="2737"/>
    <cellStyle name="Comma 2 2 3 5 2 2 3 4" xfId="2738"/>
    <cellStyle name="Comma 2 2 3 5 2 2 4" xfId="2739"/>
    <cellStyle name="Comma 2 2 3 5 2 2 5" xfId="2740"/>
    <cellStyle name="Comma 2 2 3 5 2 2 6" xfId="2741"/>
    <cellStyle name="Comma 2 2 3 5 2 3" xfId="2742"/>
    <cellStyle name="Comma 2 2 3 5 2 3 2" xfId="2743"/>
    <cellStyle name="Comma 2 2 3 5 2 3 2 2" xfId="2744"/>
    <cellStyle name="Comma 2 2 3 5 2 3 2 2 2" xfId="2745"/>
    <cellStyle name="Comma 2 2 3 5 2 3 2 2 3" xfId="2746"/>
    <cellStyle name="Comma 2 2 3 5 2 3 2 2 4" xfId="2747"/>
    <cellStyle name="Comma 2 2 3 5 2 3 2 3" xfId="2748"/>
    <cellStyle name="Comma 2 2 3 5 2 3 2 4" xfId="2749"/>
    <cellStyle name="Comma 2 2 3 5 2 3 2 5" xfId="2750"/>
    <cellStyle name="Comma 2 2 3 5 2 3 3" xfId="2751"/>
    <cellStyle name="Comma 2 2 3 5 2 3 3 2" xfId="2752"/>
    <cellStyle name="Comma 2 2 3 5 2 3 3 3" xfId="2753"/>
    <cellStyle name="Comma 2 2 3 5 2 3 3 4" xfId="2754"/>
    <cellStyle name="Comma 2 2 3 5 2 3 4" xfId="2755"/>
    <cellStyle name="Comma 2 2 3 5 2 3 5" xfId="2756"/>
    <cellStyle name="Comma 2 2 3 5 2 3 6" xfId="2757"/>
    <cellStyle name="Comma 2 2 3 5 2 4" xfId="2758"/>
    <cellStyle name="Comma 2 2 3 5 2 4 2" xfId="2759"/>
    <cellStyle name="Comma 2 2 3 5 2 4 2 2" xfId="2760"/>
    <cellStyle name="Comma 2 2 3 5 2 4 2 3" xfId="2761"/>
    <cellStyle name="Comma 2 2 3 5 2 4 2 4" xfId="2762"/>
    <cellStyle name="Comma 2 2 3 5 2 4 3" xfId="2763"/>
    <cellStyle name="Comma 2 2 3 5 2 4 4" xfId="2764"/>
    <cellStyle name="Comma 2 2 3 5 2 4 5" xfId="2765"/>
    <cellStyle name="Comma 2 2 3 5 2 5" xfId="2766"/>
    <cellStyle name="Comma 2 2 3 5 2 5 2" xfId="2767"/>
    <cellStyle name="Comma 2 2 3 5 2 5 3" xfId="2768"/>
    <cellStyle name="Comma 2 2 3 5 2 5 4" xfId="2769"/>
    <cellStyle name="Comma 2 2 3 5 2 6" xfId="2770"/>
    <cellStyle name="Comma 2 2 3 5 2 7" xfId="2771"/>
    <cellStyle name="Comma 2 2 3 5 2 8" xfId="2772"/>
    <cellStyle name="Comma 2 2 3 5 3" xfId="2773"/>
    <cellStyle name="Comma 2 2 3 5 3 2" xfId="2774"/>
    <cellStyle name="Comma 2 2 3 5 3 2 2" xfId="2775"/>
    <cellStyle name="Comma 2 2 3 5 3 2 2 2" xfId="2776"/>
    <cellStyle name="Comma 2 2 3 5 3 2 2 3" xfId="2777"/>
    <cellStyle name="Comma 2 2 3 5 3 2 2 4" xfId="2778"/>
    <cellStyle name="Comma 2 2 3 5 3 2 3" xfId="2779"/>
    <cellStyle name="Comma 2 2 3 5 3 2 4" xfId="2780"/>
    <cellStyle name="Comma 2 2 3 5 3 2 5" xfId="2781"/>
    <cellStyle name="Comma 2 2 3 5 3 3" xfId="2782"/>
    <cellStyle name="Comma 2 2 3 5 3 3 2" xfId="2783"/>
    <cellStyle name="Comma 2 2 3 5 3 3 3" xfId="2784"/>
    <cellStyle name="Comma 2 2 3 5 3 3 4" xfId="2785"/>
    <cellStyle name="Comma 2 2 3 5 3 4" xfId="2786"/>
    <cellStyle name="Comma 2 2 3 5 3 5" xfId="2787"/>
    <cellStyle name="Comma 2 2 3 5 3 6" xfId="2788"/>
    <cellStyle name="Comma 2 2 3 5 4" xfId="2789"/>
    <cellStyle name="Comma 2 2 3 5 4 2" xfId="2790"/>
    <cellStyle name="Comma 2 2 3 5 4 2 2" xfId="2791"/>
    <cellStyle name="Comma 2 2 3 5 4 2 2 2" xfId="2792"/>
    <cellStyle name="Comma 2 2 3 5 4 2 2 3" xfId="2793"/>
    <cellStyle name="Comma 2 2 3 5 4 2 2 4" xfId="2794"/>
    <cellStyle name="Comma 2 2 3 5 4 2 3" xfId="2795"/>
    <cellStyle name="Comma 2 2 3 5 4 2 4" xfId="2796"/>
    <cellStyle name="Comma 2 2 3 5 4 2 5" xfId="2797"/>
    <cellStyle name="Comma 2 2 3 5 4 3" xfId="2798"/>
    <cellStyle name="Comma 2 2 3 5 4 3 2" xfId="2799"/>
    <cellStyle name="Comma 2 2 3 5 4 3 3" xfId="2800"/>
    <cellStyle name="Comma 2 2 3 5 4 3 4" xfId="2801"/>
    <cellStyle name="Comma 2 2 3 5 4 4" xfId="2802"/>
    <cellStyle name="Comma 2 2 3 5 4 5" xfId="2803"/>
    <cellStyle name="Comma 2 2 3 5 4 6" xfId="2804"/>
    <cellStyle name="Comma 2 2 3 5 5" xfId="2805"/>
    <cellStyle name="Comma 2 2 3 5 6" xfId="2806"/>
    <cellStyle name="Comma 2 2 3 5 6 2" xfId="2807"/>
    <cellStyle name="Comma 2 2 3 5 6 2 2" xfId="2808"/>
    <cellStyle name="Comma 2 2 3 5 6 2 3" xfId="2809"/>
    <cellStyle name="Comma 2 2 3 5 6 2 4" xfId="2810"/>
    <cellStyle name="Comma 2 2 3 5 6 3" xfId="2811"/>
    <cellStyle name="Comma 2 2 3 5 6 4" xfId="2812"/>
    <cellStyle name="Comma 2 2 3 5 6 5" xfId="2813"/>
    <cellStyle name="Comma 2 2 3 5 7" xfId="2814"/>
    <cellStyle name="Comma 2 2 3 5 7 2" xfId="2815"/>
    <cellStyle name="Comma 2 2 3 5 7 3" xfId="2816"/>
    <cellStyle name="Comma 2 2 3 5 7 4" xfId="2817"/>
    <cellStyle name="Comma 2 2 3 5 8" xfId="2818"/>
    <cellStyle name="Comma 2 2 3 5 9" xfId="2819"/>
    <cellStyle name="Comma 2 2 3 6" xfId="2820"/>
    <cellStyle name="Comma 2 2 3 6 2" xfId="2821"/>
    <cellStyle name="Comma 2 2 3 6 2 2" xfId="2822"/>
    <cellStyle name="Comma 2 2 3 6 2 2 2" xfId="2823"/>
    <cellStyle name="Comma 2 2 3 6 2 2 2 2" xfId="2824"/>
    <cellStyle name="Comma 2 2 3 6 2 2 2 3" xfId="2825"/>
    <cellStyle name="Comma 2 2 3 6 2 2 2 4" xfId="2826"/>
    <cellStyle name="Comma 2 2 3 6 2 2 3" xfId="2827"/>
    <cellStyle name="Comma 2 2 3 6 2 2 4" xfId="2828"/>
    <cellStyle name="Comma 2 2 3 6 2 2 5" xfId="2829"/>
    <cellStyle name="Comma 2 2 3 6 2 3" xfId="2830"/>
    <cellStyle name="Comma 2 2 3 6 2 3 2" xfId="2831"/>
    <cellStyle name="Comma 2 2 3 6 2 3 3" xfId="2832"/>
    <cellStyle name="Comma 2 2 3 6 2 3 4" xfId="2833"/>
    <cellStyle name="Comma 2 2 3 6 2 4" xfId="2834"/>
    <cellStyle name="Comma 2 2 3 6 2 5" xfId="2835"/>
    <cellStyle name="Comma 2 2 3 6 2 6" xfId="2836"/>
    <cellStyle name="Comma 2 2 3 6 3" xfId="2837"/>
    <cellStyle name="Comma 2 2 3 6 3 2" xfId="2838"/>
    <cellStyle name="Comma 2 2 3 6 3 2 2" xfId="2839"/>
    <cellStyle name="Comma 2 2 3 6 3 2 2 2" xfId="2840"/>
    <cellStyle name="Comma 2 2 3 6 3 2 2 3" xfId="2841"/>
    <cellStyle name="Comma 2 2 3 6 3 2 2 4" xfId="2842"/>
    <cellStyle name="Comma 2 2 3 6 3 2 3" xfId="2843"/>
    <cellStyle name="Comma 2 2 3 6 3 2 4" xfId="2844"/>
    <cellStyle name="Comma 2 2 3 6 3 2 5" xfId="2845"/>
    <cellStyle name="Comma 2 2 3 6 3 3" xfId="2846"/>
    <cellStyle name="Comma 2 2 3 6 3 3 2" xfId="2847"/>
    <cellStyle name="Comma 2 2 3 6 3 3 3" xfId="2848"/>
    <cellStyle name="Comma 2 2 3 6 3 3 4" xfId="2849"/>
    <cellStyle name="Comma 2 2 3 6 3 4" xfId="2850"/>
    <cellStyle name="Comma 2 2 3 6 3 5" xfId="2851"/>
    <cellStyle name="Comma 2 2 3 6 3 6" xfId="2852"/>
    <cellStyle name="Comma 2 2 3 6 4" xfId="2853"/>
    <cellStyle name="Comma 2 2 3 6 5" xfId="2854"/>
    <cellStyle name="Comma 2 2 3 6 5 2" xfId="2855"/>
    <cellStyle name="Comma 2 2 3 6 5 2 2" xfId="2856"/>
    <cellStyle name="Comma 2 2 3 6 5 2 3" xfId="2857"/>
    <cellStyle name="Comma 2 2 3 6 5 2 4" xfId="2858"/>
    <cellStyle name="Comma 2 2 3 6 5 3" xfId="2859"/>
    <cellStyle name="Comma 2 2 3 6 5 4" xfId="2860"/>
    <cellStyle name="Comma 2 2 3 6 5 5" xfId="2861"/>
    <cellStyle name="Comma 2 2 3 6 6" xfId="2862"/>
    <cellStyle name="Comma 2 2 3 6 6 2" xfId="2863"/>
    <cellStyle name="Comma 2 2 3 6 6 3" xfId="2864"/>
    <cellStyle name="Comma 2 2 3 6 6 4" xfId="2865"/>
    <cellStyle name="Comma 2 2 3 6 7" xfId="2866"/>
    <cellStyle name="Comma 2 2 3 6 8" xfId="2867"/>
    <cellStyle name="Comma 2 2 3 6 9" xfId="2868"/>
    <cellStyle name="Comma 2 2 3 7" xfId="2869"/>
    <cellStyle name="Comma 2 2 3 7 2" xfId="2870"/>
    <cellStyle name="Comma 2 2 3 7 2 2" xfId="2871"/>
    <cellStyle name="Comma 2 2 3 7 2 2 2" xfId="2872"/>
    <cellStyle name="Comma 2 2 3 7 2 2 2 2" xfId="2873"/>
    <cellStyle name="Comma 2 2 3 7 2 2 2 3" xfId="2874"/>
    <cellStyle name="Comma 2 2 3 7 2 2 2 4" xfId="2875"/>
    <cellStyle name="Comma 2 2 3 7 2 2 3" xfId="2876"/>
    <cellStyle name="Comma 2 2 3 7 2 2 4" xfId="2877"/>
    <cellStyle name="Comma 2 2 3 7 2 2 5" xfId="2878"/>
    <cellStyle name="Comma 2 2 3 7 2 3" xfId="2879"/>
    <cellStyle name="Comma 2 2 3 7 2 3 2" xfId="2880"/>
    <cellStyle name="Comma 2 2 3 7 2 3 3" xfId="2881"/>
    <cellStyle name="Comma 2 2 3 7 2 3 4" xfId="2882"/>
    <cellStyle name="Comma 2 2 3 7 2 4" xfId="2883"/>
    <cellStyle name="Comma 2 2 3 7 2 5" xfId="2884"/>
    <cellStyle name="Comma 2 2 3 7 2 6" xfId="2885"/>
    <cellStyle name="Comma 2 2 3 7 3" xfId="2886"/>
    <cellStyle name="Comma 2 2 3 7 3 2" xfId="2887"/>
    <cellStyle name="Comma 2 2 3 7 3 2 2" xfId="2888"/>
    <cellStyle name="Comma 2 2 3 7 3 2 2 2" xfId="2889"/>
    <cellStyle name="Comma 2 2 3 7 3 2 2 3" xfId="2890"/>
    <cellStyle name="Comma 2 2 3 7 3 2 2 4" xfId="2891"/>
    <cellStyle name="Comma 2 2 3 7 3 2 3" xfId="2892"/>
    <cellStyle name="Comma 2 2 3 7 3 2 4" xfId="2893"/>
    <cellStyle name="Comma 2 2 3 7 3 2 5" xfId="2894"/>
    <cellStyle name="Comma 2 2 3 7 3 3" xfId="2895"/>
    <cellStyle name="Comma 2 2 3 7 3 3 2" xfId="2896"/>
    <cellStyle name="Comma 2 2 3 7 3 3 3" xfId="2897"/>
    <cellStyle name="Comma 2 2 3 7 3 3 4" xfId="2898"/>
    <cellStyle name="Comma 2 2 3 7 3 4" xfId="2899"/>
    <cellStyle name="Comma 2 2 3 7 3 5" xfId="2900"/>
    <cellStyle name="Comma 2 2 3 7 3 6" xfId="2901"/>
    <cellStyle name="Comma 2 2 3 7 4" xfId="2902"/>
    <cellStyle name="Comma 2 2 3 7 5" xfId="2903"/>
    <cellStyle name="Comma 2 2 3 7 5 2" xfId="2904"/>
    <cellStyle name="Comma 2 2 3 7 5 2 2" xfId="2905"/>
    <cellStyle name="Comma 2 2 3 7 5 2 3" xfId="2906"/>
    <cellStyle name="Comma 2 2 3 7 5 2 4" xfId="2907"/>
    <cellStyle name="Comma 2 2 3 7 5 3" xfId="2908"/>
    <cellStyle name="Comma 2 2 3 7 5 4" xfId="2909"/>
    <cellStyle name="Comma 2 2 3 7 5 5" xfId="2910"/>
    <cellStyle name="Comma 2 2 3 7 6" xfId="2911"/>
    <cellStyle name="Comma 2 2 3 7 6 2" xfId="2912"/>
    <cellStyle name="Comma 2 2 3 7 6 3" xfId="2913"/>
    <cellStyle name="Comma 2 2 3 7 6 4" xfId="2914"/>
    <cellStyle name="Comma 2 2 3 7 7" xfId="2915"/>
    <cellStyle name="Comma 2 2 3 7 8" xfId="2916"/>
    <cellStyle name="Comma 2 2 3 7 9" xfId="2917"/>
    <cellStyle name="Comma 2 2 3 8" xfId="2918"/>
    <cellStyle name="Comma 2 2 3 8 2" xfId="2919"/>
    <cellStyle name="Comma 2 2 3 8 3" xfId="2920"/>
    <cellStyle name="Comma 2 2 3 8 3 2" xfId="2921"/>
    <cellStyle name="Comma 2 2 3 8 3 2 2" xfId="2922"/>
    <cellStyle name="Comma 2 2 3 8 3 2 3" xfId="2923"/>
    <cellStyle name="Comma 2 2 3 8 3 2 4" xfId="2924"/>
    <cellStyle name="Comma 2 2 3 8 3 3" xfId="2925"/>
    <cellStyle name="Comma 2 2 3 8 3 4" xfId="2926"/>
    <cellStyle name="Comma 2 2 3 8 3 5" xfId="2927"/>
    <cellStyle name="Comma 2 2 3 8 4" xfId="2928"/>
    <cellStyle name="Comma 2 2 3 8 4 2" xfId="2929"/>
    <cellStyle name="Comma 2 2 3 8 4 3" xfId="2930"/>
    <cellStyle name="Comma 2 2 3 8 4 4" xfId="2931"/>
    <cellStyle name="Comma 2 2 3 8 5" xfId="2932"/>
    <cellStyle name="Comma 2 2 3 8 6" xfId="2933"/>
    <cellStyle name="Comma 2 2 3 8 7" xfId="2934"/>
    <cellStyle name="Comma 2 2 3 9" xfId="2935"/>
    <cellStyle name="Comma 2 2 3 9 2" xfId="2936"/>
    <cellStyle name="Comma 2 2 3 9 3" xfId="2937"/>
    <cellStyle name="Comma 2 2 3 9 3 2" xfId="2938"/>
    <cellStyle name="Comma 2 2 3 9 3 2 2" xfId="2939"/>
    <cellStyle name="Comma 2 2 3 9 3 2 3" xfId="2940"/>
    <cellStyle name="Comma 2 2 3 9 3 2 4" xfId="2941"/>
    <cellStyle name="Comma 2 2 3 9 3 3" xfId="2942"/>
    <cellStyle name="Comma 2 2 3 9 3 4" xfId="2943"/>
    <cellStyle name="Comma 2 2 3 9 3 5" xfId="2944"/>
    <cellStyle name="Comma 2 2 3 9 4" xfId="2945"/>
    <cellStyle name="Comma 2 2 3 9 4 2" xfId="2946"/>
    <cellStyle name="Comma 2 2 3 9 4 3" xfId="2947"/>
    <cellStyle name="Comma 2 2 3 9 4 4" xfId="2948"/>
    <cellStyle name="Comma 2 2 3 9 5" xfId="2949"/>
    <cellStyle name="Comma 2 2 3 9 6" xfId="2950"/>
    <cellStyle name="Comma 2 2 3 9 7" xfId="2951"/>
    <cellStyle name="Comma 2 2 4" xfId="2952"/>
    <cellStyle name="Comma 2 2 4 10" xfId="2953"/>
    <cellStyle name="Comma 2 2 4 2" xfId="2954"/>
    <cellStyle name="Comma 2 2 4 2 2" xfId="2955"/>
    <cellStyle name="Comma 2 2 4 2 2 2" xfId="2956"/>
    <cellStyle name="Comma 2 2 4 2 2 2 2" xfId="2957"/>
    <cellStyle name="Comma 2 2 4 2 2 2 2 2" xfId="2958"/>
    <cellStyle name="Comma 2 2 4 2 2 2 2 3" xfId="2959"/>
    <cellStyle name="Comma 2 2 4 2 2 2 2 4" xfId="2960"/>
    <cellStyle name="Comma 2 2 4 2 2 2 3" xfId="2961"/>
    <cellStyle name="Comma 2 2 4 2 2 2 4" xfId="2962"/>
    <cellStyle name="Comma 2 2 4 2 2 2 5" xfId="2963"/>
    <cellStyle name="Comma 2 2 4 2 2 3" xfId="2964"/>
    <cellStyle name="Comma 2 2 4 2 2 3 2" xfId="2965"/>
    <cellStyle name="Comma 2 2 4 2 2 3 3" xfId="2966"/>
    <cellStyle name="Comma 2 2 4 2 2 3 4" xfId="2967"/>
    <cellStyle name="Comma 2 2 4 2 2 4" xfId="2968"/>
    <cellStyle name="Comma 2 2 4 2 2 4 2" xfId="2969"/>
    <cellStyle name="Comma 2 2 4 2 2 4 3" xfId="2970"/>
    <cellStyle name="Comma 2 2 4 2 2 4 4" xfId="2971"/>
    <cellStyle name="Comma 2 2 4 2 2 5" xfId="2972"/>
    <cellStyle name="Comma 2 2 4 2 2 6" xfId="2973"/>
    <cellStyle name="Comma 2 2 4 2 2 7" xfId="2974"/>
    <cellStyle name="Comma 2 2 4 2 3" xfId="2975"/>
    <cellStyle name="Comma 2 2 4 2 3 2" xfId="2976"/>
    <cellStyle name="Comma 2 2 4 2 3 2 2" xfId="2977"/>
    <cellStyle name="Comma 2 2 4 2 3 2 2 2" xfId="2978"/>
    <cellStyle name="Comma 2 2 4 2 3 2 2 3" xfId="2979"/>
    <cellStyle name="Comma 2 2 4 2 3 2 2 4" xfId="2980"/>
    <cellStyle name="Comma 2 2 4 2 3 2 3" xfId="2981"/>
    <cellStyle name="Comma 2 2 4 2 3 2 4" xfId="2982"/>
    <cellStyle name="Comma 2 2 4 2 3 2 5" xfId="2983"/>
    <cellStyle name="Comma 2 2 4 2 3 3" xfId="2984"/>
    <cellStyle name="Comma 2 2 4 2 3 3 2" xfId="2985"/>
    <cellStyle name="Comma 2 2 4 2 3 3 3" xfId="2986"/>
    <cellStyle name="Comma 2 2 4 2 3 3 4" xfId="2987"/>
    <cellStyle name="Comma 2 2 4 2 3 4" xfId="2988"/>
    <cellStyle name="Comma 2 2 4 2 3 4 2" xfId="2989"/>
    <cellStyle name="Comma 2 2 4 2 3 4 3" xfId="2990"/>
    <cellStyle name="Comma 2 2 4 2 3 4 4" xfId="2991"/>
    <cellStyle name="Comma 2 2 4 2 3 5" xfId="2992"/>
    <cellStyle name="Comma 2 2 4 2 3 6" xfId="2993"/>
    <cellStyle name="Comma 2 2 4 2 3 7" xfId="2994"/>
    <cellStyle name="Comma 2 2 4 2 4" xfId="2995"/>
    <cellStyle name="Comma 2 2 4 2 4 2" xfId="2996"/>
    <cellStyle name="Comma 2 2 4 2 4 2 2" xfId="2997"/>
    <cellStyle name="Comma 2 2 4 2 4 2 3" xfId="2998"/>
    <cellStyle name="Comma 2 2 4 2 4 2 4" xfId="2999"/>
    <cellStyle name="Comma 2 2 4 2 5" xfId="3000"/>
    <cellStyle name="Comma 2 2 4 2 5 2" xfId="3001"/>
    <cellStyle name="Comma 2 2 4 2 5 2 2" xfId="3002"/>
    <cellStyle name="Comma 2 2 4 2 5 2 3" xfId="3003"/>
    <cellStyle name="Comma 2 2 4 2 5 2 4" xfId="3004"/>
    <cellStyle name="Comma 2 2 4 2 5 3" xfId="3005"/>
    <cellStyle name="Comma 2 2 4 2 5 4" xfId="3006"/>
    <cellStyle name="Comma 2 2 4 2 5 5" xfId="3007"/>
    <cellStyle name="Comma 2 2 4 2 6" xfId="3008"/>
    <cellStyle name="Comma 2 2 4 2 6 2" xfId="3009"/>
    <cellStyle name="Comma 2 2 4 2 6 3" xfId="3010"/>
    <cellStyle name="Comma 2 2 4 2 6 4" xfId="3011"/>
    <cellStyle name="Comma 2 2 4 2 7" xfId="3012"/>
    <cellStyle name="Comma 2 2 4 2 8" xfId="3013"/>
    <cellStyle name="Comma 2 2 4 2 9" xfId="3014"/>
    <cellStyle name="Comma 2 2 4 3" xfId="3015"/>
    <cellStyle name="Comma 2 2 4 3 2" xfId="3016"/>
    <cellStyle name="Comma 2 2 4 3 2 2" xfId="3017"/>
    <cellStyle name="Comma 2 2 4 3 2 2 2" xfId="3018"/>
    <cellStyle name="Comma 2 2 4 3 2 2 3" xfId="3019"/>
    <cellStyle name="Comma 2 2 4 3 2 2 4" xfId="3020"/>
    <cellStyle name="Comma 2 2 4 3 2 3" xfId="3021"/>
    <cellStyle name="Comma 2 2 4 3 2 4" xfId="3022"/>
    <cellStyle name="Comma 2 2 4 3 2 5" xfId="3023"/>
    <cellStyle name="Comma 2 2 4 3 3" xfId="3024"/>
    <cellStyle name="Comma 2 2 4 3 3 2" xfId="3025"/>
    <cellStyle name="Comma 2 2 4 3 3 3" xfId="3026"/>
    <cellStyle name="Comma 2 2 4 3 3 4" xfId="3027"/>
    <cellStyle name="Comma 2 2 4 3 4" xfId="3028"/>
    <cellStyle name="Comma 2 2 4 3 5" xfId="3029"/>
    <cellStyle name="Comma 2 2 4 3 6" xfId="3030"/>
    <cellStyle name="Comma 2 2 4 4" xfId="3031"/>
    <cellStyle name="Comma 2 2 4 4 2" xfId="3032"/>
    <cellStyle name="Comma 2 2 4 4 2 2" xfId="3033"/>
    <cellStyle name="Comma 2 2 4 4 2 2 2" xfId="3034"/>
    <cellStyle name="Comma 2 2 4 4 2 2 3" xfId="3035"/>
    <cellStyle name="Comma 2 2 4 4 2 2 4" xfId="3036"/>
    <cellStyle name="Comma 2 2 4 4 2 3" xfId="3037"/>
    <cellStyle name="Comma 2 2 4 4 2 4" xfId="3038"/>
    <cellStyle name="Comma 2 2 4 4 2 5" xfId="3039"/>
    <cellStyle name="Comma 2 2 4 4 3" xfId="3040"/>
    <cellStyle name="Comma 2 2 4 4 3 2" xfId="3041"/>
    <cellStyle name="Comma 2 2 4 4 3 3" xfId="3042"/>
    <cellStyle name="Comma 2 2 4 4 3 4" xfId="3043"/>
    <cellStyle name="Comma 2 2 4 4 4" xfId="3044"/>
    <cellStyle name="Comma 2 2 4 4 5" xfId="3045"/>
    <cellStyle name="Comma 2 2 4 4 6" xfId="3046"/>
    <cellStyle name="Comma 2 2 4 5" xfId="3047"/>
    <cellStyle name="Comma 2 2 4 6" xfId="3048"/>
    <cellStyle name="Comma 2 2 4 6 2" xfId="3049"/>
    <cellStyle name="Comma 2 2 4 6 2 2" xfId="3050"/>
    <cellStyle name="Comma 2 2 4 6 2 3" xfId="3051"/>
    <cellStyle name="Comma 2 2 4 6 2 4" xfId="3052"/>
    <cellStyle name="Comma 2 2 4 6 3" xfId="3053"/>
    <cellStyle name="Comma 2 2 4 6 4" xfId="3054"/>
    <cellStyle name="Comma 2 2 4 6 5" xfId="3055"/>
    <cellStyle name="Comma 2 2 4 7" xfId="3056"/>
    <cellStyle name="Comma 2 2 4 7 2" xfId="3057"/>
    <cellStyle name="Comma 2 2 4 7 3" xfId="3058"/>
    <cellStyle name="Comma 2 2 4 7 4" xfId="3059"/>
    <cellStyle name="Comma 2 2 4 8" xfId="3060"/>
    <cellStyle name="Comma 2 2 4 9" xfId="3061"/>
    <cellStyle name="Comma 2 2 5" xfId="3062"/>
    <cellStyle name="Comma 2 2 5 10" xfId="3063"/>
    <cellStyle name="Comma 2 2 5 11" xfId="3064"/>
    <cellStyle name="Comma 2 2 5 2" xfId="3065"/>
    <cellStyle name="Comma 2 2 5 2 2" xfId="3066"/>
    <cellStyle name="Comma 2 2 5 2 2 2" xfId="3067"/>
    <cellStyle name="Comma 2 2 5 2 2 2 2" xfId="3068"/>
    <cellStyle name="Comma 2 2 5 2 2 2 2 2" xfId="3069"/>
    <cellStyle name="Comma 2 2 5 2 2 2 2 3" xfId="3070"/>
    <cellStyle name="Comma 2 2 5 2 2 2 2 4" xfId="3071"/>
    <cellStyle name="Comma 2 2 5 2 2 2 3" xfId="3072"/>
    <cellStyle name="Comma 2 2 5 2 2 2 4" xfId="3073"/>
    <cellStyle name="Comma 2 2 5 2 2 2 5" xfId="3074"/>
    <cellStyle name="Comma 2 2 5 2 2 3" xfId="3075"/>
    <cellStyle name="Comma 2 2 5 2 2 3 2" xfId="3076"/>
    <cellStyle name="Comma 2 2 5 2 2 3 3" xfId="3077"/>
    <cellStyle name="Comma 2 2 5 2 2 3 4" xfId="3078"/>
    <cellStyle name="Comma 2 2 5 2 2 4" xfId="3079"/>
    <cellStyle name="Comma 2 2 5 2 2 5" xfId="3080"/>
    <cellStyle name="Comma 2 2 5 2 2 6" xfId="3081"/>
    <cellStyle name="Comma 2 2 5 2 3" xfId="3082"/>
    <cellStyle name="Comma 2 2 5 2 3 2" xfId="3083"/>
    <cellStyle name="Comma 2 2 5 2 3 2 2" xfId="3084"/>
    <cellStyle name="Comma 2 2 5 2 3 2 2 2" xfId="3085"/>
    <cellStyle name="Comma 2 2 5 2 3 2 2 3" xfId="3086"/>
    <cellStyle name="Comma 2 2 5 2 3 2 2 4" xfId="3087"/>
    <cellStyle name="Comma 2 2 5 2 3 2 3" xfId="3088"/>
    <cellStyle name="Comma 2 2 5 2 3 2 4" xfId="3089"/>
    <cellStyle name="Comma 2 2 5 2 3 2 5" xfId="3090"/>
    <cellStyle name="Comma 2 2 5 2 3 3" xfId="3091"/>
    <cellStyle name="Comma 2 2 5 2 3 3 2" xfId="3092"/>
    <cellStyle name="Comma 2 2 5 2 3 3 3" xfId="3093"/>
    <cellStyle name="Comma 2 2 5 2 3 3 4" xfId="3094"/>
    <cellStyle name="Comma 2 2 5 2 3 4" xfId="3095"/>
    <cellStyle name="Comma 2 2 5 2 3 5" xfId="3096"/>
    <cellStyle name="Comma 2 2 5 2 3 6" xfId="3097"/>
    <cellStyle name="Comma 2 2 5 2 4" xfId="3098"/>
    <cellStyle name="Comma 2 2 5 2 4 2" xfId="3099"/>
    <cellStyle name="Comma 2 2 5 2 4 2 2" xfId="3100"/>
    <cellStyle name="Comma 2 2 5 2 4 2 3" xfId="3101"/>
    <cellStyle name="Comma 2 2 5 2 4 2 4" xfId="3102"/>
    <cellStyle name="Comma 2 2 5 2 4 3" xfId="3103"/>
    <cellStyle name="Comma 2 2 5 2 4 4" xfId="3104"/>
    <cellStyle name="Comma 2 2 5 2 4 5" xfId="3105"/>
    <cellStyle name="Comma 2 2 5 2 5" xfId="3106"/>
    <cellStyle name="Comma 2 2 5 2 5 2" xfId="3107"/>
    <cellStyle name="Comma 2 2 5 2 5 3" xfId="3108"/>
    <cellStyle name="Comma 2 2 5 2 5 4" xfId="3109"/>
    <cellStyle name="Comma 2 2 5 2 6" xfId="3110"/>
    <cellStyle name="Comma 2 2 5 2 7" xfId="3111"/>
    <cellStyle name="Comma 2 2 5 2 8" xfId="3112"/>
    <cellStyle name="Comma 2 2 5 3" xfId="3113"/>
    <cellStyle name="Comma 2 2 5 3 2" xfId="3114"/>
    <cellStyle name="Comma 2 2 5 3 2 2" xfId="3115"/>
    <cellStyle name="Comma 2 2 5 3 2 2 2" xfId="3116"/>
    <cellStyle name="Comma 2 2 5 3 2 2 3" xfId="3117"/>
    <cellStyle name="Comma 2 2 5 3 2 2 4" xfId="3118"/>
    <cellStyle name="Comma 2 2 5 3 2 3" xfId="3119"/>
    <cellStyle name="Comma 2 2 5 3 2 4" xfId="3120"/>
    <cellStyle name="Comma 2 2 5 3 2 5" xfId="3121"/>
    <cellStyle name="Comma 2 2 5 3 3" xfId="3122"/>
    <cellStyle name="Comma 2 2 5 3 3 2" xfId="3123"/>
    <cellStyle name="Comma 2 2 5 3 3 3" xfId="3124"/>
    <cellStyle name="Comma 2 2 5 3 3 4" xfId="3125"/>
    <cellStyle name="Comma 2 2 5 3 4" xfId="3126"/>
    <cellStyle name="Comma 2 2 5 3 5" xfId="3127"/>
    <cellStyle name="Comma 2 2 5 3 6" xfId="3128"/>
    <cellStyle name="Comma 2 2 5 4" xfId="3129"/>
    <cellStyle name="Comma 2 2 5 4 2" xfId="3130"/>
    <cellStyle name="Comma 2 2 5 4 2 2" xfId="3131"/>
    <cellStyle name="Comma 2 2 5 4 2 2 2" xfId="3132"/>
    <cellStyle name="Comma 2 2 5 4 2 2 3" xfId="3133"/>
    <cellStyle name="Comma 2 2 5 4 2 2 4" xfId="3134"/>
    <cellStyle name="Comma 2 2 5 4 2 3" xfId="3135"/>
    <cellStyle name="Comma 2 2 5 4 2 4" xfId="3136"/>
    <cellStyle name="Comma 2 2 5 4 2 5" xfId="3137"/>
    <cellStyle name="Comma 2 2 5 4 3" xfId="3138"/>
    <cellStyle name="Comma 2 2 5 4 3 2" xfId="3139"/>
    <cellStyle name="Comma 2 2 5 4 3 3" xfId="3140"/>
    <cellStyle name="Comma 2 2 5 4 3 4" xfId="3141"/>
    <cellStyle name="Comma 2 2 5 4 4" xfId="3142"/>
    <cellStyle name="Comma 2 2 5 4 5" xfId="3143"/>
    <cellStyle name="Comma 2 2 5 4 6" xfId="3144"/>
    <cellStyle name="Comma 2 2 5 5" xfId="3145"/>
    <cellStyle name="Comma 2 2 5 6" xfId="3146"/>
    <cellStyle name="Comma 2 2 5 6 2" xfId="3147"/>
    <cellStyle name="Comma 2 2 5 6 2 2" xfId="3148"/>
    <cellStyle name="Comma 2 2 5 6 2 3" xfId="3149"/>
    <cellStyle name="Comma 2 2 5 6 2 4" xfId="3150"/>
    <cellStyle name="Comma 2 2 5 6 3" xfId="3151"/>
    <cellStyle name="Comma 2 2 5 6 4" xfId="3152"/>
    <cellStyle name="Comma 2 2 5 6 5" xfId="3153"/>
    <cellStyle name="Comma 2 2 5 7" xfId="3154"/>
    <cellStyle name="Comma 2 2 5 7 2" xfId="3155"/>
    <cellStyle name="Comma 2 2 5 7 3" xfId="3156"/>
    <cellStyle name="Comma 2 2 5 7 4" xfId="3157"/>
    <cellStyle name="Comma 2 2 5 8" xfId="3158"/>
    <cellStyle name="Comma 2 2 5 8 2" xfId="3159"/>
    <cellStyle name="Comma 2 2 5 8 3" xfId="3160"/>
    <cellStyle name="Comma 2 2 5 8 4" xfId="3161"/>
    <cellStyle name="Comma 2 2 5 9" xfId="3162"/>
    <cellStyle name="Comma 2 2 6" xfId="3163"/>
    <cellStyle name="Comma 2 2 6 2" xfId="3164"/>
    <cellStyle name="Comma 2 2 6 3" xfId="3165"/>
    <cellStyle name="Comma 2 2 6 3 2" xfId="3166"/>
    <cellStyle name="Comma 2 2 6 3 3" xfId="3167"/>
    <cellStyle name="Comma 2 2 6 3 4" xfId="3168"/>
    <cellStyle name="Comma 2 2 7" xfId="3169"/>
    <cellStyle name="Comma 2 2 7 10" xfId="3170"/>
    <cellStyle name="Comma 2 2 7 11" xfId="3171"/>
    <cellStyle name="Comma 2 2 7 2" xfId="3172"/>
    <cellStyle name="Comma 2 2 7 2 2" xfId="3173"/>
    <cellStyle name="Comma 2 2 7 2 2 2" xfId="3174"/>
    <cellStyle name="Comma 2 2 7 2 2 2 2" xfId="3175"/>
    <cellStyle name="Comma 2 2 7 2 2 2 2 2" xfId="3176"/>
    <cellStyle name="Comma 2 2 7 2 2 2 2 3" xfId="3177"/>
    <cellStyle name="Comma 2 2 7 2 2 2 2 4" xfId="3178"/>
    <cellStyle name="Comma 2 2 7 2 2 2 3" xfId="3179"/>
    <cellStyle name="Comma 2 2 7 2 2 2 4" xfId="3180"/>
    <cellStyle name="Comma 2 2 7 2 2 2 5" xfId="3181"/>
    <cellStyle name="Comma 2 2 7 2 2 3" xfId="3182"/>
    <cellStyle name="Comma 2 2 7 2 2 3 2" xfId="3183"/>
    <cellStyle name="Comma 2 2 7 2 2 3 3" xfId="3184"/>
    <cellStyle name="Comma 2 2 7 2 2 3 4" xfId="3185"/>
    <cellStyle name="Comma 2 2 7 2 2 4" xfId="3186"/>
    <cellStyle name="Comma 2 2 7 2 2 5" xfId="3187"/>
    <cellStyle name="Comma 2 2 7 2 2 6" xfId="3188"/>
    <cellStyle name="Comma 2 2 7 2 3" xfId="3189"/>
    <cellStyle name="Comma 2 2 7 2 3 2" xfId="3190"/>
    <cellStyle name="Comma 2 2 7 2 3 2 2" xfId="3191"/>
    <cellStyle name="Comma 2 2 7 2 3 2 2 2" xfId="3192"/>
    <cellStyle name="Comma 2 2 7 2 3 2 2 3" xfId="3193"/>
    <cellStyle name="Comma 2 2 7 2 3 2 2 4" xfId="3194"/>
    <cellStyle name="Comma 2 2 7 2 3 2 3" xfId="3195"/>
    <cellStyle name="Comma 2 2 7 2 3 2 4" xfId="3196"/>
    <cellStyle name="Comma 2 2 7 2 3 2 5" xfId="3197"/>
    <cellStyle name="Comma 2 2 7 2 3 3" xfId="3198"/>
    <cellStyle name="Comma 2 2 7 2 3 3 2" xfId="3199"/>
    <cellStyle name="Comma 2 2 7 2 3 3 3" xfId="3200"/>
    <cellStyle name="Comma 2 2 7 2 3 3 4" xfId="3201"/>
    <cellStyle name="Comma 2 2 7 2 3 4" xfId="3202"/>
    <cellStyle name="Comma 2 2 7 2 3 5" xfId="3203"/>
    <cellStyle name="Comma 2 2 7 2 3 6" xfId="3204"/>
    <cellStyle name="Comma 2 2 7 2 4" xfId="3205"/>
    <cellStyle name="Comma 2 2 7 2 4 2" xfId="3206"/>
    <cellStyle name="Comma 2 2 7 2 4 2 2" xfId="3207"/>
    <cellStyle name="Comma 2 2 7 2 4 2 3" xfId="3208"/>
    <cellStyle name="Comma 2 2 7 2 4 2 4" xfId="3209"/>
    <cellStyle name="Comma 2 2 7 2 4 3" xfId="3210"/>
    <cellStyle name="Comma 2 2 7 2 4 4" xfId="3211"/>
    <cellStyle name="Comma 2 2 7 2 4 5" xfId="3212"/>
    <cellStyle name="Comma 2 2 7 2 5" xfId="3213"/>
    <cellStyle name="Comma 2 2 7 2 5 2" xfId="3214"/>
    <cellStyle name="Comma 2 2 7 2 5 3" xfId="3215"/>
    <cellStyle name="Comma 2 2 7 2 5 4" xfId="3216"/>
    <cellStyle name="Comma 2 2 7 2 6" xfId="3217"/>
    <cellStyle name="Comma 2 2 7 2 7" xfId="3218"/>
    <cellStyle name="Comma 2 2 7 2 8" xfId="3219"/>
    <cellStyle name="Comma 2 2 7 3" xfId="3220"/>
    <cellStyle name="Comma 2 2 7 3 2" xfId="3221"/>
    <cellStyle name="Comma 2 2 7 3 2 2" xfId="3222"/>
    <cellStyle name="Comma 2 2 7 3 2 2 2" xfId="3223"/>
    <cellStyle name="Comma 2 2 7 3 2 2 3" xfId="3224"/>
    <cellStyle name="Comma 2 2 7 3 2 2 4" xfId="3225"/>
    <cellStyle name="Comma 2 2 7 3 2 3" xfId="3226"/>
    <cellStyle name="Comma 2 2 7 3 2 4" xfId="3227"/>
    <cellStyle name="Comma 2 2 7 3 2 5" xfId="3228"/>
    <cellStyle name="Comma 2 2 7 3 3" xfId="3229"/>
    <cellStyle name="Comma 2 2 7 3 3 2" xfId="3230"/>
    <cellStyle name="Comma 2 2 7 3 3 3" xfId="3231"/>
    <cellStyle name="Comma 2 2 7 3 3 4" xfId="3232"/>
    <cellStyle name="Comma 2 2 7 3 4" xfId="3233"/>
    <cellStyle name="Comma 2 2 7 3 5" xfId="3234"/>
    <cellStyle name="Comma 2 2 7 3 6" xfId="3235"/>
    <cellStyle name="Comma 2 2 7 4" xfId="3236"/>
    <cellStyle name="Comma 2 2 7 4 2" xfId="3237"/>
    <cellStyle name="Comma 2 2 7 4 2 2" xfId="3238"/>
    <cellStyle name="Comma 2 2 7 4 2 2 2" xfId="3239"/>
    <cellStyle name="Comma 2 2 7 4 2 2 3" xfId="3240"/>
    <cellStyle name="Comma 2 2 7 4 2 2 4" xfId="3241"/>
    <cellStyle name="Comma 2 2 7 4 2 3" xfId="3242"/>
    <cellStyle name="Comma 2 2 7 4 2 4" xfId="3243"/>
    <cellStyle name="Comma 2 2 7 4 2 5" xfId="3244"/>
    <cellStyle name="Comma 2 2 7 4 3" xfId="3245"/>
    <cellStyle name="Comma 2 2 7 4 3 2" xfId="3246"/>
    <cellStyle name="Comma 2 2 7 4 3 3" xfId="3247"/>
    <cellStyle name="Comma 2 2 7 4 3 4" xfId="3248"/>
    <cellStyle name="Comma 2 2 7 4 4" xfId="3249"/>
    <cellStyle name="Comma 2 2 7 4 5" xfId="3250"/>
    <cellStyle name="Comma 2 2 7 4 6" xfId="3251"/>
    <cellStyle name="Comma 2 2 7 5" xfId="3252"/>
    <cellStyle name="Comma 2 2 7 6" xfId="3253"/>
    <cellStyle name="Comma 2 2 7 6 2" xfId="3254"/>
    <cellStyle name="Comma 2 2 7 6 2 2" xfId="3255"/>
    <cellStyle name="Comma 2 2 7 6 2 3" xfId="3256"/>
    <cellStyle name="Comma 2 2 7 6 2 4" xfId="3257"/>
    <cellStyle name="Comma 2 2 7 6 3" xfId="3258"/>
    <cellStyle name="Comma 2 2 7 6 4" xfId="3259"/>
    <cellStyle name="Comma 2 2 7 6 5" xfId="3260"/>
    <cellStyle name="Comma 2 2 7 7" xfId="3261"/>
    <cellStyle name="Comma 2 2 7 7 2" xfId="3262"/>
    <cellStyle name="Comma 2 2 7 7 3" xfId="3263"/>
    <cellStyle name="Comma 2 2 7 7 4" xfId="3264"/>
    <cellStyle name="Comma 2 2 7 8" xfId="3265"/>
    <cellStyle name="Comma 2 2 7 8 2" xfId="3266"/>
    <cellStyle name="Comma 2 2 7 8 3" xfId="3267"/>
    <cellStyle name="Comma 2 2 7 8 4" xfId="3268"/>
    <cellStyle name="Comma 2 2 7 9" xfId="3269"/>
    <cellStyle name="Comma 2 2 8" xfId="3270"/>
    <cellStyle name="Comma 2 2 8 10" xfId="3271"/>
    <cellStyle name="Comma 2 2 8 2" xfId="3272"/>
    <cellStyle name="Comma 2 2 8 2 2" xfId="3273"/>
    <cellStyle name="Comma 2 2 8 2 2 2" xfId="3274"/>
    <cellStyle name="Comma 2 2 8 2 2 2 2" xfId="3275"/>
    <cellStyle name="Comma 2 2 8 2 2 2 3" xfId="3276"/>
    <cellStyle name="Comma 2 2 8 2 2 2 4" xfId="3277"/>
    <cellStyle name="Comma 2 2 8 2 2 3" xfId="3278"/>
    <cellStyle name="Comma 2 2 8 2 2 4" xfId="3279"/>
    <cellStyle name="Comma 2 2 8 2 2 5" xfId="3280"/>
    <cellStyle name="Comma 2 2 8 2 3" xfId="3281"/>
    <cellStyle name="Comma 2 2 8 2 3 2" xfId="3282"/>
    <cellStyle name="Comma 2 2 8 2 3 3" xfId="3283"/>
    <cellStyle name="Comma 2 2 8 2 3 4" xfId="3284"/>
    <cellStyle name="Comma 2 2 8 2 4" xfId="3285"/>
    <cellStyle name="Comma 2 2 8 2 5" xfId="3286"/>
    <cellStyle name="Comma 2 2 8 2 6" xfId="3287"/>
    <cellStyle name="Comma 2 2 8 3" xfId="3288"/>
    <cellStyle name="Comma 2 2 8 3 2" xfId="3289"/>
    <cellStyle name="Comma 2 2 8 3 2 2" xfId="3290"/>
    <cellStyle name="Comma 2 2 8 3 2 2 2" xfId="3291"/>
    <cellStyle name="Comma 2 2 8 3 2 2 3" xfId="3292"/>
    <cellStyle name="Comma 2 2 8 3 2 2 4" xfId="3293"/>
    <cellStyle name="Comma 2 2 8 3 2 3" xfId="3294"/>
    <cellStyle name="Comma 2 2 8 3 2 4" xfId="3295"/>
    <cellStyle name="Comma 2 2 8 3 2 5" xfId="3296"/>
    <cellStyle name="Comma 2 2 8 3 3" xfId="3297"/>
    <cellStyle name="Comma 2 2 8 3 3 2" xfId="3298"/>
    <cellStyle name="Comma 2 2 8 3 3 3" xfId="3299"/>
    <cellStyle name="Comma 2 2 8 3 3 4" xfId="3300"/>
    <cellStyle name="Comma 2 2 8 3 4" xfId="3301"/>
    <cellStyle name="Comma 2 2 8 3 5" xfId="3302"/>
    <cellStyle name="Comma 2 2 8 3 6" xfId="3303"/>
    <cellStyle name="Comma 2 2 8 4" xfId="3304"/>
    <cellStyle name="Comma 2 2 8 5" xfId="3305"/>
    <cellStyle name="Comma 2 2 8 5 2" xfId="3306"/>
    <cellStyle name="Comma 2 2 8 5 2 2" xfId="3307"/>
    <cellStyle name="Comma 2 2 8 5 2 3" xfId="3308"/>
    <cellStyle name="Comma 2 2 8 5 2 4" xfId="3309"/>
    <cellStyle name="Comma 2 2 8 5 3" xfId="3310"/>
    <cellStyle name="Comma 2 2 8 5 4" xfId="3311"/>
    <cellStyle name="Comma 2 2 8 5 5" xfId="3312"/>
    <cellStyle name="Comma 2 2 8 6" xfId="3313"/>
    <cellStyle name="Comma 2 2 8 6 2" xfId="3314"/>
    <cellStyle name="Comma 2 2 8 6 3" xfId="3315"/>
    <cellStyle name="Comma 2 2 8 6 4" xfId="3316"/>
    <cellStyle name="Comma 2 2 8 7" xfId="3317"/>
    <cellStyle name="Comma 2 2 8 7 2" xfId="3318"/>
    <cellStyle name="Comma 2 2 8 7 3" xfId="3319"/>
    <cellStyle name="Comma 2 2 8 7 4" xfId="3320"/>
    <cellStyle name="Comma 2 2 8 8" xfId="3321"/>
    <cellStyle name="Comma 2 2 8 9" xfId="3322"/>
    <cellStyle name="Comma 2 2 9" xfId="3323"/>
    <cellStyle name="Comma 2 2 9 10" xfId="3324"/>
    <cellStyle name="Comma 2 2 9 2" xfId="3325"/>
    <cellStyle name="Comma 2 2 9 2 2" xfId="3326"/>
    <cellStyle name="Comma 2 2 9 2 2 2" xfId="3327"/>
    <cellStyle name="Comma 2 2 9 2 2 2 2" xfId="3328"/>
    <cellStyle name="Comma 2 2 9 2 2 2 3" xfId="3329"/>
    <cellStyle name="Comma 2 2 9 2 2 2 4" xfId="3330"/>
    <cellStyle name="Comma 2 2 9 2 2 3" xfId="3331"/>
    <cellStyle name="Comma 2 2 9 2 2 4" xfId="3332"/>
    <cellStyle name="Comma 2 2 9 2 2 5" xfId="3333"/>
    <cellStyle name="Comma 2 2 9 2 3" xfId="3334"/>
    <cellStyle name="Comma 2 2 9 2 3 2" xfId="3335"/>
    <cellStyle name="Comma 2 2 9 2 3 3" xfId="3336"/>
    <cellStyle name="Comma 2 2 9 2 3 4" xfId="3337"/>
    <cellStyle name="Comma 2 2 9 2 4" xfId="3338"/>
    <cellStyle name="Comma 2 2 9 2 5" xfId="3339"/>
    <cellStyle name="Comma 2 2 9 2 6" xfId="3340"/>
    <cellStyle name="Comma 2 2 9 3" xfId="3341"/>
    <cellStyle name="Comma 2 2 9 3 2" xfId="3342"/>
    <cellStyle name="Comma 2 2 9 3 2 2" xfId="3343"/>
    <cellStyle name="Comma 2 2 9 3 2 2 2" xfId="3344"/>
    <cellStyle name="Comma 2 2 9 3 2 2 3" xfId="3345"/>
    <cellStyle name="Comma 2 2 9 3 2 2 4" xfId="3346"/>
    <cellStyle name="Comma 2 2 9 3 2 3" xfId="3347"/>
    <cellStyle name="Comma 2 2 9 3 2 4" xfId="3348"/>
    <cellStyle name="Comma 2 2 9 3 2 5" xfId="3349"/>
    <cellStyle name="Comma 2 2 9 3 3" xfId="3350"/>
    <cellStyle name="Comma 2 2 9 3 3 2" xfId="3351"/>
    <cellStyle name="Comma 2 2 9 3 3 3" xfId="3352"/>
    <cellStyle name="Comma 2 2 9 3 3 4" xfId="3353"/>
    <cellStyle name="Comma 2 2 9 3 4" xfId="3354"/>
    <cellStyle name="Comma 2 2 9 3 5" xfId="3355"/>
    <cellStyle name="Comma 2 2 9 3 6" xfId="3356"/>
    <cellStyle name="Comma 2 2 9 4" xfId="3357"/>
    <cellStyle name="Comma 2 2 9 5" xfId="3358"/>
    <cellStyle name="Comma 2 2 9 5 2" xfId="3359"/>
    <cellStyle name="Comma 2 2 9 5 2 2" xfId="3360"/>
    <cellStyle name="Comma 2 2 9 5 2 3" xfId="3361"/>
    <cellStyle name="Comma 2 2 9 5 2 4" xfId="3362"/>
    <cellStyle name="Comma 2 2 9 5 3" xfId="3363"/>
    <cellStyle name="Comma 2 2 9 5 4" xfId="3364"/>
    <cellStyle name="Comma 2 2 9 5 5" xfId="3365"/>
    <cellStyle name="Comma 2 2 9 6" xfId="3366"/>
    <cellStyle name="Comma 2 2 9 6 2" xfId="3367"/>
    <cellStyle name="Comma 2 2 9 6 3" xfId="3368"/>
    <cellStyle name="Comma 2 2 9 6 4" xfId="3369"/>
    <cellStyle name="Comma 2 2 9 7" xfId="3370"/>
    <cellStyle name="Comma 2 2 9 7 2" xfId="3371"/>
    <cellStyle name="Comma 2 2 9 7 3" xfId="3372"/>
    <cellStyle name="Comma 2 2 9 7 4" xfId="3373"/>
    <cellStyle name="Comma 2 2 9 8" xfId="3374"/>
    <cellStyle name="Comma 2 2 9 9" xfId="3375"/>
    <cellStyle name="Comma 2 20" xfId="3376"/>
    <cellStyle name="Comma 2 20 2" xfId="3377"/>
    <cellStyle name="Comma 2 20 3" xfId="3378"/>
    <cellStyle name="Comma 2 20 3 2" xfId="3379"/>
    <cellStyle name="Comma 2 20 3 3" xfId="3380"/>
    <cellStyle name="Comma 2 20 3 4" xfId="3381"/>
    <cellStyle name="Comma 2 21" xfId="3382"/>
    <cellStyle name="Comma 2 21 2" xfId="3383"/>
    <cellStyle name="Comma 2 21 3" xfId="3384"/>
    <cellStyle name="Comma 2 21 3 2" xfId="3385"/>
    <cellStyle name="Comma 2 21 3 3" xfId="3386"/>
    <cellStyle name="Comma 2 21 3 4" xfId="3387"/>
    <cellStyle name="Comma 2 22" xfId="3388"/>
    <cellStyle name="Comma 2 22 2" xfId="3389"/>
    <cellStyle name="Comma 2 22 3" xfId="3390"/>
    <cellStyle name="Comma 2 22 3 2" xfId="3391"/>
    <cellStyle name="Comma 2 22 3 3" xfId="3392"/>
    <cellStyle name="Comma 2 22 3 4" xfId="3393"/>
    <cellStyle name="Comma 2 23" xfId="3394"/>
    <cellStyle name="Comma 2 23 2" xfId="3395"/>
    <cellStyle name="Comma 2 23 3" xfId="3396"/>
    <cellStyle name="Comma 2 23 3 2" xfId="3397"/>
    <cellStyle name="Comma 2 23 3 3" xfId="3398"/>
    <cellStyle name="Comma 2 23 3 4" xfId="3399"/>
    <cellStyle name="Comma 2 23 4" xfId="3400"/>
    <cellStyle name="Comma 2 23 5" xfId="3401"/>
    <cellStyle name="Comma 2 23 6" xfId="3402"/>
    <cellStyle name="Comma 2 24" xfId="3403"/>
    <cellStyle name="Comma 2 25" xfId="3404"/>
    <cellStyle name="Comma 2 26" xfId="3405"/>
    <cellStyle name="Comma 2 27" xfId="3406"/>
    <cellStyle name="Comma 2 28" xfId="3407"/>
    <cellStyle name="Comma 2 29" xfId="3408"/>
    <cellStyle name="Comma 2 3" xfId="3409"/>
    <cellStyle name="Comma 2 3 10" xfId="3410"/>
    <cellStyle name="Comma 2 3 10 2" xfId="3411"/>
    <cellStyle name="Comma 2 3 10 2 2" xfId="3412"/>
    <cellStyle name="Comma 2 3 10 2 2 2" xfId="3413"/>
    <cellStyle name="Comma 2 3 10 2 2 3" xfId="3414"/>
    <cellStyle name="Comma 2 3 10 2 2 4" xfId="3415"/>
    <cellStyle name="Comma 2 3 10 2 3" xfId="3416"/>
    <cellStyle name="Comma 2 3 10 2 4" xfId="3417"/>
    <cellStyle name="Comma 2 3 10 2 5" xfId="3418"/>
    <cellStyle name="Comma 2 3 10 3" xfId="3419"/>
    <cellStyle name="Comma 2 3 10 3 2" xfId="3420"/>
    <cellStyle name="Comma 2 3 10 3 3" xfId="3421"/>
    <cellStyle name="Comma 2 3 10 3 4" xfId="3422"/>
    <cellStyle name="Comma 2 3 10 4" xfId="3423"/>
    <cellStyle name="Comma 2 3 10 5" xfId="3424"/>
    <cellStyle name="Comma 2 3 10 6" xfId="3425"/>
    <cellStyle name="Comma 2 3 11" xfId="3426"/>
    <cellStyle name="Comma 2 3 12" xfId="3427"/>
    <cellStyle name="Comma 2 3 12 2" xfId="3428"/>
    <cellStyle name="Comma 2 3 12 2 2" xfId="3429"/>
    <cellStyle name="Comma 2 3 12 2 3" xfId="3430"/>
    <cellStyle name="Comma 2 3 12 2 4" xfId="3431"/>
    <cellStyle name="Comma 2 3 12 3" xfId="3432"/>
    <cellStyle name="Comma 2 3 12 4" xfId="3433"/>
    <cellStyle name="Comma 2 3 12 5" xfId="3434"/>
    <cellStyle name="Comma 2 3 13" xfId="3435"/>
    <cellStyle name="Comma 2 3 13 2" xfId="3436"/>
    <cellStyle name="Comma 2 3 13 3" xfId="3437"/>
    <cellStyle name="Comma 2 3 13 4" xfId="3438"/>
    <cellStyle name="Comma 2 3 14" xfId="3439"/>
    <cellStyle name="Comma 2 3 15" xfId="3440"/>
    <cellStyle name="Comma 2 3 16" xfId="3441"/>
    <cellStyle name="Comma 2 3 2" xfId="3442"/>
    <cellStyle name="Comma 2 3 2 10" xfId="3443"/>
    <cellStyle name="Comma 2 3 2 10 2" xfId="3444"/>
    <cellStyle name="Comma 2 3 2 10 2 2" xfId="3445"/>
    <cellStyle name="Comma 2 3 2 10 2 3" xfId="3446"/>
    <cellStyle name="Comma 2 3 2 10 2 4" xfId="3447"/>
    <cellStyle name="Comma 2 3 2 10 3" xfId="3448"/>
    <cellStyle name="Comma 2 3 2 10 4" xfId="3449"/>
    <cellStyle name="Comma 2 3 2 10 5" xfId="3450"/>
    <cellStyle name="Comma 2 3 2 11" xfId="3451"/>
    <cellStyle name="Comma 2 3 2 11 2" xfId="3452"/>
    <cellStyle name="Comma 2 3 2 11 3" xfId="3453"/>
    <cellStyle name="Comma 2 3 2 11 4" xfId="3454"/>
    <cellStyle name="Comma 2 3 2 12" xfId="3455"/>
    <cellStyle name="Comma 2 3 2 13" xfId="3456"/>
    <cellStyle name="Comma 2 3 2 14" xfId="3457"/>
    <cellStyle name="Comma 2 3 2 2" xfId="3458"/>
    <cellStyle name="Comma 2 3 2 2 10" xfId="3459"/>
    <cellStyle name="Comma 2 3 2 2 2" xfId="3460"/>
    <cellStyle name="Comma 2 3 2 2 2 2" xfId="3461"/>
    <cellStyle name="Comma 2 3 2 2 2 2 2" xfId="3462"/>
    <cellStyle name="Comma 2 3 2 2 2 2 2 2" xfId="3463"/>
    <cellStyle name="Comma 2 3 2 2 2 2 2 2 2" xfId="3464"/>
    <cellStyle name="Comma 2 3 2 2 2 2 2 2 3" xfId="3465"/>
    <cellStyle name="Comma 2 3 2 2 2 2 2 2 4" xfId="3466"/>
    <cellStyle name="Comma 2 3 2 2 2 2 2 3" xfId="3467"/>
    <cellStyle name="Comma 2 3 2 2 2 2 2 4" xfId="3468"/>
    <cellStyle name="Comma 2 3 2 2 2 2 2 5" xfId="3469"/>
    <cellStyle name="Comma 2 3 2 2 2 2 3" xfId="3470"/>
    <cellStyle name="Comma 2 3 2 2 2 2 3 2" xfId="3471"/>
    <cellStyle name="Comma 2 3 2 2 2 2 3 3" xfId="3472"/>
    <cellStyle name="Comma 2 3 2 2 2 2 3 4" xfId="3473"/>
    <cellStyle name="Comma 2 3 2 2 2 2 4" xfId="3474"/>
    <cellStyle name="Comma 2 3 2 2 2 2 5" xfId="3475"/>
    <cellStyle name="Comma 2 3 2 2 2 2 6" xfId="3476"/>
    <cellStyle name="Comma 2 3 2 2 2 3" xfId="3477"/>
    <cellStyle name="Comma 2 3 2 2 2 3 2" xfId="3478"/>
    <cellStyle name="Comma 2 3 2 2 2 3 2 2" xfId="3479"/>
    <cellStyle name="Comma 2 3 2 2 2 3 2 2 2" xfId="3480"/>
    <cellStyle name="Comma 2 3 2 2 2 3 2 2 3" xfId="3481"/>
    <cellStyle name="Comma 2 3 2 2 2 3 2 2 4" xfId="3482"/>
    <cellStyle name="Comma 2 3 2 2 2 3 2 3" xfId="3483"/>
    <cellStyle name="Comma 2 3 2 2 2 3 2 4" xfId="3484"/>
    <cellStyle name="Comma 2 3 2 2 2 3 2 5" xfId="3485"/>
    <cellStyle name="Comma 2 3 2 2 2 3 3" xfId="3486"/>
    <cellStyle name="Comma 2 3 2 2 2 3 3 2" xfId="3487"/>
    <cellStyle name="Comma 2 3 2 2 2 3 3 3" xfId="3488"/>
    <cellStyle name="Comma 2 3 2 2 2 3 3 4" xfId="3489"/>
    <cellStyle name="Comma 2 3 2 2 2 3 4" xfId="3490"/>
    <cellStyle name="Comma 2 3 2 2 2 3 5" xfId="3491"/>
    <cellStyle name="Comma 2 3 2 2 2 3 6" xfId="3492"/>
    <cellStyle name="Comma 2 3 2 2 2 4" xfId="3493"/>
    <cellStyle name="Comma 2 3 2 2 2 4 2" xfId="3494"/>
    <cellStyle name="Comma 2 3 2 2 2 4 2 2" xfId="3495"/>
    <cellStyle name="Comma 2 3 2 2 2 4 2 3" xfId="3496"/>
    <cellStyle name="Comma 2 3 2 2 2 4 2 4" xfId="3497"/>
    <cellStyle name="Comma 2 3 2 2 2 4 3" xfId="3498"/>
    <cellStyle name="Comma 2 3 2 2 2 4 4" xfId="3499"/>
    <cellStyle name="Comma 2 3 2 2 2 4 5" xfId="3500"/>
    <cellStyle name="Comma 2 3 2 2 2 5" xfId="3501"/>
    <cellStyle name="Comma 2 3 2 2 2 5 2" xfId="3502"/>
    <cellStyle name="Comma 2 3 2 2 2 5 3" xfId="3503"/>
    <cellStyle name="Comma 2 3 2 2 2 5 4" xfId="3504"/>
    <cellStyle name="Comma 2 3 2 2 2 6" xfId="3505"/>
    <cellStyle name="Comma 2 3 2 2 2 7" xfId="3506"/>
    <cellStyle name="Comma 2 3 2 2 2 8" xfId="3507"/>
    <cellStyle name="Comma 2 3 2 2 3" xfId="3508"/>
    <cellStyle name="Comma 2 3 2 2 3 2" xfId="3509"/>
    <cellStyle name="Comma 2 3 2 2 3 2 2" xfId="3510"/>
    <cellStyle name="Comma 2 3 2 2 3 2 2 2" xfId="3511"/>
    <cellStyle name="Comma 2 3 2 2 3 2 2 3" xfId="3512"/>
    <cellStyle name="Comma 2 3 2 2 3 2 2 4" xfId="3513"/>
    <cellStyle name="Comma 2 3 2 2 3 2 3" xfId="3514"/>
    <cellStyle name="Comma 2 3 2 2 3 2 4" xfId="3515"/>
    <cellStyle name="Comma 2 3 2 2 3 2 5" xfId="3516"/>
    <cellStyle name="Comma 2 3 2 2 3 3" xfId="3517"/>
    <cellStyle name="Comma 2 3 2 2 3 3 2" xfId="3518"/>
    <cellStyle name="Comma 2 3 2 2 3 3 3" xfId="3519"/>
    <cellStyle name="Comma 2 3 2 2 3 3 4" xfId="3520"/>
    <cellStyle name="Comma 2 3 2 2 3 4" xfId="3521"/>
    <cellStyle name="Comma 2 3 2 2 3 5" xfId="3522"/>
    <cellStyle name="Comma 2 3 2 2 3 6" xfId="3523"/>
    <cellStyle name="Comma 2 3 2 2 4" xfId="3524"/>
    <cellStyle name="Comma 2 3 2 2 4 2" xfId="3525"/>
    <cellStyle name="Comma 2 3 2 2 4 2 2" xfId="3526"/>
    <cellStyle name="Comma 2 3 2 2 4 2 2 2" xfId="3527"/>
    <cellStyle name="Comma 2 3 2 2 4 2 2 3" xfId="3528"/>
    <cellStyle name="Comma 2 3 2 2 4 2 2 4" xfId="3529"/>
    <cellStyle name="Comma 2 3 2 2 4 2 3" xfId="3530"/>
    <cellStyle name="Comma 2 3 2 2 4 2 4" xfId="3531"/>
    <cellStyle name="Comma 2 3 2 2 4 2 5" xfId="3532"/>
    <cellStyle name="Comma 2 3 2 2 4 3" xfId="3533"/>
    <cellStyle name="Comma 2 3 2 2 4 3 2" xfId="3534"/>
    <cellStyle name="Comma 2 3 2 2 4 3 3" xfId="3535"/>
    <cellStyle name="Comma 2 3 2 2 4 3 4" xfId="3536"/>
    <cellStyle name="Comma 2 3 2 2 4 4" xfId="3537"/>
    <cellStyle name="Comma 2 3 2 2 4 5" xfId="3538"/>
    <cellStyle name="Comma 2 3 2 2 4 6" xfId="3539"/>
    <cellStyle name="Comma 2 3 2 2 5" xfId="3540"/>
    <cellStyle name="Comma 2 3 2 2 6" xfId="3541"/>
    <cellStyle name="Comma 2 3 2 2 6 2" xfId="3542"/>
    <cellStyle name="Comma 2 3 2 2 6 2 2" xfId="3543"/>
    <cellStyle name="Comma 2 3 2 2 6 2 3" xfId="3544"/>
    <cellStyle name="Comma 2 3 2 2 6 2 4" xfId="3545"/>
    <cellStyle name="Comma 2 3 2 2 6 3" xfId="3546"/>
    <cellStyle name="Comma 2 3 2 2 6 4" xfId="3547"/>
    <cellStyle name="Comma 2 3 2 2 6 5" xfId="3548"/>
    <cellStyle name="Comma 2 3 2 2 7" xfId="3549"/>
    <cellStyle name="Comma 2 3 2 2 7 2" xfId="3550"/>
    <cellStyle name="Comma 2 3 2 2 7 3" xfId="3551"/>
    <cellStyle name="Comma 2 3 2 2 7 4" xfId="3552"/>
    <cellStyle name="Comma 2 3 2 2 8" xfId="3553"/>
    <cellStyle name="Comma 2 3 2 2 9" xfId="3554"/>
    <cellStyle name="Comma 2 3 2 3" xfId="3555"/>
    <cellStyle name="Comma 2 3 2 3 2" xfId="3556"/>
    <cellStyle name="Comma 2 3 2 3 2 2" xfId="3557"/>
    <cellStyle name="Comma 2 3 2 3 2 2 2" xfId="3558"/>
    <cellStyle name="Comma 2 3 2 3 2 2 2 2" xfId="3559"/>
    <cellStyle name="Comma 2 3 2 3 2 2 2 2 2" xfId="3560"/>
    <cellStyle name="Comma 2 3 2 3 2 2 2 2 3" xfId="3561"/>
    <cellStyle name="Comma 2 3 2 3 2 2 2 2 4" xfId="3562"/>
    <cellStyle name="Comma 2 3 2 3 2 2 2 3" xfId="3563"/>
    <cellStyle name="Comma 2 3 2 3 2 2 2 4" xfId="3564"/>
    <cellStyle name="Comma 2 3 2 3 2 2 2 5" xfId="3565"/>
    <cellStyle name="Comma 2 3 2 3 2 2 3" xfId="3566"/>
    <cellStyle name="Comma 2 3 2 3 2 2 3 2" xfId="3567"/>
    <cellStyle name="Comma 2 3 2 3 2 2 3 3" xfId="3568"/>
    <cellStyle name="Comma 2 3 2 3 2 2 3 4" xfId="3569"/>
    <cellStyle name="Comma 2 3 2 3 2 2 4" xfId="3570"/>
    <cellStyle name="Comma 2 3 2 3 2 2 5" xfId="3571"/>
    <cellStyle name="Comma 2 3 2 3 2 2 6" xfId="3572"/>
    <cellStyle name="Comma 2 3 2 3 2 3" xfId="3573"/>
    <cellStyle name="Comma 2 3 2 3 2 3 2" xfId="3574"/>
    <cellStyle name="Comma 2 3 2 3 2 3 2 2" xfId="3575"/>
    <cellStyle name="Comma 2 3 2 3 2 3 2 2 2" xfId="3576"/>
    <cellStyle name="Comma 2 3 2 3 2 3 2 2 3" xfId="3577"/>
    <cellStyle name="Comma 2 3 2 3 2 3 2 2 4" xfId="3578"/>
    <cellStyle name="Comma 2 3 2 3 2 3 2 3" xfId="3579"/>
    <cellStyle name="Comma 2 3 2 3 2 3 2 4" xfId="3580"/>
    <cellStyle name="Comma 2 3 2 3 2 3 2 5" xfId="3581"/>
    <cellStyle name="Comma 2 3 2 3 2 3 3" xfId="3582"/>
    <cellStyle name="Comma 2 3 2 3 2 3 3 2" xfId="3583"/>
    <cellStyle name="Comma 2 3 2 3 2 3 3 3" xfId="3584"/>
    <cellStyle name="Comma 2 3 2 3 2 3 3 4" xfId="3585"/>
    <cellStyle name="Comma 2 3 2 3 2 3 4" xfId="3586"/>
    <cellStyle name="Comma 2 3 2 3 2 3 5" xfId="3587"/>
    <cellStyle name="Comma 2 3 2 3 2 3 6" xfId="3588"/>
    <cellStyle name="Comma 2 3 2 3 2 4" xfId="3589"/>
    <cellStyle name="Comma 2 3 2 3 2 4 2" xfId="3590"/>
    <cellStyle name="Comma 2 3 2 3 2 4 2 2" xfId="3591"/>
    <cellStyle name="Comma 2 3 2 3 2 4 2 3" xfId="3592"/>
    <cellStyle name="Comma 2 3 2 3 2 4 2 4" xfId="3593"/>
    <cellStyle name="Comma 2 3 2 3 2 4 3" xfId="3594"/>
    <cellStyle name="Comma 2 3 2 3 2 4 4" xfId="3595"/>
    <cellStyle name="Comma 2 3 2 3 2 4 5" xfId="3596"/>
    <cellStyle name="Comma 2 3 2 3 2 5" xfId="3597"/>
    <cellStyle name="Comma 2 3 2 3 2 5 2" xfId="3598"/>
    <cellStyle name="Comma 2 3 2 3 2 5 3" xfId="3599"/>
    <cellStyle name="Comma 2 3 2 3 2 5 4" xfId="3600"/>
    <cellStyle name="Comma 2 3 2 3 2 6" xfId="3601"/>
    <cellStyle name="Comma 2 3 2 3 2 7" xfId="3602"/>
    <cellStyle name="Comma 2 3 2 3 2 8" xfId="3603"/>
    <cellStyle name="Comma 2 3 2 3 3" xfId="3604"/>
    <cellStyle name="Comma 2 3 2 3 3 2" xfId="3605"/>
    <cellStyle name="Comma 2 3 2 3 3 2 2" xfId="3606"/>
    <cellStyle name="Comma 2 3 2 3 3 2 2 2" xfId="3607"/>
    <cellStyle name="Comma 2 3 2 3 3 2 2 3" xfId="3608"/>
    <cellStyle name="Comma 2 3 2 3 3 2 2 4" xfId="3609"/>
    <cellStyle name="Comma 2 3 2 3 3 2 3" xfId="3610"/>
    <cellStyle name="Comma 2 3 2 3 3 2 4" xfId="3611"/>
    <cellStyle name="Comma 2 3 2 3 3 2 5" xfId="3612"/>
    <cellStyle name="Comma 2 3 2 3 3 3" xfId="3613"/>
    <cellStyle name="Comma 2 3 2 3 3 3 2" xfId="3614"/>
    <cellStyle name="Comma 2 3 2 3 3 3 3" xfId="3615"/>
    <cellStyle name="Comma 2 3 2 3 3 3 4" xfId="3616"/>
    <cellStyle name="Comma 2 3 2 3 3 4" xfId="3617"/>
    <cellStyle name="Comma 2 3 2 3 3 5" xfId="3618"/>
    <cellStyle name="Comma 2 3 2 3 3 6" xfId="3619"/>
    <cellStyle name="Comma 2 3 2 3 4" xfId="3620"/>
    <cellStyle name="Comma 2 3 2 3 4 2" xfId="3621"/>
    <cellStyle name="Comma 2 3 2 3 4 2 2" xfId="3622"/>
    <cellStyle name="Comma 2 3 2 3 4 2 2 2" xfId="3623"/>
    <cellStyle name="Comma 2 3 2 3 4 2 2 3" xfId="3624"/>
    <cellStyle name="Comma 2 3 2 3 4 2 2 4" xfId="3625"/>
    <cellStyle name="Comma 2 3 2 3 4 2 3" xfId="3626"/>
    <cellStyle name="Comma 2 3 2 3 4 2 4" xfId="3627"/>
    <cellStyle name="Comma 2 3 2 3 4 2 5" xfId="3628"/>
    <cellStyle name="Comma 2 3 2 3 4 3" xfId="3629"/>
    <cellStyle name="Comma 2 3 2 3 4 3 2" xfId="3630"/>
    <cellStyle name="Comma 2 3 2 3 4 3 3" xfId="3631"/>
    <cellStyle name="Comma 2 3 2 3 4 3 4" xfId="3632"/>
    <cellStyle name="Comma 2 3 2 3 4 4" xfId="3633"/>
    <cellStyle name="Comma 2 3 2 3 4 5" xfId="3634"/>
    <cellStyle name="Comma 2 3 2 3 4 6" xfId="3635"/>
    <cellStyle name="Comma 2 3 2 3 5" xfId="3636"/>
    <cellStyle name="Comma 2 3 2 3 5 2" xfId="3637"/>
    <cellStyle name="Comma 2 3 2 3 5 2 2" xfId="3638"/>
    <cellStyle name="Comma 2 3 2 3 5 2 3" xfId="3639"/>
    <cellStyle name="Comma 2 3 2 3 5 2 4" xfId="3640"/>
    <cellStyle name="Comma 2 3 2 3 5 3" xfId="3641"/>
    <cellStyle name="Comma 2 3 2 3 5 4" xfId="3642"/>
    <cellStyle name="Comma 2 3 2 3 5 5" xfId="3643"/>
    <cellStyle name="Comma 2 3 2 3 6" xfId="3644"/>
    <cellStyle name="Comma 2 3 2 3 6 2" xfId="3645"/>
    <cellStyle name="Comma 2 3 2 3 6 3" xfId="3646"/>
    <cellStyle name="Comma 2 3 2 3 6 4" xfId="3647"/>
    <cellStyle name="Comma 2 3 2 3 7" xfId="3648"/>
    <cellStyle name="Comma 2 3 2 3 8" xfId="3649"/>
    <cellStyle name="Comma 2 3 2 3 9" xfId="3650"/>
    <cellStyle name="Comma 2 3 2 4" xfId="3651"/>
    <cellStyle name="Comma 2 3 2 4 2" xfId="3652"/>
    <cellStyle name="Comma 2 3 2 4 2 2" xfId="3653"/>
    <cellStyle name="Comma 2 3 2 4 2 2 2" xfId="3654"/>
    <cellStyle name="Comma 2 3 2 4 2 2 2 2" xfId="3655"/>
    <cellStyle name="Comma 2 3 2 4 2 2 2 2 2" xfId="3656"/>
    <cellStyle name="Comma 2 3 2 4 2 2 2 2 3" xfId="3657"/>
    <cellStyle name="Comma 2 3 2 4 2 2 2 2 4" xfId="3658"/>
    <cellStyle name="Comma 2 3 2 4 2 2 2 3" xfId="3659"/>
    <cellStyle name="Comma 2 3 2 4 2 2 2 4" xfId="3660"/>
    <cellStyle name="Comma 2 3 2 4 2 2 2 5" xfId="3661"/>
    <cellStyle name="Comma 2 3 2 4 2 2 3" xfId="3662"/>
    <cellStyle name="Comma 2 3 2 4 2 2 3 2" xfId="3663"/>
    <cellStyle name="Comma 2 3 2 4 2 2 3 3" xfId="3664"/>
    <cellStyle name="Comma 2 3 2 4 2 2 3 4" xfId="3665"/>
    <cellStyle name="Comma 2 3 2 4 2 2 4" xfId="3666"/>
    <cellStyle name="Comma 2 3 2 4 2 2 5" xfId="3667"/>
    <cellStyle name="Comma 2 3 2 4 2 2 6" xfId="3668"/>
    <cellStyle name="Comma 2 3 2 4 2 3" xfId="3669"/>
    <cellStyle name="Comma 2 3 2 4 2 3 2" xfId="3670"/>
    <cellStyle name="Comma 2 3 2 4 2 3 2 2" xfId="3671"/>
    <cellStyle name="Comma 2 3 2 4 2 3 2 2 2" xfId="3672"/>
    <cellStyle name="Comma 2 3 2 4 2 3 2 2 3" xfId="3673"/>
    <cellStyle name="Comma 2 3 2 4 2 3 2 2 4" xfId="3674"/>
    <cellStyle name="Comma 2 3 2 4 2 3 2 3" xfId="3675"/>
    <cellStyle name="Comma 2 3 2 4 2 3 2 4" xfId="3676"/>
    <cellStyle name="Comma 2 3 2 4 2 3 2 5" xfId="3677"/>
    <cellStyle name="Comma 2 3 2 4 2 3 3" xfId="3678"/>
    <cellStyle name="Comma 2 3 2 4 2 3 3 2" xfId="3679"/>
    <cellStyle name="Comma 2 3 2 4 2 3 3 3" xfId="3680"/>
    <cellStyle name="Comma 2 3 2 4 2 3 3 4" xfId="3681"/>
    <cellStyle name="Comma 2 3 2 4 2 3 4" xfId="3682"/>
    <cellStyle name="Comma 2 3 2 4 2 3 5" xfId="3683"/>
    <cellStyle name="Comma 2 3 2 4 2 3 6" xfId="3684"/>
    <cellStyle name="Comma 2 3 2 4 2 4" xfId="3685"/>
    <cellStyle name="Comma 2 3 2 4 2 4 2" xfId="3686"/>
    <cellStyle name="Comma 2 3 2 4 2 4 2 2" xfId="3687"/>
    <cellStyle name="Comma 2 3 2 4 2 4 2 3" xfId="3688"/>
    <cellStyle name="Comma 2 3 2 4 2 4 2 4" xfId="3689"/>
    <cellStyle name="Comma 2 3 2 4 2 4 3" xfId="3690"/>
    <cellStyle name="Comma 2 3 2 4 2 4 4" xfId="3691"/>
    <cellStyle name="Comma 2 3 2 4 2 4 5" xfId="3692"/>
    <cellStyle name="Comma 2 3 2 4 2 5" xfId="3693"/>
    <cellStyle name="Comma 2 3 2 4 2 5 2" xfId="3694"/>
    <cellStyle name="Comma 2 3 2 4 2 5 3" xfId="3695"/>
    <cellStyle name="Comma 2 3 2 4 2 5 4" xfId="3696"/>
    <cellStyle name="Comma 2 3 2 4 2 6" xfId="3697"/>
    <cellStyle name="Comma 2 3 2 4 2 7" xfId="3698"/>
    <cellStyle name="Comma 2 3 2 4 2 8" xfId="3699"/>
    <cellStyle name="Comma 2 3 2 4 3" xfId="3700"/>
    <cellStyle name="Comma 2 3 2 4 3 2" xfId="3701"/>
    <cellStyle name="Comma 2 3 2 4 3 2 2" xfId="3702"/>
    <cellStyle name="Comma 2 3 2 4 3 2 2 2" xfId="3703"/>
    <cellStyle name="Comma 2 3 2 4 3 2 2 3" xfId="3704"/>
    <cellStyle name="Comma 2 3 2 4 3 2 2 4" xfId="3705"/>
    <cellStyle name="Comma 2 3 2 4 3 2 3" xfId="3706"/>
    <cellStyle name="Comma 2 3 2 4 3 2 4" xfId="3707"/>
    <cellStyle name="Comma 2 3 2 4 3 2 5" xfId="3708"/>
    <cellStyle name="Comma 2 3 2 4 3 3" xfId="3709"/>
    <cellStyle name="Comma 2 3 2 4 3 3 2" xfId="3710"/>
    <cellStyle name="Comma 2 3 2 4 3 3 3" xfId="3711"/>
    <cellStyle name="Comma 2 3 2 4 3 3 4" xfId="3712"/>
    <cellStyle name="Comma 2 3 2 4 3 4" xfId="3713"/>
    <cellStyle name="Comma 2 3 2 4 3 5" xfId="3714"/>
    <cellStyle name="Comma 2 3 2 4 3 6" xfId="3715"/>
    <cellStyle name="Comma 2 3 2 4 4" xfId="3716"/>
    <cellStyle name="Comma 2 3 2 4 4 2" xfId="3717"/>
    <cellStyle name="Comma 2 3 2 4 4 2 2" xfId="3718"/>
    <cellStyle name="Comma 2 3 2 4 4 2 2 2" xfId="3719"/>
    <cellStyle name="Comma 2 3 2 4 4 2 2 3" xfId="3720"/>
    <cellStyle name="Comma 2 3 2 4 4 2 2 4" xfId="3721"/>
    <cellStyle name="Comma 2 3 2 4 4 2 3" xfId="3722"/>
    <cellStyle name="Comma 2 3 2 4 4 2 4" xfId="3723"/>
    <cellStyle name="Comma 2 3 2 4 4 2 5" xfId="3724"/>
    <cellStyle name="Comma 2 3 2 4 4 3" xfId="3725"/>
    <cellStyle name="Comma 2 3 2 4 4 3 2" xfId="3726"/>
    <cellStyle name="Comma 2 3 2 4 4 3 3" xfId="3727"/>
    <cellStyle name="Comma 2 3 2 4 4 3 4" xfId="3728"/>
    <cellStyle name="Comma 2 3 2 4 4 4" xfId="3729"/>
    <cellStyle name="Comma 2 3 2 4 4 5" xfId="3730"/>
    <cellStyle name="Comma 2 3 2 4 4 6" xfId="3731"/>
    <cellStyle name="Comma 2 3 2 4 5" xfId="3732"/>
    <cellStyle name="Comma 2 3 2 4 5 2" xfId="3733"/>
    <cellStyle name="Comma 2 3 2 4 5 2 2" xfId="3734"/>
    <cellStyle name="Comma 2 3 2 4 5 2 3" xfId="3735"/>
    <cellStyle name="Comma 2 3 2 4 5 2 4" xfId="3736"/>
    <cellStyle name="Comma 2 3 2 4 5 3" xfId="3737"/>
    <cellStyle name="Comma 2 3 2 4 5 4" xfId="3738"/>
    <cellStyle name="Comma 2 3 2 4 5 5" xfId="3739"/>
    <cellStyle name="Comma 2 3 2 4 6" xfId="3740"/>
    <cellStyle name="Comma 2 3 2 4 6 2" xfId="3741"/>
    <cellStyle name="Comma 2 3 2 4 6 3" xfId="3742"/>
    <cellStyle name="Comma 2 3 2 4 6 4" xfId="3743"/>
    <cellStyle name="Comma 2 3 2 4 7" xfId="3744"/>
    <cellStyle name="Comma 2 3 2 4 8" xfId="3745"/>
    <cellStyle name="Comma 2 3 2 4 9" xfId="3746"/>
    <cellStyle name="Comma 2 3 2 5" xfId="3747"/>
    <cellStyle name="Comma 2 3 2 5 2" xfId="3748"/>
    <cellStyle name="Comma 2 3 2 5 2 2" xfId="3749"/>
    <cellStyle name="Comma 2 3 2 5 2 2 2" xfId="3750"/>
    <cellStyle name="Comma 2 3 2 5 2 2 2 2" xfId="3751"/>
    <cellStyle name="Comma 2 3 2 5 2 2 2 3" xfId="3752"/>
    <cellStyle name="Comma 2 3 2 5 2 2 2 4" xfId="3753"/>
    <cellStyle name="Comma 2 3 2 5 2 2 3" xfId="3754"/>
    <cellStyle name="Comma 2 3 2 5 2 2 4" xfId="3755"/>
    <cellStyle name="Comma 2 3 2 5 2 2 5" xfId="3756"/>
    <cellStyle name="Comma 2 3 2 5 2 3" xfId="3757"/>
    <cellStyle name="Comma 2 3 2 5 2 3 2" xfId="3758"/>
    <cellStyle name="Comma 2 3 2 5 2 3 3" xfId="3759"/>
    <cellStyle name="Comma 2 3 2 5 2 3 4" xfId="3760"/>
    <cellStyle name="Comma 2 3 2 5 2 4" xfId="3761"/>
    <cellStyle name="Comma 2 3 2 5 2 5" xfId="3762"/>
    <cellStyle name="Comma 2 3 2 5 2 6" xfId="3763"/>
    <cellStyle name="Comma 2 3 2 5 3" xfId="3764"/>
    <cellStyle name="Comma 2 3 2 5 3 2" xfId="3765"/>
    <cellStyle name="Comma 2 3 2 5 3 2 2" xfId="3766"/>
    <cellStyle name="Comma 2 3 2 5 3 2 2 2" xfId="3767"/>
    <cellStyle name="Comma 2 3 2 5 3 2 2 3" xfId="3768"/>
    <cellStyle name="Comma 2 3 2 5 3 2 2 4" xfId="3769"/>
    <cellStyle name="Comma 2 3 2 5 3 2 3" xfId="3770"/>
    <cellStyle name="Comma 2 3 2 5 3 2 4" xfId="3771"/>
    <cellStyle name="Comma 2 3 2 5 3 2 5" xfId="3772"/>
    <cellStyle name="Comma 2 3 2 5 3 3" xfId="3773"/>
    <cellStyle name="Comma 2 3 2 5 3 3 2" xfId="3774"/>
    <cellStyle name="Comma 2 3 2 5 3 3 3" xfId="3775"/>
    <cellStyle name="Comma 2 3 2 5 3 3 4" xfId="3776"/>
    <cellStyle name="Comma 2 3 2 5 3 4" xfId="3777"/>
    <cellStyle name="Comma 2 3 2 5 3 5" xfId="3778"/>
    <cellStyle name="Comma 2 3 2 5 3 6" xfId="3779"/>
    <cellStyle name="Comma 2 3 2 5 4" xfId="3780"/>
    <cellStyle name="Comma 2 3 2 5 4 2" xfId="3781"/>
    <cellStyle name="Comma 2 3 2 5 4 2 2" xfId="3782"/>
    <cellStyle name="Comma 2 3 2 5 4 2 3" xfId="3783"/>
    <cellStyle name="Comma 2 3 2 5 4 2 4" xfId="3784"/>
    <cellStyle name="Comma 2 3 2 5 4 3" xfId="3785"/>
    <cellStyle name="Comma 2 3 2 5 4 4" xfId="3786"/>
    <cellStyle name="Comma 2 3 2 5 4 5" xfId="3787"/>
    <cellStyle name="Comma 2 3 2 5 5" xfId="3788"/>
    <cellStyle name="Comma 2 3 2 5 5 2" xfId="3789"/>
    <cellStyle name="Comma 2 3 2 5 5 3" xfId="3790"/>
    <cellStyle name="Comma 2 3 2 5 5 4" xfId="3791"/>
    <cellStyle name="Comma 2 3 2 5 6" xfId="3792"/>
    <cellStyle name="Comma 2 3 2 5 7" xfId="3793"/>
    <cellStyle name="Comma 2 3 2 5 8" xfId="3794"/>
    <cellStyle name="Comma 2 3 2 6" xfId="3795"/>
    <cellStyle name="Comma 2 3 2 6 2" xfId="3796"/>
    <cellStyle name="Comma 2 3 2 6 2 2" xfId="3797"/>
    <cellStyle name="Comma 2 3 2 6 2 2 2" xfId="3798"/>
    <cellStyle name="Comma 2 3 2 6 2 2 2 2" xfId="3799"/>
    <cellStyle name="Comma 2 3 2 6 2 2 2 3" xfId="3800"/>
    <cellStyle name="Comma 2 3 2 6 2 2 2 4" xfId="3801"/>
    <cellStyle name="Comma 2 3 2 6 2 2 3" xfId="3802"/>
    <cellStyle name="Comma 2 3 2 6 2 2 4" xfId="3803"/>
    <cellStyle name="Comma 2 3 2 6 2 2 5" xfId="3804"/>
    <cellStyle name="Comma 2 3 2 6 2 3" xfId="3805"/>
    <cellStyle name="Comma 2 3 2 6 2 3 2" xfId="3806"/>
    <cellStyle name="Comma 2 3 2 6 2 3 3" xfId="3807"/>
    <cellStyle name="Comma 2 3 2 6 2 3 4" xfId="3808"/>
    <cellStyle name="Comma 2 3 2 6 2 4" xfId="3809"/>
    <cellStyle name="Comma 2 3 2 6 2 5" xfId="3810"/>
    <cellStyle name="Comma 2 3 2 6 2 6" xfId="3811"/>
    <cellStyle name="Comma 2 3 2 6 3" xfId="3812"/>
    <cellStyle name="Comma 2 3 2 6 3 2" xfId="3813"/>
    <cellStyle name="Comma 2 3 2 6 3 2 2" xfId="3814"/>
    <cellStyle name="Comma 2 3 2 6 3 2 2 2" xfId="3815"/>
    <cellStyle name="Comma 2 3 2 6 3 2 2 3" xfId="3816"/>
    <cellStyle name="Comma 2 3 2 6 3 2 2 4" xfId="3817"/>
    <cellStyle name="Comma 2 3 2 6 3 2 3" xfId="3818"/>
    <cellStyle name="Comma 2 3 2 6 3 2 4" xfId="3819"/>
    <cellStyle name="Comma 2 3 2 6 3 2 5" xfId="3820"/>
    <cellStyle name="Comma 2 3 2 6 3 3" xfId="3821"/>
    <cellStyle name="Comma 2 3 2 6 3 3 2" xfId="3822"/>
    <cellStyle name="Comma 2 3 2 6 3 3 3" xfId="3823"/>
    <cellStyle name="Comma 2 3 2 6 3 3 4" xfId="3824"/>
    <cellStyle name="Comma 2 3 2 6 3 4" xfId="3825"/>
    <cellStyle name="Comma 2 3 2 6 3 5" xfId="3826"/>
    <cellStyle name="Comma 2 3 2 6 3 6" xfId="3827"/>
    <cellStyle name="Comma 2 3 2 6 4" xfId="3828"/>
    <cellStyle name="Comma 2 3 2 6 4 2" xfId="3829"/>
    <cellStyle name="Comma 2 3 2 6 4 2 2" xfId="3830"/>
    <cellStyle name="Comma 2 3 2 6 4 2 3" xfId="3831"/>
    <cellStyle name="Comma 2 3 2 6 4 2 4" xfId="3832"/>
    <cellStyle name="Comma 2 3 2 6 4 3" xfId="3833"/>
    <cellStyle name="Comma 2 3 2 6 4 4" xfId="3834"/>
    <cellStyle name="Comma 2 3 2 6 4 5" xfId="3835"/>
    <cellStyle name="Comma 2 3 2 6 5" xfId="3836"/>
    <cellStyle name="Comma 2 3 2 6 5 2" xfId="3837"/>
    <cellStyle name="Comma 2 3 2 6 5 3" xfId="3838"/>
    <cellStyle name="Comma 2 3 2 6 5 4" xfId="3839"/>
    <cellStyle name="Comma 2 3 2 6 6" xfId="3840"/>
    <cellStyle name="Comma 2 3 2 6 7" xfId="3841"/>
    <cellStyle name="Comma 2 3 2 6 8" xfId="3842"/>
    <cellStyle name="Comma 2 3 2 7" xfId="3843"/>
    <cellStyle name="Comma 2 3 2 7 2" xfId="3844"/>
    <cellStyle name="Comma 2 3 2 7 2 2" xfId="3845"/>
    <cellStyle name="Comma 2 3 2 7 2 2 2" xfId="3846"/>
    <cellStyle name="Comma 2 3 2 7 2 2 3" xfId="3847"/>
    <cellStyle name="Comma 2 3 2 7 2 2 4" xfId="3848"/>
    <cellStyle name="Comma 2 3 2 7 2 3" xfId="3849"/>
    <cellStyle name="Comma 2 3 2 7 2 4" xfId="3850"/>
    <cellStyle name="Comma 2 3 2 7 2 5" xfId="3851"/>
    <cellStyle name="Comma 2 3 2 7 3" xfId="3852"/>
    <cellStyle name="Comma 2 3 2 7 3 2" xfId="3853"/>
    <cellStyle name="Comma 2 3 2 7 3 3" xfId="3854"/>
    <cellStyle name="Comma 2 3 2 7 3 4" xfId="3855"/>
    <cellStyle name="Comma 2 3 2 7 4" xfId="3856"/>
    <cellStyle name="Comma 2 3 2 7 5" xfId="3857"/>
    <cellStyle name="Comma 2 3 2 7 6" xfId="3858"/>
    <cellStyle name="Comma 2 3 2 8" xfId="3859"/>
    <cellStyle name="Comma 2 3 2 8 2" xfId="3860"/>
    <cellStyle name="Comma 2 3 2 8 2 2" xfId="3861"/>
    <cellStyle name="Comma 2 3 2 8 2 2 2" xfId="3862"/>
    <cellStyle name="Comma 2 3 2 8 2 2 3" xfId="3863"/>
    <cellStyle name="Comma 2 3 2 8 2 2 4" xfId="3864"/>
    <cellStyle name="Comma 2 3 2 8 2 3" xfId="3865"/>
    <cellStyle name="Comma 2 3 2 8 2 4" xfId="3866"/>
    <cellStyle name="Comma 2 3 2 8 2 5" xfId="3867"/>
    <cellStyle name="Comma 2 3 2 8 3" xfId="3868"/>
    <cellStyle name="Comma 2 3 2 8 3 2" xfId="3869"/>
    <cellStyle name="Comma 2 3 2 8 3 3" xfId="3870"/>
    <cellStyle name="Comma 2 3 2 8 3 4" xfId="3871"/>
    <cellStyle name="Comma 2 3 2 8 4" xfId="3872"/>
    <cellStyle name="Comma 2 3 2 8 5" xfId="3873"/>
    <cellStyle name="Comma 2 3 2 8 6" xfId="3874"/>
    <cellStyle name="Comma 2 3 2 9" xfId="3875"/>
    <cellStyle name="Comma 2 3 3" xfId="3876"/>
    <cellStyle name="Comma 2 3 3 10" xfId="3877"/>
    <cellStyle name="Comma 2 3 3 2" xfId="3878"/>
    <cellStyle name="Comma 2 3 3 2 2" xfId="3879"/>
    <cellStyle name="Comma 2 3 3 2 2 2" xfId="3880"/>
    <cellStyle name="Comma 2 3 3 2 2 2 2" xfId="3881"/>
    <cellStyle name="Comma 2 3 3 2 2 2 2 2" xfId="3882"/>
    <cellStyle name="Comma 2 3 3 2 2 2 2 3" xfId="3883"/>
    <cellStyle name="Comma 2 3 3 2 2 2 2 4" xfId="3884"/>
    <cellStyle name="Comma 2 3 3 2 2 2 3" xfId="3885"/>
    <cellStyle name="Comma 2 3 3 2 2 2 4" xfId="3886"/>
    <cellStyle name="Comma 2 3 3 2 2 2 5" xfId="3887"/>
    <cellStyle name="Comma 2 3 3 2 2 3" xfId="3888"/>
    <cellStyle name="Comma 2 3 3 2 2 3 2" xfId="3889"/>
    <cellStyle name="Comma 2 3 3 2 2 3 3" xfId="3890"/>
    <cellStyle name="Comma 2 3 3 2 2 3 4" xfId="3891"/>
    <cellStyle name="Comma 2 3 3 2 2 4" xfId="3892"/>
    <cellStyle name="Comma 2 3 3 2 2 5" xfId="3893"/>
    <cellStyle name="Comma 2 3 3 2 2 6" xfId="3894"/>
    <cellStyle name="Comma 2 3 3 2 3" xfId="3895"/>
    <cellStyle name="Comma 2 3 3 2 3 2" xfId="3896"/>
    <cellStyle name="Comma 2 3 3 2 3 2 2" xfId="3897"/>
    <cellStyle name="Comma 2 3 3 2 3 2 2 2" xfId="3898"/>
    <cellStyle name="Comma 2 3 3 2 3 2 2 3" xfId="3899"/>
    <cellStyle name="Comma 2 3 3 2 3 2 2 4" xfId="3900"/>
    <cellStyle name="Comma 2 3 3 2 3 2 3" xfId="3901"/>
    <cellStyle name="Comma 2 3 3 2 3 2 4" xfId="3902"/>
    <cellStyle name="Comma 2 3 3 2 3 2 5" xfId="3903"/>
    <cellStyle name="Comma 2 3 3 2 3 3" xfId="3904"/>
    <cellStyle name="Comma 2 3 3 2 3 3 2" xfId="3905"/>
    <cellStyle name="Comma 2 3 3 2 3 3 3" xfId="3906"/>
    <cellStyle name="Comma 2 3 3 2 3 3 4" xfId="3907"/>
    <cellStyle name="Comma 2 3 3 2 3 4" xfId="3908"/>
    <cellStyle name="Comma 2 3 3 2 3 5" xfId="3909"/>
    <cellStyle name="Comma 2 3 3 2 3 6" xfId="3910"/>
    <cellStyle name="Comma 2 3 3 2 4" xfId="3911"/>
    <cellStyle name="Comma 2 3 3 2 4 2" xfId="3912"/>
    <cellStyle name="Comma 2 3 3 2 4 2 2" xfId="3913"/>
    <cellStyle name="Comma 2 3 3 2 4 2 3" xfId="3914"/>
    <cellStyle name="Comma 2 3 3 2 4 2 4" xfId="3915"/>
    <cellStyle name="Comma 2 3 3 2 4 3" xfId="3916"/>
    <cellStyle name="Comma 2 3 3 2 4 4" xfId="3917"/>
    <cellStyle name="Comma 2 3 3 2 4 5" xfId="3918"/>
    <cellStyle name="Comma 2 3 3 2 5" xfId="3919"/>
    <cellStyle name="Comma 2 3 3 2 5 2" xfId="3920"/>
    <cellStyle name="Comma 2 3 3 2 5 3" xfId="3921"/>
    <cellStyle name="Comma 2 3 3 2 5 4" xfId="3922"/>
    <cellStyle name="Comma 2 3 3 2 6" xfId="3923"/>
    <cellStyle name="Comma 2 3 3 2 7" xfId="3924"/>
    <cellStyle name="Comma 2 3 3 2 8" xfId="3925"/>
    <cellStyle name="Comma 2 3 3 3" xfId="3926"/>
    <cellStyle name="Comma 2 3 3 3 2" xfId="3927"/>
    <cellStyle name="Comma 2 3 3 3 2 2" xfId="3928"/>
    <cellStyle name="Comma 2 3 3 3 2 2 2" xfId="3929"/>
    <cellStyle name="Comma 2 3 3 3 2 2 3" xfId="3930"/>
    <cellStyle name="Comma 2 3 3 3 2 2 4" xfId="3931"/>
    <cellStyle name="Comma 2 3 3 3 2 3" xfId="3932"/>
    <cellStyle name="Comma 2 3 3 3 2 4" xfId="3933"/>
    <cellStyle name="Comma 2 3 3 3 2 5" xfId="3934"/>
    <cellStyle name="Comma 2 3 3 3 3" xfId="3935"/>
    <cellStyle name="Comma 2 3 3 3 3 2" xfId="3936"/>
    <cellStyle name="Comma 2 3 3 3 3 3" xfId="3937"/>
    <cellStyle name="Comma 2 3 3 3 3 4" xfId="3938"/>
    <cellStyle name="Comma 2 3 3 3 4" xfId="3939"/>
    <cellStyle name="Comma 2 3 3 3 5" xfId="3940"/>
    <cellStyle name="Comma 2 3 3 3 6" xfId="3941"/>
    <cellStyle name="Comma 2 3 3 4" xfId="3942"/>
    <cellStyle name="Comma 2 3 3 4 2" xfId="3943"/>
    <cellStyle name="Comma 2 3 3 4 2 2" xfId="3944"/>
    <cellStyle name="Comma 2 3 3 4 2 2 2" xfId="3945"/>
    <cellStyle name="Comma 2 3 3 4 2 2 3" xfId="3946"/>
    <cellStyle name="Comma 2 3 3 4 2 2 4" xfId="3947"/>
    <cellStyle name="Comma 2 3 3 4 2 3" xfId="3948"/>
    <cellStyle name="Comma 2 3 3 4 2 4" xfId="3949"/>
    <cellStyle name="Comma 2 3 3 4 2 5" xfId="3950"/>
    <cellStyle name="Comma 2 3 3 4 3" xfId="3951"/>
    <cellStyle name="Comma 2 3 3 4 3 2" xfId="3952"/>
    <cellStyle name="Comma 2 3 3 4 3 3" xfId="3953"/>
    <cellStyle name="Comma 2 3 3 4 3 4" xfId="3954"/>
    <cellStyle name="Comma 2 3 3 4 4" xfId="3955"/>
    <cellStyle name="Comma 2 3 3 4 5" xfId="3956"/>
    <cellStyle name="Comma 2 3 3 4 6" xfId="3957"/>
    <cellStyle name="Comma 2 3 3 5" xfId="3958"/>
    <cellStyle name="Comma 2 3 3 5 2" xfId="3959"/>
    <cellStyle name="Comma 2 3 3 5 2 2" xfId="3960"/>
    <cellStyle name="Comma 2 3 3 5 2 3" xfId="3961"/>
    <cellStyle name="Comma 2 3 3 5 2 4" xfId="3962"/>
    <cellStyle name="Comma 2 3 3 5 3" xfId="3963"/>
    <cellStyle name="Comma 2 3 3 5 4" xfId="3964"/>
    <cellStyle name="Comma 2 3 3 5 5" xfId="3965"/>
    <cellStyle name="Comma 2 3 3 6" xfId="3966"/>
    <cellStyle name="Comma 2 3 3 7" xfId="3967"/>
    <cellStyle name="Comma 2 3 3 7 2" xfId="3968"/>
    <cellStyle name="Comma 2 3 3 7 3" xfId="3969"/>
    <cellStyle name="Comma 2 3 3 7 4" xfId="3970"/>
    <cellStyle name="Comma 2 3 3 8" xfId="3971"/>
    <cellStyle name="Comma 2 3 3 9" xfId="3972"/>
    <cellStyle name="Comma 2 3 4" xfId="3973"/>
    <cellStyle name="Comma 2 3 4 2" xfId="3974"/>
    <cellStyle name="Comma 2 3 4 2 2" xfId="3975"/>
    <cellStyle name="Comma 2 3 4 2 2 2" xfId="3976"/>
    <cellStyle name="Comma 2 3 4 2 2 2 2" xfId="3977"/>
    <cellStyle name="Comma 2 3 4 2 2 2 2 2" xfId="3978"/>
    <cellStyle name="Comma 2 3 4 2 2 2 2 3" xfId="3979"/>
    <cellStyle name="Comma 2 3 4 2 2 2 2 4" xfId="3980"/>
    <cellStyle name="Comma 2 3 4 2 2 2 3" xfId="3981"/>
    <cellStyle name="Comma 2 3 4 2 2 2 4" xfId="3982"/>
    <cellStyle name="Comma 2 3 4 2 2 2 5" xfId="3983"/>
    <cellStyle name="Comma 2 3 4 2 2 3" xfId="3984"/>
    <cellStyle name="Comma 2 3 4 2 2 3 2" xfId="3985"/>
    <cellStyle name="Comma 2 3 4 2 2 3 3" xfId="3986"/>
    <cellStyle name="Comma 2 3 4 2 2 3 4" xfId="3987"/>
    <cellStyle name="Comma 2 3 4 2 2 4" xfId="3988"/>
    <cellStyle name="Comma 2 3 4 2 2 5" xfId="3989"/>
    <cellStyle name="Comma 2 3 4 2 2 6" xfId="3990"/>
    <cellStyle name="Comma 2 3 4 2 3" xfId="3991"/>
    <cellStyle name="Comma 2 3 4 2 3 2" xfId="3992"/>
    <cellStyle name="Comma 2 3 4 2 3 2 2" xfId="3993"/>
    <cellStyle name="Comma 2 3 4 2 3 2 2 2" xfId="3994"/>
    <cellStyle name="Comma 2 3 4 2 3 2 2 3" xfId="3995"/>
    <cellStyle name="Comma 2 3 4 2 3 2 2 4" xfId="3996"/>
    <cellStyle name="Comma 2 3 4 2 3 2 3" xfId="3997"/>
    <cellStyle name="Comma 2 3 4 2 3 2 4" xfId="3998"/>
    <cellStyle name="Comma 2 3 4 2 3 2 5" xfId="3999"/>
    <cellStyle name="Comma 2 3 4 2 3 3" xfId="4000"/>
    <cellStyle name="Comma 2 3 4 2 3 3 2" xfId="4001"/>
    <cellStyle name="Comma 2 3 4 2 3 3 3" xfId="4002"/>
    <cellStyle name="Comma 2 3 4 2 3 3 4" xfId="4003"/>
    <cellStyle name="Comma 2 3 4 2 3 4" xfId="4004"/>
    <cellStyle name="Comma 2 3 4 2 3 5" xfId="4005"/>
    <cellStyle name="Comma 2 3 4 2 3 6" xfId="4006"/>
    <cellStyle name="Comma 2 3 4 2 4" xfId="4007"/>
    <cellStyle name="Comma 2 3 4 2 4 2" xfId="4008"/>
    <cellStyle name="Comma 2 3 4 2 4 2 2" xfId="4009"/>
    <cellStyle name="Comma 2 3 4 2 4 2 3" xfId="4010"/>
    <cellStyle name="Comma 2 3 4 2 4 2 4" xfId="4011"/>
    <cellStyle name="Comma 2 3 4 2 4 3" xfId="4012"/>
    <cellStyle name="Comma 2 3 4 2 4 4" xfId="4013"/>
    <cellStyle name="Comma 2 3 4 2 4 5" xfId="4014"/>
    <cellStyle name="Comma 2 3 4 2 5" xfId="4015"/>
    <cellStyle name="Comma 2 3 4 2 5 2" xfId="4016"/>
    <cellStyle name="Comma 2 3 4 2 5 3" xfId="4017"/>
    <cellStyle name="Comma 2 3 4 2 5 4" xfId="4018"/>
    <cellStyle name="Comma 2 3 4 2 6" xfId="4019"/>
    <cellStyle name="Comma 2 3 4 2 7" xfId="4020"/>
    <cellStyle name="Comma 2 3 4 2 8" xfId="4021"/>
    <cellStyle name="Comma 2 3 4 3" xfId="4022"/>
    <cellStyle name="Comma 2 3 4 3 2" xfId="4023"/>
    <cellStyle name="Comma 2 3 4 3 2 2" xfId="4024"/>
    <cellStyle name="Comma 2 3 4 3 2 2 2" xfId="4025"/>
    <cellStyle name="Comma 2 3 4 3 2 2 3" xfId="4026"/>
    <cellStyle name="Comma 2 3 4 3 2 2 4" xfId="4027"/>
    <cellStyle name="Comma 2 3 4 3 2 3" xfId="4028"/>
    <cellStyle name="Comma 2 3 4 3 2 4" xfId="4029"/>
    <cellStyle name="Comma 2 3 4 3 2 5" xfId="4030"/>
    <cellStyle name="Comma 2 3 4 3 3" xfId="4031"/>
    <cellStyle name="Comma 2 3 4 3 3 2" xfId="4032"/>
    <cellStyle name="Comma 2 3 4 3 3 3" xfId="4033"/>
    <cellStyle name="Comma 2 3 4 3 3 4" xfId="4034"/>
    <cellStyle name="Comma 2 3 4 3 4" xfId="4035"/>
    <cellStyle name="Comma 2 3 4 3 5" xfId="4036"/>
    <cellStyle name="Comma 2 3 4 3 6" xfId="4037"/>
    <cellStyle name="Comma 2 3 4 4" xfId="4038"/>
    <cellStyle name="Comma 2 3 4 4 2" xfId="4039"/>
    <cellStyle name="Comma 2 3 4 4 2 2" xfId="4040"/>
    <cellStyle name="Comma 2 3 4 4 2 2 2" xfId="4041"/>
    <cellStyle name="Comma 2 3 4 4 2 2 3" xfId="4042"/>
    <cellStyle name="Comma 2 3 4 4 2 2 4" xfId="4043"/>
    <cellStyle name="Comma 2 3 4 4 2 3" xfId="4044"/>
    <cellStyle name="Comma 2 3 4 4 2 4" xfId="4045"/>
    <cellStyle name="Comma 2 3 4 4 2 5" xfId="4046"/>
    <cellStyle name="Comma 2 3 4 4 3" xfId="4047"/>
    <cellStyle name="Comma 2 3 4 4 3 2" xfId="4048"/>
    <cellStyle name="Comma 2 3 4 4 3 3" xfId="4049"/>
    <cellStyle name="Comma 2 3 4 4 3 4" xfId="4050"/>
    <cellStyle name="Comma 2 3 4 4 4" xfId="4051"/>
    <cellStyle name="Comma 2 3 4 4 5" xfId="4052"/>
    <cellStyle name="Comma 2 3 4 4 6" xfId="4053"/>
    <cellStyle name="Comma 2 3 4 5" xfId="4054"/>
    <cellStyle name="Comma 2 3 4 5 2" xfId="4055"/>
    <cellStyle name="Comma 2 3 4 5 2 2" xfId="4056"/>
    <cellStyle name="Comma 2 3 4 5 2 3" xfId="4057"/>
    <cellStyle name="Comma 2 3 4 5 2 4" xfId="4058"/>
    <cellStyle name="Comma 2 3 4 5 3" xfId="4059"/>
    <cellStyle name="Comma 2 3 4 5 4" xfId="4060"/>
    <cellStyle name="Comma 2 3 4 5 5" xfId="4061"/>
    <cellStyle name="Comma 2 3 4 6" xfId="4062"/>
    <cellStyle name="Comma 2 3 4 6 2" xfId="4063"/>
    <cellStyle name="Comma 2 3 4 6 3" xfId="4064"/>
    <cellStyle name="Comma 2 3 4 6 4" xfId="4065"/>
    <cellStyle name="Comma 2 3 4 7" xfId="4066"/>
    <cellStyle name="Comma 2 3 4 8" xfId="4067"/>
    <cellStyle name="Comma 2 3 4 9" xfId="4068"/>
    <cellStyle name="Comma 2 3 5" xfId="4069"/>
    <cellStyle name="Comma 2 3 6" xfId="4070"/>
    <cellStyle name="Comma 2 3 6 2" xfId="4071"/>
    <cellStyle name="Comma 2 3 6 2 2" xfId="4072"/>
    <cellStyle name="Comma 2 3 6 2 2 2" xfId="4073"/>
    <cellStyle name="Comma 2 3 6 2 2 2 2" xfId="4074"/>
    <cellStyle name="Comma 2 3 6 2 2 2 2 2" xfId="4075"/>
    <cellStyle name="Comma 2 3 6 2 2 2 2 3" xfId="4076"/>
    <cellStyle name="Comma 2 3 6 2 2 2 2 4" xfId="4077"/>
    <cellStyle name="Comma 2 3 6 2 2 2 3" xfId="4078"/>
    <cellStyle name="Comma 2 3 6 2 2 2 4" xfId="4079"/>
    <cellStyle name="Comma 2 3 6 2 2 2 5" xfId="4080"/>
    <cellStyle name="Comma 2 3 6 2 2 3" xfId="4081"/>
    <cellStyle name="Comma 2 3 6 2 2 3 2" xfId="4082"/>
    <cellStyle name="Comma 2 3 6 2 2 3 3" xfId="4083"/>
    <cellStyle name="Comma 2 3 6 2 2 3 4" xfId="4084"/>
    <cellStyle name="Comma 2 3 6 2 2 4" xfId="4085"/>
    <cellStyle name="Comma 2 3 6 2 2 5" xfId="4086"/>
    <cellStyle name="Comma 2 3 6 2 2 6" xfId="4087"/>
    <cellStyle name="Comma 2 3 6 2 3" xfId="4088"/>
    <cellStyle name="Comma 2 3 6 2 3 2" xfId="4089"/>
    <cellStyle name="Comma 2 3 6 2 3 2 2" xfId="4090"/>
    <cellStyle name="Comma 2 3 6 2 3 2 2 2" xfId="4091"/>
    <cellStyle name="Comma 2 3 6 2 3 2 2 3" xfId="4092"/>
    <cellStyle name="Comma 2 3 6 2 3 2 2 4" xfId="4093"/>
    <cellStyle name="Comma 2 3 6 2 3 2 3" xfId="4094"/>
    <cellStyle name="Comma 2 3 6 2 3 2 4" xfId="4095"/>
    <cellStyle name="Comma 2 3 6 2 3 2 5" xfId="4096"/>
    <cellStyle name="Comma 2 3 6 2 3 3" xfId="4097"/>
    <cellStyle name="Comma 2 3 6 2 3 3 2" xfId="4098"/>
    <cellStyle name="Comma 2 3 6 2 3 3 3" xfId="4099"/>
    <cellStyle name="Comma 2 3 6 2 3 3 4" xfId="4100"/>
    <cellStyle name="Comma 2 3 6 2 3 4" xfId="4101"/>
    <cellStyle name="Comma 2 3 6 2 3 5" xfId="4102"/>
    <cellStyle name="Comma 2 3 6 2 3 6" xfId="4103"/>
    <cellStyle name="Comma 2 3 6 2 4" xfId="4104"/>
    <cellStyle name="Comma 2 3 6 2 4 2" xfId="4105"/>
    <cellStyle name="Comma 2 3 6 2 4 2 2" xfId="4106"/>
    <cellStyle name="Comma 2 3 6 2 4 2 3" xfId="4107"/>
    <cellStyle name="Comma 2 3 6 2 4 2 4" xfId="4108"/>
    <cellStyle name="Comma 2 3 6 2 4 3" xfId="4109"/>
    <cellStyle name="Comma 2 3 6 2 4 4" xfId="4110"/>
    <cellStyle name="Comma 2 3 6 2 4 5" xfId="4111"/>
    <cellStyle name="Comma 2 3 6 2 5" xfId="4112"/>
    <cellStyle name="Comma 2 3 6 2 5 2" xfId="4113"/>
    <cellStyle name="Comma 2 3 6 2 5 3" xfId="4114"/>
    <cellStyle name="Comma 2 3 6 2 5 4" xfId="4115"/>
    <cellStyle name="Comma 2 3 6 2 6" xfId="4116"/>
    <cellStyle name="Comma 2 3 6 2 7" xfId="4117"/>
    <cellStyle name="Comma 2 3 6 2 8" xfId="4118"/>
    <cellStyle name="Comma 2 3 6 3" xfId="4119"/>
    <cellStyle name="Comma 2 3 6 3 2" xfId="4120"/>
    <cellStyle name="Comma 2 3 6 3 2 2" xfId="4121"/>
    <cellStyle name="Comma 2 3 6 3 2 2 2" xfId="4122"/>
    <cellStyle name="Comma 2 3 6 3 2 2 3" xfId="4123"/>
    <cellStyle name="Comma 2 3 6 3 2 2 4" xfId="4124"/>
    <cellStyle name="Comma 2 3 6 3 2 3" xfId="4125"/>
    <cellStyle name="Comma 2 3 6 3 2 4" xfId="4126"/>
    <cellStyle name="Comma 2 3 6 3 2 5" xfId="4127"/>
    <cellStyle name="Comma 2 3 6 3 3" xfId="4128"/>
    <cellStyle name="Comma 2 3 6 3 3 2" xfId="4129"/>
    <cellStyle name="Comma 2 3 6 3 3 3" xfId="4130"/>
    <cellStyle name="Comma 2 3 6 3 3 4" xfId="4131"/>
    <cellStyle name="Comma 2 3 6 3 4" xfId="4132"/>
    <cellStyle name="Comma 2 3 6 3 5" xfId="4133"/>
    <cellStyle name="Comma 2 3 6 3 6" xfId="4134"/>
    <cellStyle name="Comma 2 3 6 4" xfId="4135"/>
    <cellStyle name="Comma 2 3 6 4 2" xfId="4136"/>
    <cellStyle name="Comma 2 3 6 4 2 2" xfId="4137"/>
    <cellStyle name="Comma 2 3 6 4 2 2 2" xfId="4138"/>
    <cellStyle name="Comma 2 3 6 4 2 2 3" xfId="4139"/>
    <cellStyle name="Comma 2 3 6 4 2 2 4" xfId="4140"/>
    <cellStyle name="Comma 2 3 6 4 2 3" xfId="4141"/>
    <cellStyle name="Comma 2 3 6 4 2 4" xfId="4142"/>
    <cellStyle name="Comma 2 3 6 4 2 5" xfId="4143"/>
    <cellStyle name="Comma 2 3 6 4 3" xfId="4144"/>
    <cellStyle name="Comma 2 3 6 4 3 2" xfId="4145"/>
    <cellStyle name="Comma 2 3 6 4 3 3" xfId="4146"/>
    <cellStyle name="Comma 2 3 6 4 3 4" xfId="4147"/>
    <cellStyle name="Comma 2 3 6 4 4" xfId="4148"/>
    <cellStyle name="Comma 2 3 6 4 5" xfId="4149"/>
    <cellStyle name="Comma 2 3 6 4 6" xfId="4150"/>
    <cellStyle name="Comma 2 3 6 5" xfId="4151"/>
    <cellStyle name="Comma 2 3 6 5 2" xfId="4152"/>
    <cellStyle name="Comma 2 3 6 5 2 2" xfId="4153"/>
    <cellStyle name="Comma 2 3 6 5 2 3" xfId="4154"/>
    <cellStyle name="Comma 2 3 6 5 2 4" xfId="4155"/>
    <cellStyle name="Comma 2 3 6 5 3" xfId="4156"/>
    <cellStyle name="Comma 2 3 6 5 4" xfId="4157"/>
    <cellStyle name="Comma 2 3 6 5 5" xfId="4158"/>
    <cellStyle name="Comma 2 3 6 6" xfId="4159"/>
    <cellStyle name="Comma 2 3 6 6 2" xfId="4160"/>
    <cellStyle name="Comma 2 3 6 6 3" xfId="4161"/>
    <cellStyle name="Comma 2 3 6 6 4" xfId="4162"/>
    <cellStyle name="Comma 2 3 6 7" xfId="4163"/>
    <cellStyle name="Comma 2 3 6 8" xfId="4164"/>
    <cellStyle name="Comma 2 3 6 9" xfId="4165"/>
    <cellStyle name="Comma 2 3 7" xfId="4166"/>
    <cellStyle name="Comma 2 3 7 2" xfId="4167"/>
    <cellStyle name="Comma 2 3 7 2 2" xfId="4168"/>
    <cellStyle name="Comma 2 3 7 2 2 2" xfId="4169"/>
    <cellStyle name="Comma 2 3 7 2 2 2 2" xfId="4170"/>
    <cellStyle name="Comma 2 3 7 2 2 2 3" xfId="4171"/>
    <cellStyle name="Comma 2 3 7 2 2 2 4" xfId="4172"/>
    <cellStyle name="Comma 2 3 7 2 2 3" xfId="4173"/>
    <cellStyle name="Comma 2 3 7 2 2 4" xfId="4174"/>
    <cellStyle name="Comma 2 3 7 2 2 5" xfId="4175"/>
    <cellStyle name="Comma 2 3 7 2 3" xfId="4176"/>
    <cellStyle name="Comma 2 3 7 2 3 2" xfId="4177"/>
    <cellStyle name="Comma 2 3 7 2 3 3" xfId="4178"/>
    <cellStyle name="Comma 2 3 7 2 3 4" xfId="4179"/>
    <cellStyle name="Comma 2 3 7 2 4" xfId="4180"/>
    <cellStyle name="Comma 2 3 7 2 5" xfId="4181"/>
    <cellStyle name="Comma 2 3 7 2 6" xfId="4182"/>
    <cellStyle name="Comma 2 3 7 3" xfId="4183"/>
    <cellStyle name="Comma 2 3 7 3 2" xfId="4184"/>
    <cellStyle name="Comma 2 3 7 3 2 2" xfId="4185"/>
    <cellStyle name="Comma 2 3 7 3 2 2 2" xfId="4186"/>
    <cellStyle name="Comma 2 3 7 3 2 2 3" xfId="4187"/>
    <cellStyle name="Comma 2 3 7 3 2 2 4" xfId="4188"/>
    <cellStyle name="Comma 2 3 7 3 2 3" xfId="4189"/>
    <cellStyle name="Comma 2 3 7 3 2 4" xfId="4190"/>
    <cellStyle name="Comma 2 3 7 3 2 5" xfId="4191"/>
    <cellStyle name="Comma 2 3 7 3 3" xfId="4192"/>
    <cellStyle name="Comma 2 3 7 3 3 2" xfId="4193"/>
    <cellStyle name="Comma 2 3 7 3 3 3" xfId="4194"/>
    <cellStyle name="Comma 2 3 7 3 3 4" xfId="4195"/>
    <cellStyle name="Comma 2 3 7 3 4" xfId="4196"/>
    <cellStyle name="Comma 2 3 7 3 5" xfId="4197"/>
    <cellStyle name="Comma 2 3 7 3 6" xfId="4198"/>
    <cellStyle name="Comma 2 3 7 4" xfId="4199"/>
    <cellStyle name="Comma 2 3 7 4 2" xfId="4200"/>
    <cellStyle name="Comma 2 3 7 4 2 2" xfId="4201"/>
    <cellStyle name="Comma 2 3 7 4 2 3" xfId="4202"/>
    <cellStyle name="Comma 2 3 7 4 2 4" xfId="4203"/>
    <cellStyle name="Comma 2 3 7 4 3" xfId="4204"/>
    <cellStyle name="Comma 2 3 7 4 4" xfId="4205"/>
    <cellStyle name="Comma 2 3 7 4 5" xfId="4206"/>
    <cellStyle name="Comma 2 3 7 5" xfId="4207"/>
    <cellStyle name="Comma 2 3 7 5 2" xfId="4208"/>
    <cellStyle name="Comma 2 3 7 5 3" xfId="4209"/>
    <cellStyle name="Comma 2 3 7 5 4" xfId="4210"/>
    <cellStyle name="Comma 2 3 7 6" xfId="4211"/>
    <cellStyle name="Comma 2 3 7 7" xfId="4212"/>
    <cellStyle name="Comma 2 3 7 8" xfId="4213"/>
    <cellStyle name="Comma 2 3 8" xfId="4214"/>
    <cellStyle name="Comma 2 3 8 2" xfId="4215"/>
    <cellStyle name="Comma 2 3 8 2 2" xfId="4216"/>
    <cellStyle name="Comma 2 3 8 2 2 2" xfId="4217"/>
    <cellStyle name="Comma 2 3 8 2 2 2 2" xfId="4218"/>
    <cellStyle name="Comma 2 3 8 2 2 2 3" xfId="4219"/>
    <cellStyle name="Comma 2 3 8 2 2 2 4" xfId="4220"/>
    <cellStyle name="Comma 2 3 8 2 2 3" xfId="4221"/>
    <cellStyle name="Comma 2 3 8 2 2 4" xfId="4222"/>
    <cellStyle name="Comma 2 3 8 2 2 5" xfId="4223"/>
    <cellStyle name="Comma 2 3 8 2 3" xfId="4224"/>
    <cellStyle name="Comma 2 3 8 2 3 2" xfId="4225"/>
    <cellStyle name="Comma 2 3 8 2 3 3" xfId="4226"/>
    <cellStyle name="Comma 2 3 8 2 3 4" xfId="4227"/>
    <cellStyle name="Comma 2 3 8 2 4" xfId="4228"/>
    <cellStyle name="Comma 2 3 8 2 5" xfId="4229"/>
    <cellStyle name="Comma 2 3 8 2 6" xfId="4230"/>
    <cellStyle name="Comma 2 3 8 3" xfId="4231"/>
    <cellStyle name="Comma 2 3 8 3 2" xfId="4232"/>
    <cellStyle name="Comma 2 3 8 3 2 2" xfId="4233"/>
    <cellStyle name="Comma 2 3 8 3 2 2 2" xfId="4234"/>
    <cellStyle name="Comma 2 3 8 3 2 2 3" xfId="4235"/>
    <cellStyle name="Comma 2 3 8 3 2 2 4" xfId="4236"/>
    <cellStyle name="Comma 2 3 8 3 2 3" xfId="4237"/>
    <cellStyle name="Comma 2 3 8 3 2 4" xfId="4238"/>
    <cellStyle name="Comma 2 3 8 3 2 5" xfId="4239"/>
    <cellStyle name="Comma 2 3 8 3 3" xfId="4240"/>
    <cellStyle name="Comma 2 3 8 3 3 2" xfId="4241"/>
    <cellStyle name="Comma 2 3 8 3 3 3" xfId="4242"/>
    <cellStyle name="Comma 2 3 8 3 3 4" xfId="4243"/>
    <cellStyle name="Comma 2 3 8 3 4" xfId="4244"/>
    <cellStyle name="Comma 2 3 8 3 5" xfId="4245"/>
    <cellStyle name="Comma 2 3 8 3 6" xfId="4246"/>
    <cellStyle name="Comma 2 3 8 4" xfId="4247"/>
    <cellStyle name="Comma 2 3 8 4 2" xfId="4248"/>
    <cellStyle name="Comma 2 3 8 4 2 2" xfId="4249"/>
    <cellStyle name="Comma 2 3 8 4 2 3" xfId="4250"/>
    <cellStyle name="Comma 2 3 8 4 2 4" xfId="4251"/>
    <cellStyle name="Comma 2 3 8 4 3" xfId="4252"/>
    <cellStyle name="Comma 2 3 8 4 4" xfId="4253"/>
    <cellStyle name="Comma 2 3 8 4 5" xfId="4254"/>
    <cellStyle name="Comma 2 3 8 5" xfId="4255"/>
    <cellStyle name="Comma 2 3 8 5 2" xfId="4256"/>
    <cellStyle name="Comma 2 3 8 5 3" xfId="4257"/>
    <cellStyle name="Comma 2 3 8 5 4" xfId="4258"/>
    <cellStyle name="Comma 2 3 8 6" xfId="4259"/>
    <cellStyle name="Comma 2 3 8 7" xfId="4260"/>
    <cellStyle name="Comma 2 3 8 8" xfId="4261"/>
    <cellStyle name="Comma 2 3 9" xfId="4262"/>
    <cellStyle name="Comma 2 3 9 2" xfId="4263"/>
    <cellStyle name="Comma 2 3 9 2 2" xfId="4264"/>
    <cellStyle name="Comma 2 3 9 2 2 2" xfId="4265"/>
    <cellStyle name="Comma 2 3 9 2 2 3" xfId="4266"/>
    <cellStyle name="Comma 2 3 9 2 2 4" xfId="4267"/>
    <cellStyle name="Comma 2 3 9 2 3" xfId="4268"/>
    <cellStyle name="Comma 2 3 9 2 4" xfId="4269"/>
    <cellStyle name="Comma 2 3 9 2 5" xfId="4270"/>
    <cellStyle name="Comma 2 3 9 3" xfId="4271"/>
    <cellStyle name="Comma 2 3 9 3 2" xfId="4272"/>
    <cellStyle name="Comma 2 3 9 3 3" xfId="4273"/>
    <cellStyle name="Comma 2 3 9 3 4" xfId="4274"/>
    <cellStyle name="Comma 2 3 9 4" xfId="4275"/>
    <cellStyle name="Comma 2 3 9 5" xfId="4276"/>
    <cellStyle name="Comma 2 3 9 6" xfId="4277"/>
    <cellStyle name="Comma 2 30" xfId="4278"/>
    <cellStyle name="Comma 2 31" xfId="4279"/>
    <cellStyle name="Comma 2 32" xfId="4280"/>
    <cellStyle name="Comma 2 33" xfId="4281"/>
    <cellStyle name="Comma 2 34" xfId="4282"/>
    <cellStyle name="Comma 2 35" xfId="4283"/>
    <cellStyle name="Comma 2 36" xfId="4284"/>
    <cellStyle name="Comma 2 37" xfId="4285"/>
    <cellStyle name="Comma 2 38" xfId="4286"/>
    <cellStyle name="Comma 2 39" xfId="4287"/>
    <cellStyle name="Comma 2 4" xfId="4288"/>
    <cellStyle name="Comma 2 4 10" xfId="4289"/>
    <cellStyle name="Comma 2 4 11" xfId="4290"/>
    <cellStyle name="Comma 2 4 11 2" xfId="4291"/>
    <cellStyle name="Comma 2 4 11 2 2" xfId="4292"/>
    <cellStyle name="Comma 2 4 11 2 3" xfId="4293"/>
    <cellStyle name="Comma 2 4 11 2 4" xfId="4294"/>
    <cellStyle name="Comma 2 4 11 3" xfId="4295"/>
    <cellStyle name="Comma 2 4 11 4" xfId="4296"/>
    <cellStyle name="Comma 2 4 11 5" xfId="4297"/>
    <cellStyle name="Comma 2 4 12" xfId="4298"/>
    <cellStyle name="Comma 2 4 12 2" xfId="4299"/>
    <cellStyle name="Comma 2 4 12 3" xfId="4300"/>
    <cellStyle name="Comma 2 4 12 4" xfId="4301"/>
    <cellStyle name="Comma 2 4 13" xfId="4302"/>
    <cellStyle name="Comma 2 4 14" xfId="4303"/>
    <cellStyle name="Comma 2 4 15" xfId="4304"/>
    <cellStyle name="Comma 2 4 2" xfId="4305"/>
    <cellStyle name="Comma 2 4 2 10" xfId="4306"/>
    <cellStyle name="Comma 2 4 2 2" xfId="4307"/>
    <cellStyle name="Comma 2 4 2 2 2" xfId="4308"/>
    <cellStyle name="Comma 2 4 2 2 2 2" xfId="4309"/>
    <cellStyle name="Comma 2 4 2 2 2 2 2" xfId="4310"/>
    <cellStyle name="Comma 2 4 2 2 2 2 2 2" xfId="4311"/>
    <cellStyle name="Comma 2 4 2 2 2 2 2 3" xfId="4312"/>
    <cellStyle name="Comma 2 4 2 2 2 2 2 4" xfId="4313"/>
    <cellStyle name="Comma 2 4 2 2 2 2 3" xfId="4314"/>
    <cellStyle name="Comma 2 4 2 2 2 2 4" xfId="4315"/>
    <cellStyle name="Comma 2 4 2 2 2 2 5" xfId="4316"/>
    <cellStyle name="Comma 2 4 2 2 2 3" xfId="4317"/>
    <cellStyle name="Comma 2 4 2 2 2 3 2" xfId="4318"/>
    <cellStyle name="Comma 2 4 2 2 2 3 3" xfId="4319"/>
    <cellStyle name="Comma 2 4 2 2 2 3 4" xfId="4320"/>
    <cellStyle name="Comma 2 4 2 2 2 4" xfId="4321"/>
    <cellStyle name="Comma 2 4 2 2 2 5" xfId="4322"/>
    <cellStyle name="Comma 2 4 2 2 2 6" xfId="4323"/>
    <cellStyle name="Comma 2 4 2 2 3" xfId="4324"/>
    <cellStyle name="Comma 2 4 2 2 3 2" xfId="4325"/>
    <cellStyle name="Comma 2 4 2 2 3 2 2" xfId="4326"/>
    <cellStyle name="Comma 2 4 2 2 3 2 2 2" xfId="4327"/>
    <cellStyle name="Comma 2 4 2 2 3 2 2 3" xfId="4328"/>
    <cellStyle name="Comma 2 4 2 2 3 2 2 4" xfId="4329"/>
    <cellStyle name="Comma 2 4 2 2 3 2 3" xfId="4330"/>
    <cellStyle name="Comma 2 4 2 2 3 2 4" xfId="4331"/>
    <cellStyle name="Comma 2 4 2 2 3 2 5" xfId="4332"/>
    <cellStyle name="Comma 2 4 2 2 3 3" xfId="4333"/>
    <cellStyle name="Comma 2 4 2 2 3 3 2" xfId="4334"/>
    <cellStyle name="Comma 2 4 2 2 3 3 3" xfId="4335"/>
    <cellStyle name="Comma 2 4 2 2 3 3 4" xfId="4336"/>
    <cellStyle name="Comma 2 4 2 2 3 4" xfId="4337"/>
    <cellStyle name="Comma 2 4 2 2 3 5" xfId="4338"/>
    <cellStyle name="Comma 2 4 2 2 3 6" xfId="4339"/>
    <cellStyle name="Comma 2 4 2 2 4" xfId="4340"/>
    <cellStyle name="Comma 2 4 2 2 5" xfId="4341"/>
    <cellStyle name="Comma 2 4 2 2 5 2" xfId="4342"/>
    <cellStyle name="Comma 2 4 2 2 5 2 2" xfId="4343"/>
    <cellStyle name="Comma 2 4 2 2 5 2 3" xfId="4344"/>
    <cellStyle name="Comma 2 4 2 2 5 2 4" xfId="4345"/>
    <cellStyle name="Comma 2 4 2 2 5 3" xfId="4346"/>
    <cellStyle name="Comma 2 4 2 2 5 4" xfId="4347"/>
    <cellStyle name="Comma 2 4 2 2 5 5" xfId="4348"/>
    <cellStyle name="Comma 2 4 2 2 6" xfId="4349"/>
    <cellStyle name="Comma 2 4 2 2 6 2" xfId="4350"/>
    <cellStyle name="Comma 2 4 2 2 6 3" xfId="4351"/>
    <cellStyle name="Comma 2 4 2 2 6 4" xfId="4352"/>
    <cellStyle name="Comma 2 4 2 2 7" xfId="4353"/>
    <cellStyle name="Comma 2 4 2 2 8" xfId="4354"/>
    <cellStyle name="Comma 2 4 2 2 9" xfId="4355"/>
    <cellStyle name="Comma 2 4 2 3" xfId="4356"/>
    <cellStyle name="Comma 2 4 2 3 2" xfId="4357"/>
    <cellStyle name="Comma 2 4 2 3 2 2" xfId="4358"/>
    <cellStyle name="Comma 2 4 2 3 2 2 2" xfId="4359"/>
    <cellStyle name="Comma 2 4 2 3 2 2 3" xfId="4360"/>
    <cellStyle name="Comma 2 4 2 3 2 2 4" xfId="4361"/>
    <cellStyle name="Comma 2 4 2 3 2 3" xfId="4362"/>
    <cellStyle name="Comma 2 4 2 3 2 4" xfId="4363"/>
    <cellStyle name="Comma 2 4 2 3 2 5" xfId="4364"/>
    <cellStyle name="Comma 2 4 2 3 3" xfId="4365"/>
    <cellStyle name="Comma 2 4 2 3 3 2" xfId="4366"/>
    <cellStyle name="Comma 2 4 2 3 3 3" xfId="4367"/>
    <cellStyle name="Comma 2 4 2 3 3 4" xfId="4368"/>
    <cellStyle name="Comma 2 4 2 3 4" xfId="4369"/>
    <cellStyle name="Comma 2 4 2 3 5" xfId="4370"/>
    <cellStyle name="Comma 2 4 2 3 6" xfId="4371"/>
    <cellStyle name="Comma 2 4 2 4" xfId="4372"/>
    <cellStyle name="Comma 2 4 2 4 2" xfId="4373"/>
    <cellStyle name="Comma 2 4 2 4 2 2" xfId="4374"/>
    <cellStyle name="Comma 2 4 2 4 2 2 2" xfId="4375"/>
    <cellStyle name="Comma 2 4 2 4 2 2 3" xfId="4376"/>
    <cellStyle name="Comma 2 4 2 4 2 2 4" xfId="4377"/>
    <cellStyle name="Comma 2 4 2 4 2 3" xfId="4378"/>
    <cellStyle name="Comma 2 4 2 4 2 4" xfId="4379"/>
    <cellStyle name="Comma 2 4 2 4 2 5" xfId="4380"/>
    <cellStyle name="Comma 2 4 2 4 3" xfId="4381"/>
    <cellStyle name="Comma 2 4 2 4 3 2" xfId="4382"/>
    <cellStyle name="Comma 2 4 2 4 3 3" xfId="4383"/>
    <cellStyle name="Comma 2 4 2 4 3 4" xfId="4384"/>
    <cellStyle name="Comma 2 4 2 4 4" xfId="4385"/>
    <cellStyle name="Comma 2 4 2 4 5" xfId="4386"/>
    <cellStyle name="Comma 2 4 2 4 6" xfId="4387"/>
    <cellStyle name="Comma 2 4 2 5" xfId="4388"/>
    <cellStyle name="Comma 2 4 2 6" xfId="4389"/>
    <cellStyle name="Comma 2 4 2 6 2" xfId="4390"/>
    <cellStyle name="Comma 2 4 2 6 2 2" xfId="4391"/>
    <cellStyle name="Comma 2 4 2 6 2 3" xfId="4392"/>
    <cellStyle name="Comma 2 4 2 6 2 4" xfId="4393"/>
    <cellStyle name="Comma 2 4 2 6 3" xfId="4394"/>
    <cellStyle name="Comma 2 4 2 6 4" xfId="4395"/>
    <cellStyle name="Comma 2 4 2 6 5" xfId="4396"/>
    <cellStyle name="Comma 2 4 2 7" xfId="4397"/>
    <cellStyle name="Comma 2 4 2 7 2" xfId="4398"/>
    <cellStyle name="Comma 2 4 2 7 3" xfId="4399"/>
    <cellStyle name="Comma 2 4 2 7 4" xfId="4400"/>
    <cellStyle name="Comma 2 4 2 8" xfId="4401"/>
    <cellStyle name="Comma 2 4 2 9" xfId="4402"/>
    <cellStyle name="Comma 2 4 3" xfId="4403"/>
    <cellStyle name="Comma 2 4 3 2" xfId="4404"/>
    <cellStyle name="Comma 2 4 3 2 2" xfId="4405"/>
    <cellStyle name="Comma 2 4 3 2 2 2" xfId="4406"/>
    <cellStyle name="Comma 2 4 3 2 2 2 2" xfId="4407"/>
    <cellStyle name="Comma 2 4 3 2 2 2 2 2" xfId="4408"/>
    <cellStyle name="Comma 2 4 3 2 2 2 2 3" xfId="4409"/>
    <cellStyle name="Comma 2 4 3 2 2 2 2 4" xfId="4410"/>
    <cellStyle name="Comma 2 4 3 2 2 2 3" xfId="4411"/>
    <cellStyle name="Comma 2 4 3 2 2 2 4" xfId="4412"/>
    <cellStyle name="Comma 2 4 3 2 2 2 5" xfId="4413"/>
    <cellStyle name="Comma 2 4 3 2 2 3" xfId="4414"/>
    <cellStyle name="Comma 2 4 3 2 2 3 2" xfId="4415"/>
    <cellStyle name="Comma 2 4 3 2 2 3 3" xfId="4416"/>
    <cellStyle name="Comma 2 4 3 2 2 3 4" xfId="4417"/>
    <cellStyle name="Comma 2 4 3 2 2 4" xfId="4418"/>
    <cellStyle name="Comma 2 4 3 2 2 5" xfId="4419"/>
    <cellStyle name="Comma 2 4 3 2 2 6" xfId="4420"/>
    <cellStyle name="Comma 2 4 3 2 3" xfId="4421"/>
    <cellStyle name="Comma 2 4 3 2 3 2" xfId="4422"/>
    <cellStyle name="Comma 2 4 3 2 3 2 2" xfId="4423"/>
    <cellStyle name="Comma 2 4 3 2 3 2 2 2" xfId="4424"/>
    <cellStyle name="Comma 2 4 3 2 3 2 2 3" xfId="4425"/>
    <cellStyle name="Comma 2 4 3 2 3 2 2 4" xfId="4426"/>
    <cellStyle name="Comma 2 4 3 2 3 2 3" xfId="4427"/>
    <cellStyle name="Comma 2 4 3 2 3 2 4" xfId="4428"/>
    <cellStyle name="Comma 2 4 3 2 3 2 5" xfId="4429"/>
    <cellStyle name="Comma 2 4 3 2 3 3" xfId="4430"/>
    <cellStyle name="Comma 2 4 3 2 3 3 2" xfId="4431"/>
    <cellStyle name="Comma 2 4 3 2 3 3 3" xfId="4432"/>
    <cellStyle name="Comma 2 4 3 2 3 3 4" xfId="4433"/>
    <cellStyle name="Comma 2 4 3 2 3 4" xfId="4434"/>
    <cellStyle name="Comma 2 4 3 2 3 5" xfId="4435"/>
    <cellStyle name="Comma 2 4 3 2 3 6" xfId="4436"/>
    <cellStyle name="Comma 2 4 3 2 4" xfId="4437"/>
    <cellStyle name="Comma 2 4 3 2 4 2" xfId="4438"/>
    <cellStyle name="Comma 2 4 3 2 4 2 2" xfId="4439"/>
    <cellStyle name="Comma 2 4 3 2 4 2 3" xfId="4440"/>
    <cellStyle name="Comma 2 4 3 2 4 2 4" xfId="4441"/>
    <cellStyle name="Comma 2 4 3 2 4 3" xfId="4442"/>
    <cellStyle name="Comma 2 4 3 2 4 4" xfId="4443"/>
    <cellStyle name="Comma 2 4 3 2 4 5" xfId="4444"/>
    <cellStyle name="Comma 2 4 3 2 5" xfId="4445"/>
    <cellStyle name="Comma 2 4 3 2 5 2" xfId="4446"/>
    <cellStyle name="Comma 2 4 3 2 5 3" xfId="4447"/>
    <cellStyle name="Comma 2 4 3 2 5 4" xfId="4448"/>
    <cellStyle name="Comma 2 4 3 2 6" xfId="4449"/>
    <cellStyle name="Comma 2 4 3 2 7" xfId="4450"/>
    <cellStyle name="Comma 2 4 3 2 8" xfId="4451"/>
    <cellStyle name="Comma 2 4 3 3" xfId="4452"/>
    <cellStyle name="Comma 2 4 3 3 2" xfId="4453"/>
    <cellStyle name="Comma 2 4 3 3 2 2" xfId="4454"/>
    <cellStyle name="Comma 2 4 3 3 2 2 2" xfId="4455"/>
    <cellStyle name="Comma 2 4 3 3 2 2 3" xfId="4456"/>
    <cellStyle name="Comma 2 4 3 3 2 2 4" xfId="4457"/>
    <cellStyle name="Comma 2 4 3 3 2 3" xfId="4458"/>
    <cellStyle name="Comma 2 4 3 3 2 4" xfId="4459"/>
    <cellStyle name="Comma 2 4 3 3 2 5" xfId="4460"/>
    <cellStyle name="Comma 2 4 3 3 3" xfId="4461"/>
    <cellStyle name="Comma 2 4 3 3 3 2" xfId="4462"/>
    <cellStyle name="Comma 2 4 3 3 3 3" xfId="4463"/>
    <cellStyle name="Comma 2 4 3 3 3 4" xfId="4464"/>
    <cellStyle name="Comma 2 4 3 3 4" xfId="4465"/>
    <cellStyle name="Comma 2 4 3 3 5" xfId="4466"/>
    <cellStyle name="Comma 2 4 3 3 6" xfId="4467"/>
    <cellStyle name="Comma 2 4 3 4" xfId="4468"/>
    <cellStyle name="Comma 2 4 3 4 2" xfId="4469"/>
    <cellStyle name="Comma 2 4 3 4 2 2" xfId="4470"/>
    <cellStyle name="Comma 2 4 3 4 2 2 2" xfId="4471"/>
    <cellStyle name="Comma 2 4 3 4 2 2 3" xfId="4472"/>
    <cellStyle name="Comma 2 4 3 4 2 2 4" xfId="4473"/>
    <cellStyle name="Comma 2 4 3 4 2 3" xfId="4474"/>
    <cellStyle name="Comma 2 4 3 4 2 4" xfId="4475"/>
    <cellStyle name="Comma 2 4 3 4 2 5" xfId="4476"/>
    <cellStyle name="Comma 2 4 3 4 3" xfId="4477"/>
    <cellStyle name="Comma 2 4 3 4 3 2" xfId="4478"/>
    <cellStyle name="Comma 2 4 3 4 3 3" xfId="4479"/>
    <cellStyle name="Comma 2 4 3 4 3 4" xfId="4480"/>
    <cellStyle name="Comma 2 4 3 4 4" xfId="4481"/>
    <cellStyle name="Comma 2 4 3 4 5" xfId="4482"/>
    <cellStyle name="Comma 2 4 3 4 6" xfId="4483"/>
    <cellStyle name="Comma 2 4 3 5" xfId="4484"/>
    <cellStyle name="Comma 2 4 3 5 2" xfId="4485"/>
    <cellStyle name="Comma 2 4 3 5 2 2" xfId="4486"/>
    <cellStyle name="Comma 2 4 3 5 2 3" xfId="4487"/>
    <cellStyle name="Comma 2 4 3 5 2 4" xfId="4488"/>
    <cellStyle name="Comma 2 4 3 5 3" xfId="4489"/>
    <cellStyle name="Comma 2 4 3 5 4" xfId="4490"/>
    <cellStyle name="Comma 2 4 3 5 5" xfId="4491"/>
    <cellStyle name="Comma 2 4 3 6" xfId="4492"/>
    <cellStyle name="Comma 2 4 3 6 2" xfId="4493"/>
    <cellStyle name="Comma 2 4 3 6 3" xfId="4494"/>
    <cellStyle name="Comma 2 4 3 6 4" xfId="4495"/>
    <cellStyle name="Comma 2 4 3 7" xfId="4496"/>
    <cellStyle name="Comma 2 4 3 8" xfId="4497"/>
    <cellStyle name="Comma 2 4 3 9" xfId="4498"/>
    <cellStyle name="Comma 2 4 4" xfId="4499"/>
    <cellStyle name="Comma 2 4 5" xfId="4500"/>
    <cellStyle name="Comma 2 4 5 2" xfId="4501"/>
    <cellStyle name="Comma 2 4 5 2 2" xfId="4502"/>
    <cellStyle name="Comma 2 4 5 2 2 2" xfId="4503"/>
    <cellStyle name="Comma 2 4 5 2 2 2 2" xfId="4504"/>
    <cellStyle name="Comma 2 4 5 2 2 2 2 2" xfId="4505"/>
    <cellStyle name="Comma 2 4 5 2 2 2 2 3" xfId="4506"/>
    <cellStyle name="Comma 2 4 5 2 2 2 2 4" xfId="4507"/>
    <cellStyle name="Comma 2 4 5 2 2 2 3" xfId="4508"/>
    <cellStyle name="Comma 2 4 5 2 2 2 4" xfId="4509"/>
    <cellStyle name="Comma 2 4 5 2 2 2 5" xfId="4510"/>
    <cellStyle name="Comma 2 4 5 2 2 3" xfId="4511"/>
    <cellStyle name="Comma 2 4 5 2 2 3 2" xfId="4512"/>
    <cellStyle name="Comma 2 4 5 2 2 3 3" xfId="4513"/>
    <cellStyle name="Comma 2 4 5 2 2 3 4" xfId="4514"/>
    <cellStyle name="Comma 2 4 5 2 2 4" xfId="4515"/>
    <cellStyle name="Comma 2 4 5 2 2 5" xfId="4516"/>
    <cellStyle name="Comma 2 4 5 2 2 6" xfId="4517"/>
    <cellStyle name="Comma 2 4 5 2 3" xfId="4518"/>
    <cellStyle name="Comma 2 4 5 2 3 2" xfId="4519"/>
    <cellStyle name="Comma 2 4 5 2 3 2 2" xfId="4520"/>
    <cellStyle name="Comma 2 4 5 2 3 2 2 2" xfId="4521"/>
    <cellStyle name="Comma 2 4 5 2 3 2 2 3" xfId="4522"/>
    <cellStyle name="Comma 2 4 5 2 3 2 2 4" xfId="4523"/>
    <cellStyle name="Comma 2 4 5 2 3 2 3" xfId="4524"/>
    <cellStyle name="Comma 2 4 5 2 3 2 4" xfId="4525"/>
    <cellStyle name="Comma 2 4 5 2 3 2 5" xfId="4526"/>
    <cellStyle name="Comma 2 4 5 2 3 3" xfId="4527"/>
    <cellStyle name="Comma 2 4 5 2 3 3 2" xfId="4528"/>
    <cellStyle name="Comma 2 4 5 2 3 3 3" xfId="4529"/>
    <cellStyle name="Comma 2 4 5 2 3 3 4" xfId="4530"/>
    <cellStyle name="Comma 2 4 5 2 3 4" xfId="4531"/>
    <cellStyle name="Comma 2 4 5 2 3 5" xfId="4532"/>
    <cellStyle name="Comma 2 4 5 2 3 6" xfId="4533"/>
    <cellStyle name="Comma 2 4 5 2 4" xfId="4534"/>
    <cellStyle name="Comma 2 4 5 2 4 2" xfId="4535"/>
    <cellStyle name="Comma 2 4 5 2 4 2 2" xfId="4536"/>
    <cellStyle name="Comma 2 4 5 2 4 2 3" xfId="4537"/>
    <cellStyle name="Comma 2 4 5 2 4 2 4" xfId="4538"/>
    <cellStyle name="Comma 2 4 5 2 4 3" xfId="4539"/>
    <cellStyle name="Comma 2 4 5 2 4 4" xfId="4540"/>
    <cellStyle name="Comma 2 4 5 2 4 5" xfId="4541"/>
    <cellStyle name="Comma 2 4 5 2 5" xfId="4542"/>
    <cellStyle name="Comma 2 4 5 2 5 2" xfId="4543"/>
    <cellStyle name="Comma 2 4 5 2 5 3" xfId="4544"/>
    <cellStyle name="Comma 2 4 5 2 5 4" xfId="4545"/>
    <cellStyle name="Comma 2 4 5 2 6" xfId="4546"/>
    <cellStyle name="Comma 2 4 5 2 7" xfId="4547"/>
    <cellStyle name="Comma 2 4 5 2 8" xfId="4548"/>
    <cellStyle name="Comma 2 4 5 3" xfId="4549"/>
    <cellStyle name="Comma 2 4 5 3 2" xfId="4550"/>
    <cellStyle name="Comma 2 4 5 3 2 2" xfId="4551"/>
    <cellStyle name="Comma 2 4 5 3 2 2 2" xfId="4552"/>
    <cellStyle name="Comma 2 4 5 3 2 2 3" xfId="4553"/>
    <cellStyle name="Comma 2 4 5 3 2 2 4" xfId="4554"/>
    <cellStyle name="Comma 2 4 5 3 2 3" xfId="4555"/>
    <cellStyle name="Comma 2 4 5 3 2 4" xfId="4556"/>
    <cellStyle name="Comma 2 4 5 3 2 5" xfId="4557"/>
    <cellStyle name="Comma 2 4 5 3 3" xfId="4558"/>
    <cellStyle name="Comma 2 4 5 3 3 2" xfId="4559"/>
    <cellStyle name="Comma 2 4 5 3 3 3" xfId="4560"/>
    <cellStyle name="Comma 2 4 5 3 3 4" xfId="4561"/>
    <cellStyle name="Comma 2 4 5 3 4" xfId="4562"/>
    <cellStyle name="Comma 2 4 5 3 5" xfId="4563"/>
    <cellStyle name="Comma 2 4 5 3 6" xfId="4564"/>
    <cellStyle name="Comma 2 4 5 4" xfId="4565"/>
    <cellStyle name="Comma 2 4 5 4 2" xfId="4566"/>
    <cellStyle name="Comma 2 4 5 4 2 2" xfId="4567"/>
    <cellStyle name="Comma 2 4 5 4 2 2 2" xfId="4568"/>
    <cellStyle name="Comma 2 4 5 4 2 2 3" xfId="4569"/>
    <cellStyle name="Comma 2 4 5 4 2 2 4" xfId="4570"/>
    <cellStyle name="Comma 2 4 5 4 2 3" xfId="4571"/>
    <cellStyle name="Comma 2 4 5 4 2 4" xfId="4572"/>
    <cellStyle name="Comma 2 4 5 4 2 5" xfId="4573"/>
    <cellStyle name="Comma 2 4 5 4 3" xfId="4574"/>
    <cellStyle name="Comma 2 4 5 4 3 2" xfId="4575"/>
    <cellStyle name="Comma 2 4 5 4 3 3" xfId="4576"/>
    <cellStyle name="Comma 2 4 5 4 3 4" xfId="4577"/>
    <cellStyle name="Comma 2 4 5 4 4" xfId="4578"/>
    <cellStyle name="Comma 2 4 5 4 5" xfId="4579"/>
    <cellStyle name="Comma 2 4 5 4 6" xfId="4580"/>
    <cellStyle name="Comma 2 4 5 5" xfId="4581"/>
    <cellStyle name="Comma 2 4 5 5 2" xfId="4582"/>
    <cellStyle name="Comma 2 4 5 5 2 2" xfId="4583"/>
    <cellStyle name="Comma 2 4 5 5 2 3" xfId="4584"/>
    <cellStyle name="Comma 2 4 5 5 2 4" xfId="4585"/>
    <cellStyle name="Comma 2 4 5 5 3" xfId="4586"/>
    <cellStyle name="Comma 2 4 5 5 4" xfId="4587"/>
    <cellStyle name="Comma 2 4 5 5 5" xfId="4588"/>
    <cellStyle name="Comma 2 4 5 6" xfId="4589"/>
    <cellStyle name="Comma 2 4 5 6 2" xfId="4590"/>
    <cellStyle name="Comma 2 4 5 6 3" xfId="4591"/>
    <cellStyle name="Comma 2 4 5 6 4" xfId="4592"/>
    <cellStyle name="Comma 2 4 5 7" xfId="4593"/>
    <cellStyle name="Comma 2 4 5 8" xfId="4594"/>
    <cellStyle name="Comma 2 4 5 9" xfId="4595"/>
    <cellStyle name="Comma 2 4 6" xfId="4596"/>
    <cellStyle name="Comma 2 4 6 2" xfId="4597"/>
    <cellStyle name="Comma 2 4 6 2 2" xfId="4598"/>
    <cellStyle name="Comma 2 4 6 2 2 2" xfId="4599"/>
    <cellStyle name="Comma 2 4 6 2 2 2 2" xfId="4600"/>
    <cellStyle name="Comma 2 4 6 2 2 2 3" xfId="4601"/>
    <cellStyle name="Comma 2 4 6 2 2 2 4" xfId="4602"/>
    <cellStyle name="Comma 2 4 6 2 2 3" xfId="4603"/>
    <cellStyle name="Comma 2 4 6 2 2 4" xfId="4604"/>
    <cellStyle name="Comma 2 4 6 2 2 5" xfId="4605"/>
    <cellStyle name="Comma 2 4 6 2 3" xfId="4606"/>
    <cellStyle name="Comma 2 4 6 2 3 2" xfId="4607"/>
    <cellStyle name="Comma 2 4 6 2 3 3" xfId="4608"/>
    <cellStyle name="Comma 2 4 6 2 3 4" xfId="4609"/>
    <cellStyle name="Comma 2 4 6 2 4" xfId="4610"/>
    <cellStyle name="Comma 2 4 6 2 5" xfId="4611"/>
    <cellStyle name="Comma 2 4 6 2 6" xfId="4612"/>
    <cellStyle name="Comma 2 4 6 3" xfId="4613"/>
    <cellStyle name="Comma 2 4 6 3 2" xfId="4614"/>
    <cellStyle name="Comma 2 4 6 3 2 2" xfId="4615"/>
    <cellStyle name="Comma 2 4 6 3 2 2 2" xfId="4616"/>
    <cellStyle name="Comma 2 4 6 3 2 2 3" xfId="4617"/>
    <cellStyle name="Comma 2 4 6 3 2 2 4" xfId="4618"/>
    <cellStyle name="Comma 2 4 6 3 2 3" xfId="4619"/>
    <cellStyle name="Comma 2 4 6 3 2 4" xfId="4620"/>
    <cellStyle name="Comma 2 4 6 3 2 5" xfId="4621"/>
    <cellStyle name="Comma 2 4 6 3 3" xfId="4622"/>
    <cellStyle name="Comma 2 4 6 3 3 2" xfId="4623"/>
    <cellStyle name="Comma 2 4 6 3 3 3" xfId="4624"/>
    <cellStyle name="Comma 2 4 6 3 3 4" xfId="4625"/>
    <cellStyle name="Comma 2 4 6 3 4" xfId="4626"/>
    <cellStyle name="Comma 2 4 6 3 5" xfId="4627"/>
    <cellStyle name="Comma 2 4 6 3 6" xfId="4628"/>
    <cellStyle name="Comma 2 4 6 4" xfId="4629"/>
    <cellStyle name="Comma 2 4 6 4 2" xfId="4630"/>
    <cellStyle name="Comma 2 4 6 4 2 2" xfId="4631"/>
    <cellStyle name="Comma 2 4 6 4 2 3" xfId="4632"/>
    <cellStyle name="Comma 2 4 6 4 2 4" xfId="4633"/>
    <cellStyle name="Comma 2 4 6 4 3" xfId="4634"/>
    <cellStyle name="Comma 2 4 6 4 4" xfId="4635"/>
    <cellStyle name="Comma 2 4 6 4 5" xfId="4636"/>
    <cellStyle name="Comma 2 4 6 5" xfId="4637"/>
    <cellStyle name="Comma 2 4 6 5 2" xfId="4638"/>
    <cellStyle name="Comma 2 4 6 5 3" xfId="4639"/>
    <cellStyle name="Comma 2 4 6 5 4" xfId="4640"/>
    <cellStyle name="Comma 2 4 6 6" xfId="4641"/>
    <cellStyle name="Comma 2 4 6 7" xfId="4642"/>
    <cellStyle name="Comma 2 4 6 8" xfId="4643"/>
    <cellStyle name="Comma 2 4 7" xfId="4644"/>
    <cellStyle name="Comma 2 4 7 2" xfId="4645"/>
    <cellStyle name="Comma 2 4 7 2 2" xfId="4646"/>
    <cellStyle name="Comma 2 4 7 2 2 2" xfId="4647"/>
    <cellStyle name="Comma 2 4 7 2 2 2 2" xfId="4648"/>
    <cellStyle name="Comma 2 4 7 2 2 2 3" xfId="4649"/>
    <cellStyle name="Comma 2 4 7 2 2 2 4" xfId="4650"/>
    <cellStyle name="Comma 2 4 7 2 2 3" xfId="4651"/>
    <cellStyle name="Comma 2 4 7 2 2 4" xfId="4652"/>
    <cellStyle name="Comma 2 4 7 2 2 5" xfId="4653"/>
    <cellStyle name="Comma 2 4 7 2 3" xfId="4654"/>
    <cellStyle name="Comma 2 4 7 2 3 2" xfId="4655"/>
    <cellStyle name="Comma 2 4 7 2 3 3" xfId="4656"/>
    <cellStyle name="Comma 2 4 7 2 3 4" xfId="4657"/>
    <cellStyle name="Comma 2 4 7 2 4" xfId="4658"/>
    <cellStyle name="Comma 2 4 7 2 5" xfId="4659"/>
    <cellStyle name="Comma 2 4 7 2 6" xfId="4660"/>
    <cellStyle name="Comma 2 4 7 3" xfId="4661"/>
    <cellStyle name="Comma 2 4 7 3 2" xfId="4662"/>
    <cellStyle name="Comma 2 4 7 3 2 2" xfId="4663"/>
    <cellStyle name="Comma 2 4 7 3 2 2 2" xfId="4664"/>
    <cellStyle name="Comma 2 4 7 3 2 2 3" xfId="4665"/>
    <cellStyle name="Comma 2 4 7 3 2 2 4" xfId="4666"/>
    <cellStyle name="Comma 2 4 7 3 2 3" xfId="4667"/>
    <cellStyle name="Comma 2 4 7 3 2 4" xfId="4668"/>
    <cellStyle name="Comma 2 4 7 3 2 5" xfId="4669"/>
    <cellStyle name="Comma 2 4 7 3 3" xfId="4670"/>
    <cellStyle name="Comma 2 4 7 3 3 2" xfId="4671"/>
    <cellStyle name="Comma 2 4 7 3 3 3" xfId="4672"/>
    <cellStyle name="Comma 2 4 7 3 3 4" xfId="4673"/>
    <cellStyle name="Comma 2 4 7 3 4" xfId="4674"/>
    <cellStyle name="Comma 2 4 7 3 5" xfId="4675"/>
    <cellStyle name="Comma 2 4 7 3 6" xfId="4676"/>
    <cellStyle name="Comma 2 4 7 4" xfId="4677"/>
    <cellStyle name="Comma 2 4 7 4 2" xfId="4678"/>
    <cellStyle name="Comma 2 4 7 4 2 2" xfId="4679"/>
    <cellStyle name="Comma 2 4 7 4 2 3" xfId="4680"/>
    <cellStyle name="Comma 2 4 7 4 2 4" xfId="4681"/>
    <cellStyle name="Comma 2 4 7 4 3" xfId="4682"/>
    <cellStyle name="Comma 2 4 7 4 4" xfId="4683"/>
    <cellStyle name="Comma 2 4 7 4 5" xfId="4684"/>
    <cellStyle name="Comma 2 4 7 5" xfId="4685"/>
    <cellStyle name="Comma 2 4 7 5 2" xfId="4686"/>
    <cellStyle name="Comma 2 4 7 5 3" xfId="4687"/>
    <cellStyle name="Comma 2 4 7 5 4" xfId="4688"/>
    <cellStyle name="Comma 2 4 7 6" xfId="4689"/>
    <cellStyle name="Comma 2 4 7 7" xfId="4690"/>
    <cellStyle name="Comma 2 4 7 8" xfId="4691"/>
    <cellStyle name="Comma 2 4 8" xfId="4692"/>
    <cellStyle name="Comma 2 4 8 2" xfId="4693"/>
    <cellStyle name="Comma 2 4 8 2 2" xfId="4694"/>
    <cellStyle name="Comma 2 4 8 2 2 2" xfId="4695"/>
    <cellStyle name="Comma 2 4 8 2 2 3" xfId="4696"/>
    <cellStyle name="Comma 2 4 8 2 2 4" xfId="4697"/>
    <cellStyle name="Comma 2 4 8 2 3" xfId="4698"/>
    <cellStyle name="Comma 2 4 8 2 4" xfId="4699"/>
    <cellStyle name="Comma 2 4 8 2 5" xfId="4700"/>
    <cellStyle name="Comma 2 4 8 3" xfId="4701"/>
    <cellStyle name="Comma 2 4 8 3 2" xfId="4702"/>
    <cellStyle name="Comma 2 4 8 3 3" xfId="4703"/>
    <cellStyle name="Comma 2 4 8 3 4" xfId="4704"/>
    <cellStyle name="Comma 2 4 8 4" xfId="4705"/>
    <cellStyle name="Comma 2 4 8 5" xfId="4706"/>
    <cellStyle name="Comma 2 4 8 6" xfId="4707"/>
    <cellStyle name="Comma 2 4 9" xfId="4708"/>
    <cellStyle name="Comma 2 4 9 2" xfId="4709"/>
    <cellStyle name="Comma 2 4 9 2 2" xfId="4710"/>
    <cellStyle name="Comma 2 4 9 2 2 2" xfId="4711"/>
    <cellStyle name="Comma 2 4 9 2 2 3" xfId="4712"/>
    <cellStyle name="Comma 2 4 9 2 2 4" xfId="4713"/>
    <cellStyle name="Comma 2 4 9 2 3" xfId="4714"/>
    <cellStyle name="Comma 2 4 9 2 4" xfId="4715"/>
    <cellStyle name="Comma 2 4 9 2 5" xfId="4716"/>
    <cellStyle name="Comma 2 4 9 3" xfId="4717"/>
    <cellStyle name="Comma 2 4 9 3 2" xfId="4718"/>
    <cellStyle name="Comma 2 4 9 3 3" xfId="4719"/>
    <cellStyle name="Comma 2 4 9 3 4" xfId="4720"/>
    <cellStyle name="Comma 2 4 9 4" xfId="4721"/>
    <cellStyle name="Comma 2 4 9 5" xfId="4722"/>
    <cellStyle name="Comma 2 4 9 6" xfId="4723"/>
    <cellStyle name="Comma 2 40" xfId="4724"/>
    <cellStyle name="Comma 2 41" xfId="4725"/>
    <cellStyle name="Comma 2 42" xfId="4726"/>
    <cellStyle name="Comma 2 43" xfId="4727"/>
    <cellStyle name="Comma 2 44" xfId="4728"/>
    <cellStyle name="Comma 2 45" xfId="4729"/>
    <cellStyle name="Comma 2 46" xfId="4730"/>
    <cellStyle name="Comma 2 47" xfId="4731"/>
    <cellStyle name="Comma 2 48" xfId="4732"/>
    <cellStyle name="Comma 2 49" xfId="4733"/>
    <cellStyle name="Comma 2 5" xfId="4734"/>
    <cellStyle name="Comma 2 5 10" xfId="4735"/>
    <cellStyle name="Comma 2 5 11" xfId="4736"/>
    <cellStyle name="Comma 2 5 2" xfId="4737"/>
    <cellStyle name="Comma 2 5 2 2" xfId="4738"/>
    <cellStyle name="Comma 2 5 2 3" xfId="4739"/>
    <cellStyle name="Comma 2 5 3" xfId="4740"/>
    <cellStyle name="Comma 2 5 3 2" xfId="4741"/>
    <cellStyle name="Comma 2 5 3 2 2" xfId="4742"/>
    <cellStyle name="Comma 2 5 3 2 2 2" xfId="4743"/>
    <cellStyle name="Comma 2 5 3 2 2 2 2" xfId="4744"/>
    <cellStyle name="Comma 2 5 3 2 2 2 3" xfId="4745"/>
    <cellStyle name="Comma 2 5 3 2 2 2 4" xfId="4746"/>
    <cellStyle name="Comma 2 5 3 2 2 3" xfId="4747"/>
    <cellStyle name="Comma 2 5 3 2 2 4" xfId="4748"/>
    <cellStyle name="Comma 2 5 3 2 2 5" xfId="4749"/>
    <cellStyle name="Comma 2 5 3 2 3" xfId="4750"/>
    <cellStyle name="Comma 2 5 3 2 3 2" xfId="4751"/>
    <cellStyle name="Comma 2 5 3 2 3 3" xfId="4752"/>
    <cellStyle name="Comma 2 5 3 2 3 4" xfId="4753"/>
    <cellStyle name="Comma 2 5 3 2 4" xfId="4754"/>
    <cellStyle name="Comma 2 5 3 2 5" xfId="4755"/>
    <cellStyle name="Comma 2 5 3 2 6" xfId="4756"/>
    <cellStyle name="Comma 2 5 3 3" xfId="4757"/>
    <cellStyle name="Comma 2 5 3 3 2" xfId="4758"/>
    <cellStyle name="Comma 2 5 3 3 2 2" xfId="4759"/>
    <cellStyle name="Comma 2 5 3 3 2 2 2" xfId="4760"/>
    <cellStyle name="Comma 2 5 3 3 2 2 3" xfId="4761"/>
    <cellStyle name="Comma 2 5 3 3 2 2 4" xfId="4762"/>
    <cellStyle name="Comma 2 5 3 3 2 3" xfId="4763"/>
    <cellStyle name="Comma 2 5 3 3 2 4" xfId="4764"/>
    <cellStyle name="Comma 2 5 3 3 2 5" xfId="4765"/>
    <cellStyle name="Comma 2 5 3 3 3" xfId="4766"/>
    <cellStyle name="Comma 2 5 3 3 3 2" xfId="4767"/>
    <cellStyle name="Comma 2 5 3 3 3 3" xfId="4768"/>
    <cellStyle name="Comma 2 5 3 3 3 4" xfId="4769"/>
    <cellStyle name="Comma 2 5 3 3 4" xfId="4770"/>
    <cellStyle name="Comma 2 5 3 3 5" xfId="4771"/>
    <cellStyle name="Comma 2 5 3 3 6" xfId="4772"/>
    <cellStyle name="Comma 2 5 3 4" xfId="4773"/>
    <cellStyle name="Comma 2 5 3 4 2" xfId="4774"/>
    <cellStyle name="Comma 2 5 3 4 2 2" xfId="4775"/>
    <cellStyle name="Comma 2 5 3 4 2 3" xfId="4776"/>
    <cellStyle name="Comma 2 5 3 4 2 4" xfId="4777"/>
    <cellStyle name="Comma 2 5 3 4 3" xfId="4778"/>
    <cellStyle name="Comma 2 5 3 4 4" xfId="4779"/>
    <cellStyle name="Comma 2 5 3 4 5" xfId="4780"/>
    <cellStyle name="Comma 2 5 3 5" xfId="4781"/>
    <cellStyle name="Comma 2 5 3 5 2" xfId="4782"/>
    <cellStyle name="Comma 2 5 3 5 3" xfId="4783"/>
    <cellStyle name="Comma 2 5 3 5 4" xfId="4784"/>
    <cellStyle name="Comma 2 5 3 6" xfId="4785"/>
    <cellStyle name="Comma 2 5 3 7" xfId="4786"/>
    <cellStyle name="Comma 2 5 3 8" xfId="4787"/>
    <cellStyle name="Comma 2 5 4" xfId="4788"/>
    <cellStyle name="Comma 2 5 4 2" xfId="4789"/>
    <cellStyle name="Comma 2 5 4 2 2" xfId="4790"/>
    <cellStyle name="Comma 2 5 4 2 2 2" xfId="4791"/>
    <cellStyle name="Comma 2 5 4 2 2 3" xfId="4792"/>
    <cellStyle name="Comma 2 5 4 2 2 4" xfId="4793"/>
    <cellStyle name="Comma 2 5 4 2 3" xfId="4794"/>
    <cellStyle name="Comma 2 5 4 2 4" xfId="4795"/>
    <cellStyle name="Comma 2 5 4 2 5" xfId="4796"/>
    <cellStyle name="Comma 2 5 4 3" xfId="4797"/>
    <cellStyle name="Comma 2 5 4 3 2" xfId="4798"/>
    <cellStyle name="Comma 2 5 4 3 3" xfId="4799"/>
    <cellStyle name="Comma 2 5 4 3 4" xfId="4800"/>
    <cellStyle name="Comma 2 5 4 4" xfId="4801"/>
    <cellStyle name="Comma 2 5 4 5" xfId="4802"/>
    <cellStyle name="Comma 2 5 4 6" xfId="4803"/>
    <cellStyle name="Comma 2 5 5" xfId="4804"/>
    <cellStyle name="Comma 2 5 5 2" xfId="4805"/>
    <cellStyle name="Comma 2 5 5 2 2" xfId="4806"/>
    <cellStyle name="Comma 2 5 5 2 2 2" xfId="4807"/>
    <cellStyle name="Comma 2 5 5 2 2 3" xfId="4808"/>
    <cellStyle name="Comma 2 5 5 2 2 4" xfId="4809"/>
    <cellStyle name="Comma 2 5 5 2 3" xfId="4810"/>
    <cellStyle name="Comma 2 5 5 2 4" xfId="4811"/>
    <cellStyle name="Comma 2 5 5 2 5" xfId="4812"/>
    <cellStyle name="Comma 2 5 5 3" xfId="4813"/>
    <cellStyle name="Comma 2 5 5 3 2" xfId="4814"/>
    <cellStyle name="Comma 2 5 5 3 3" xfId="4815"/>
    <cellStyle name="Comma 2 5 5 3 4" xfId="4816"/>
    <cellStyle name="Comma 2 5 5 4" xfId="4817"/>
    <cellStyle name="Comma 2 5 5 5" xfId="4818"/>
    <cellStyle name="Comma 2 5 5 6" xfId="4819"/>
    <cellStyle name="Comma 2 5 6" xfId="4820"/>
    <cellStyle name="Comma 2 5 7" xfId="4821"/>
    <cellStyle name="Comma 2 5 7 2" xfId="4822"/>
    <cellStyle name="Comma 2 5 7 2 2" xfId="4823"/>
    <cellStyle name="Comma 2 5 7 2 3" xfId="4824"/>
    <cellStyle name="Comma 2 5 7 2 4" xfId="4825"/>
    <cellStyle name="Comma 2 5 7 3" xfId="4826"/>
    <cellStyle name="Comma 2 5 7 4" xfId="4827"/>
    <cellStyle name="Comma 2 5 7 5" xfId="4828"/>
    <cellStyle name="Comma 2 5 8" xfId="4829"/>
    <cellStyle name="Comma 2 5 8 2" xfId="4830"/>
    <cellStyle name="Comma 2 5 8 3" xfId="4831"/>
    <cellStyle name="Comma 2 5 8 4" xfId="4832"/>
    <cellStyle name="Comma 2 5 9" xfId="4833"/>
    <cellStyle name="Comma 2 50" xfId="4834"/>
    <cellStyle name="Comma 2 51" xfId="4835"/>
    <cellStyle name="Comma 2 52" xfId="4836"/>
    <cellStyle name="Comma 2 53" xfId="4837"/>
    <cellStyle name="Comma 2 54" xfId="4838"/>
    <cellStyle name="Comma 2 55" xfId="4839"/>
    <cellStyle name="Comma 2 56" xfId="4840"/>
    <cellStyle name="Comma 2 57" xfId="4841"/>
    <cellStyle name="Comma 2 58" xfId="4842"/>
    <cellStyle name="Comma 2 59" xfId="4843"/>
    <cellStyle name="Comma 2 6" xfId="4844"/>
    <cellStyle name="Comma 2 6 10" xfId="4845"/>
    <cellStyle name="Comma 2 6 11" xfId="4846"/>
    <cellStyle name="Comma 2 6 2" xfId="4847"/>
    <cellStyle name="Comma 2 6 2 2" xfId="4848"/>
    <cellStyle name="Comma 2 6 2 3" xfId="4849"/>
    <cellStyle name="Comma 2 6 3" xfId="4850"/>
    <cellStyle name="Comma 2 6 3 2" xfId="4851"/>
    <cellStyle name="Comma 2 6 3 2 2" xfId="4852"/>
    <cellStyle name="Comma 2 6 3 2 2 2" xfId="4853"/>
    <cellStyle name="Comma 2 6 3 2 2 2 2" xfId="4854"/>
    <cellStyle name="Comma 2 6 3 2 2 2 3" xfId="4855"/>
    <cellStyle name="Comma 2 6 3 2 2 2 4" xfId="4856"/>
    <cellStyle name="Comma 2 6 3 2 2 3" xfId="4857"/>
    <cellStyle name="Comma 2 6 3 2 2 4" xfId="4858"/>
    <cellStyle name="Comma 2 6 3 2 2 5" xfId="4859"/>
    <cellStyle name="Comma 2 6 3 2 3" xfId="4860"/>
    <cellStyle name="Comma 2 6 3 2 3 2" xfId="4861"/>
    <cellStyle name="Comma 2 6 3 2 3 3" xfId="4862"/>
    <cellStyle name="Comma 2 6 3 2 3 4" xfId="4863"/>
    <cellStyle name="Comma 2 6 3 2 4" xfId="4864"/>
    <cellStyle name="Comma 2 6 3 2 5" xfId="4865"/>
    <cellStyle name="Comma 2 6 3 2 6" xfId="4866"/>
    <cellStyle name="Comma 2 6 3 3" xfId="4867"/>
    <cellStyle name="Comma 2 6 3 3 2" xfId="4868"/>
    <cellStyle name="Comma 2 6 3 3 2 2" xfId="4869"/>
    <cellStyle name="Comma 2 6 3 3 2 2 2" xfId="4870"/>
    <cellStyle name="Comma 2 6 3 3 2 2 3" xfId="4871"/>
    <cellStyle name="Comma 2 6 3 3 2 2 4" xfId="4872"/>
    <cellStyle name="Comma 2 6 3 3 2 3" xfId="4873"/>
    <cellStyle name="Comma 2 6 3 3 2 4" xfId="4874"/>
    <cellStyle name="Comma 2 6 3 3 2 5" xfId="4875"/>
    <cellStyle name="Comma 2 6 3 3 3" xfId="4876"/>
    <cellStyle name="Comma 2 6 3 3 3 2" xfId="4877"/>
    <cellStyle name="Comma 2 6 3 3 3 3" xfId="4878"/>
    <cellStyle name="Comma 2 6 3 3 3 4" xfId="4879"/>
    <cellStyle name="Comma 2 6 3 3 4" xfId="4880"/>
    <cellStyle name="Comma 2 6 3 3 5" xfId="4881"/>
    <cellStyle name="Comma 2 6 3 3 6" xfId="4882"/>
    <cellStyle name="Comma 2 6 3 4" xfId="4883"/>
    <cellStyle name="Comma 2 6 3 4 2" xfId="4884"/>
    <cellStyle name="Comma 2 6 3 4 2 2" xfId="4885"/>
    <cellStyle name="Comma 2 6 3 4 2 3" xfId="4886"/>
    <cellStyle name="Comma 2 6 3 4 2 4" xfId="4887"/>
    <cellStyle name="Comma 2 6 3 4 3" xfId="4888"/>
    <cellStyle name="Comma 2 6 3 4 4" xfId="4889"/>
    <cellStyle name="Comma 2 6 3 4 5" xfId="4890"/>
    <cellStyle name="Comma 2 6 3 5" xfId="4891"/>
    <cellStyle name="Comma 2 6 3 5 2" xfId="4892"/>
    <cellStyle name="Comma 2 6 3 5 3" xfId="4893"/>
    <cellStyle name="Comma 2 6 3 5 4" xfId="4894"/>
    <cellStyle name="Comma 2 6 3 6" xfId="4895"/>
    <cellStyle name="Comma 2 6 3 7" xfId="4896"/>
    <cellStyle name="Comma 2 6 3 8" xfId="4897"/>
    <cellStyle name="Comma 2 6 4" xfId="4898"/>
    <cellStyle name="Comma 2 6 4 2" xfId="4899"/>
    <cellStyle name="Comma 2 6 4 2 2" xfId="4900"/>
    <cellStyle name="Comma 2 6 4 2 2 2" xfId="4901"/>
    <cellStyle name="Comma 2 6 4 2 2 3" xfId="4902"/>
    <cellStyle name="Comma 2 6 4 2 2 4" xfId="4903"/>
    <cellStyle name="Comma 2 6 4 2 3" xfId="4904"/>
    <cellStyle name="Comma 2 6 4 2 4" xfId="4905"/>
    <cellStyle name="Comma 2 6 4 2 5" xfId="4906"/>
    <cellStyle name="Comma 2 6 4 3" xfId="4907"/>
    <cellStyle name="Comma 2 6 4 3 2" xfId="4908"/>
    <cellStyle name="Comma 2 6 4 3 3" xfId="4909"/>
    <cellStyle name="Comma 2 6 4 3 4" xfId="4910"/>
    <cellStyle name="Comma 2 6 4 4" xfId="4911"/>
    <cellStyle name="Comma 2 6 4 5" xfId="4912"/>
    <cellStyle name="Comma 2 6 4 6" xfId="4913"/>
    <cellStyle name="Comma 2 6 5" xfId="4914"/>
    <cellStyle name="Comma 2 6 5 2" xfId="4915"/>
    <cellStyle name="Comma 2 6 5 2 2" xfId="4916"/>
    <cellStyle name="Comma 2 6 5 2 2 2" xfId="4917"/>
    <cellStyle name="Comma 2 6 5 2 2 3" xfId="4918"/>
    <cellStyle name="Comma 2 6 5 2 2 4" xfId="4919"/>
    <cellStyle name="Comma 2 6 5 2 3" xfId="4920"/>
    <cellStyle name="Comma 2 6 5 2 4" xfId="4921"/>
    <cellStyle name="Comma 2 6 5 2 5" xfId="4922"/>
    <cellStyle name="Comma 2 6 5 3" xfId="4923"/>
    <cellStyle name="Comma 2 6 5 3 2" xfId="4924"/>
    <cellStyle name="Comma 2 6 5 3 3" xfId="4925"/>
    <cellStyle name="Comma 2 6 5 3 4" xfId="4926"/>
    <cellStyle name="Comma 2 6 5 4" xfId="4927"/>
    <cellStyle name="Comma 2 6 5 5" xfId="4928"/>
    <cellStyle name="Comma 2 6 5 6" xfId="4929"/>
    <cellStyle name="Comma 2 6 6" xfId="4930"/>
    <cellStyle name="Comma 2 6 7" xfId="4931"/>
    <cellStyle name="Comma 2 6 7 2" xfId="4932"/>
    <cellStyle name="Comma 2 6 7 2 2" xfId="4933"/>
    <cellStyle name="Comma 2 6 7 2 3" xfId="4934"/>
    <cellStyle name="Comma 2 6 7 2 4" xfId="4935"/>
    <cellStyle name="Comma 2 6 7 3" xfId="4936"/>
    <cellStyle name="Comma 2 6 7 4" xfId="4937"/>
    <cellStyle name="Comma 2 6 7 5" xfId="4938"/>
    <cellStyle name="Comma 2 6 8" xfId="4939"/>
    <cellStyle name="Comma 2 6 8 2" xfId="4940"/>
    <cellStyle name="Comma 2 6 8 3" xfId="4941"/>
    <cellStyle name="Comma 2 6 8 4" xfId="4942"/>
    <cellStyle name="Comma 2 6 9" xfId="4943"/>
    <cellStyle name="Comma 2 60" xfId="4944"/>
    <cellStyle name="Comma 2 61" xfId="4945"/>
    <cellStyle name="Comma 2 62" xfId="4946"/>
    <cellStyle name="Comma 2 63" xfId="4947"/>
    <cellStyle name="Comma 2 64" xfId="4948"/>
    <cellStyle name="Comma 2 65" xfId="4949"/>
    <cellStyle name="Comma 2 66" xfId="4950"/>
    <cellStyle name="Comma 2 67" xfId="4951"/>
    <cellStyle name="Comma 2 68" xfId="4952"/>
    <cellStyle name="Comma 2 69" xfId="4953"/>
    <cellStyle name="Comma 2 7" xfId="4954"/>
    <cellStyle name="Comma 2 7 2" xfId="4955"/>
    <cellStyle name="Comma 2 7 2 2" xfId="4956"/>
    <cellStyle name="Comma 2 7 2 2 2" xfId="4957"/>
    <cellStyle name="Comma 2 7 2 2 3" xfId="4958"/>
    <cellStyle name="Comma 2 7 2 2 4" xfId="4959"/>
    <cellStyle name="Comma 2 7 2 3" xfId="4960"/>
    <cellStyle name="Comma 2 7 2 3 2" xfId="4961"/>
    <cellStyle name="Comma 2 7 2 3 3" xfId="4962"/>
    <cellStyle name="Comma 2 7 2 3 4" xfId="4963"/>
    <cellStyle name="Comma 2 7 2 4" xfId="4964"/>
    <cellStyle name="Comma 2 7 2 4 2" xfId="4965"/>
    <cellStyle name="Comma 2 7 2 4 3" xfId="4966"/>
    <cellStyle name="Comma 2 7 2 4 4" xfId="4967"/>
    <cellStyle name="Comma 2 7 2 5" xfId="4968"/>
    <cellStyle name="Comma 2 7 2 6" xfId="4969"/>
    <cellStyle name="Comma 2 7 3" xfId="4970"/>
    <cellStyle name="Comma 2 7 4" xfId="4971"/>
    <cellStyle name="Comma 2 7 5" xfId="4972"/>
    <cellStyle name="Comma 2 7 6" xfId="4973"/>
    <cellStyle name="Comma 2 7 7" xfId="4974"/>
    <cellStyle name="Comma 2 7 7 2" xfId="4975"/>
    <cellStyle name="Comma 2 7 7 3" xfId="4976"/>
    <cellStyle name="Comma 2 7 7 4" xfId="4977"/>
    <cellStyle name="Comma 2 70" xfId="4978"/>
    <cellStyle name="Comma 2 71" xfId="4979"/>
    <cellStyle name="Comma 2 72" xfId="4980"/>
    <cellStyle name="Comma 2 73" xfId="4981"/>
    <cellStyle name="Comma 2 74" xfId="4982"/>
    <cellStyle name="Comma 2 75" xfId="4983"/>
    <cellStyle name="Comma 2 76" xfId="4984"/>
    <cellStyle name="Comma 2 77" xfId="4985"/>
    <cellStyle name="Comma 2 78" xfId="4986"/>
    <cellStyle name="Comma 2 79" xfId="4987"/>
    <cellStyle name="Comma 2 8" xfId="4988"/>
    <cellStyle name="Comma 2 8 2" xfId="4989"/>
    <cellStyle name="Comma 2 8 2 2" xfId="4990"/>
    <cellStyle name="Comma 2 8 2 3" xfId="4991"/>
    <cellStyle name="Comma 2 8 3" xfId="4992"/>
    <cellStyle name="Comma 2 8 3 2" xfId="4993"/>
    <cellStyle name="Comma 2 8 4" xfId="4994"/>
    <cellStyle name="Comma 2 8 5" xfId="4995"/>
    <cellStyle name="Comma 2 8 6" xfId="4996"/>
    <cellStyle name="Comma 2 8 6 2" xfId="4997"/>
    <cellStyle name="Comma 2 8 6 3" xfId="4998"/>
    <cellStyle name="Comma 2 8 6 4" xfId="4999"/>
    <cellStyle name="Comma 2 80" xfId="5000"/>
    <cellStyle name="Comma 2 81" xfId="5001"/>
    <cellStyle name="Comma 2 82" xfId="5002"/>
    <cellStyle name="Comma 2 83" xfId="5003"/>
    <cellStyle name="Comma 2 84" xfId="5004"/>
    <cellStyle name="Comma 2 85" xfId="5005"/>
    <cellStyle name="Comma 2 86" xfId="5006"/>
    <cellStyle name="Comma 2 87" xfId="5007"/>
    <cellStyle name="Comma 2 88" xfId="5008"/>
    <cellStyle name="Comma 2 89" xfId="5009"/>
    <cellStyle name="Comma 2 9" xfId="5010"/>
    <cellStyle name="Comma 2 9 2" xfId="5011"/>
    <cellStyle name="Comma 2 9 2 2" xfId="5012"/>
    <cellStyle name="Comma 2 9 3" xfId="5013"/>
    <cellStyle name="Comma 2 9 4" xfId="5014"/>
    <cellStyle name="Comma 2 9 5" xfId="5015"/>
    <cellStyle name="Comma 2 9 5 2" xfId="5016"/>
    <cellStyle name="Comma 2 9 5 3" xfId="5017"/>
    <cellStyle name="Comma 2 9 5 4" xfId="5018"/>
    <cellStyle name="Comma 2 90" xfId="5019"/>
    <cellStyle name="Comma 2 91" xfId="5020"/>
    <cellStyle name="Comma 2 92" xfId="5021"/>
    <cellStyle name="Comma 2 93" xfId="5022"/>
    <cellStyle name="Comma 2 94" xfId="5023"/>
    <cellStyle name="Comma 2 95" xfId="5024"/>
    <cellStyle name="Comma 2 96" xfId="5025"/>
    <cellStyle name="Comma 2 97" xfId="5026"/>
    <cellStyle name="Comma 2 98" xfId="5027"/>
    <cellStyle name="Comma 2 99" xfId="5028"/>
    <cellStyle name="Comma 20" xfId="5029"/>
    <cellStyle name="Comma 20 10" xfId="5030"/>
    <cellStyle name="Comma 20 11" xfId="5031"/>
    <cellStyle name="Comma 20 12" xfId="5032"/>
    <cellStyle name="Comma 20 2" xfId="5033"/>
    <cellStyle name="Comma 20 2 2" xfId="5034"/>
    <cellStyle name="Comma 20 2 3" xfId="5035"/>
    <cellStyle name="Comma 20 2 4" xfId="5036"/>
    <cellStyle name="Comma 20 2 5" xfId="5037"/>
    <cellStyle name="Comma 20 2 6" xfId="5038"/>
    <cellStyle name="Comma 20 2 7" xfId="5039"/>
    <cellStyle name="Comma 20 3" xfId="5040"/>
    <cellStyle name="Comma 20 3 2" xfId="5041"/>
    <cellStyle name="Comma 20 3 3" xfId="5042"/>
    <cellStyle name="Comma 20 3 4" xfId="5043"/>
    <cellStyle name="Comma 20 3 5" xfId="5044"/>
    <cellStyle name="Comma 20 3 6" xfId="5045"/>
    <cellStyle name="Comma 20 4" xfId="5046"/>
    <cellStyle name="Comma 20 4 2" xfId="5047"/>
    <cellStyle name="Comma 20 4 3" xfId="5048"/>
    <cellStyle name="Comma 20 4 4" xfId="5049"/>
    <cellStyle name="Comma 20 4 5" xfId="5050"/>
    <cellStyle name="Comma 20 4 6" xfId="5051"/>
    <cellStyle name="Comma 20 5" xfId="5052"/>
    <cellStyle name="Comma 20 5 2" xfId="5053"/>
    <cellStyle name="Comma 20 5 3" xfId="5054"/>
    <cellStyle name="Comma 20 5 4" xfId="5055"/>
    <cellStyle name="Comma 20 5 5" xfId="5056"/>
    <cellStyle name="Comma 20 5 6" xfId="5057"/>
    <cellStyle name="Comma 20 6" xfId="5058"/>
    <cellStyle name="Comma 20 7" xfId="5059"/>
    <cellStyle name="Comma 20 8" xfId="5060"/>
    <cellStyle name="Comma 20 9" xfId="5061"/>
    <cellStyle name="Comma 21" xfId="5062"/>
    <cellStyle name="Comma 21 2" xfId="5063"/>
    <cellStyle name="Comma 21 2 2" xfId="5064"/>
    <cellStyle name="Comma 21 3" xfId="5065"/>
    <cellStyle name="Comma 22" xfId="5066"/>
    <cellStyle name="Comma 22 2" xfId="5067"/>
    <cellStyle name="Comma 22 2 2" xfId="5068"/>
    <cellStyle name="Comma 22 3" xfId="5069"/>
    <cellStyle name="Comma 23" xfId="5070"/>
    <cellStyle name="Comma 23 2" xfId="5071"/>
    <cellStyle name="Comma 24" xfId="5072"/>
    <cellStyle name="Comma 24 2" xfId="5073"/>
    <cellStyle name="Comma 25" xfId="5074"/>
    <cellStyle name="Comma 25 2" xfId="5075"/>
    <cellStyle name="Comma 26" xfId="5076"/>
    <cellStyle name="Comma 26 2" xfId="5077"/>
    <cellStyle name="Comma 26 2 2" xfId="5078"/>
    <cellStyle name="Comma 26 3" xfId="5079"/>
    <cellStyle name="Comma 26 4" xfId="5080"/>
    <cellStyle name="Comma 27" xfId="5081"/>
    <cellStyle name="Comma 27 2" xfId="5082"/>
    <cellStyle name="Comma 27 2 2" xfId="5083"/>
    <cellStyle name="Comma 27 3" xfId="5084"/>
    <cellStyle name="Comma 27 4" xfId="5085"/>
    <cellStyle name="Comma 28" xfId="5086"/>
    <cellStyle name="Comma 28 2" xfId="5087"/>
    <cellStyle name="Comma 28 2 2" xfId="5088"/>
    <cellStyle name="Comma 28 3" xfId="5089"/>
    <cellStyle name="Comma 28 4" xfId="5090"/>
    <cellStyle name="Comma 29" xfId="5091"/>
    <cellStyle name="Comma 29 2" xfId="5092"/>
    <cellStyle name="Comma 29 2 2" xfId="5093"/>
    <cellStyle name="Comma 29 3" xfId="5094"/>
    <cellStyle name="Comma 29 4" xfId="5095"/>
    <cellStyle name="Comma 3" xfId="4"/>
    <cellStyle name="Comma 3 10" xfId="5096"/>
    <cellStyle name="Comma 3 10 2" xfId="5097"/>
    <cellStyle name="Comma 3 10 3" xfId="5098"/>
    <cellStyle name="Comma 3 10 4" xfId="5099"/>
    <cellStyle name="Comma 3 11" xfId="5100"/>
    <cellStyle name="Comma 3 11 2" xfId="5101"/>
    <cellStyle name="Comma 3 12" xfId="5102"/>
    <cellStyle name="Comma 3 12 2" xfId="5103"/>
    <cellStyle name="Comma 3 13" xfId="5104"/>
    <cellStyle name="Comma 3 13 2" xfId="5105"/>
    <cellStyle name="Comma 3 14" xfId="5106"/>
    <cellStyle name="Comma 3 14 2" xfId="5107"/>
    <cellStyle name="Comma 3 15" xfId="5108"/>
    <cellStyle name="Comma 3 15 2" xfId="5109"/>
    <cellStyle name="Comma 3 16" xfId="5110"/>
    <cellStyle name="Comma 3 16 2" xfId="5111"/>
    <cellStyle name="Comma 3 17" xfId="5112"/>
    <cellStyle name="Comma 3 17 2" xfId="5113"/>
    <cellStyle name="Comma 3 18" xfId="5114"/>
    <cellStyle name="Comma 3 18 2" xfId="5115"/>
    <cellStyle name="Comma 3 19" xfId="5116"/>
    <cellStyle name="Comma 3 19 2" xfId="5117"/>
    <cellStyle name="Comma 3 2" xfId="5118"/>
    <cellStyle name="Comma 3 2 2" xfId="5119"/>
    <cellStyle name="Comma 3 2 2 2" xfId="5120"/>
    <cellStyle name="Comma 3 2 2 2 2" xfId="5121"/>
    <cellStyle name="Comma 3 2 2 3" xfId="5122"/>
    <cellStyle name="Comma 3 2 2 3 2" xfId="5123"/>
    <cellStyle name="Comma 3 2 3" xfId="5124"/>
    <cellStyle name="Comma 3 2 3 2" xfId="5125"/>
    <cellStyle name="Comma 3 2 4" xfId="5126"/>
    <cellStyle name="Comma 3 2 5" xfId="5127"/>
    <cellStyle name="Comma 3 2 5 2" xfId="5128"/>
    <cellStyle name="Comma 3 2 5 2 2" xfId="5129"/>
    <cellStyle name="Comma 3 2 5 2 2 2" xfId="5130"/>
    <cellStyle name="Comma 3 2 5 2 2 3" xfId="5131"/>
    <cellStyle name="Comma 3 2 5 2 2 4" xfId="5132"/>
    <cellStyle name="Comma 3 2 5 2 3" xfId="5133"/>
    <cellStyle name="Comma 3 2 5 2 4" xfId="5134"/>
    <cellStyle name="Comma 3 2 5 2 5" xfId="5135"/>
    <cellStyle name="Comma 3 2 5 3" xfId="5136"/>
    <cellStyle name="Comma 3 2 5 3 2" xfId="5137"/>
    <cellStyle name="Comma 3 2 5 3 3" xfId="5138"/>
    <cellStyle name="Comma 3 2 5 3 4" xfId="5139"/>
    <cellStyle name="Comma 3 2 5 4" xfId="5140"/>
    <cellStyle name="Comma 3 2 5 5" xfId="5141"/>
    <cellStyle name="Comma 3 2 5 6" xfId="5142"/>
    <cellStyle name="Comma 3 2 6" xfId="5143"/>
    <cellStyle name="Comma 3 20" xfId="5144"/>
    <cellStyle name="Comma 3 20 2" xfId="5145"/>
    <cellStyle name="Comma 3 21" xfId="5146"/>
    <cellStyle name="Comma 3 21 2" xfId="5147"/>
    <cellStyle name="Comma 3 22" xfId="5148"/>
    <cellStyle name="Comma 3 22 2" xfId="5149"/>
    <cellStyle name="Comma 3 23" xfId="5150"/>
    <cellStyle name="Comma 3 23 2" xfId="5151"/>
    <cellStyle name="Comma 3 24" xfId="5152"/>
    <cellStyle name="Comma 3 24 2" xfId="5153"/>
    <cellStyle name="Comma 3 25" xfId="5154"/>
    <cellStyle name="Comma 3 25 2" xfId="5155"/>
    <cellStyle name="Comma 3 26" xfId="5156"/>
    <cellStyle name="Comma 3 26 2" xfId="5157"/>
    <cellStyle name="Comma 3 27" xfId="5158"/>
    <cellStyle name="Comma 3 27 2" xfId="5159"/>
    <cellStyle name="Comma 3 28" xfId="5160"/>
    <cellStyle name="Comma 3 28 2" xfId="5161"/>
    <cellStyle name="Comma 3 29" xfId="5162"/>
    <cellStyle name="Comma 3 29 2" xfId="5163"/>
    <cellStyle name="Comma 3 3" xfId="5164"/>
    <cellStyle name="Comma 3 3 2" xfId="5165"/>
    <cellStyle name="Comma 3 3 3" xfId="5166"/>
    <cellStyle name="Comma 3 3 4" xfId="5167"/>
    <cellStyle name="Comma 3 30" xfId="5168"/>
    <cellStyle name="Comma 3 30 2" xfId="5169"/>
    <cellStyle name="Comma 3 31" xfId="5170"/>
    <cellStyle name="Comma 3 31 2" xfId="5171"/>
    <cellStyle name="Comma 3 32" xfId="5172"/>
    <cellStyle name="Comma 3 32 2" xfId="5173"/>
    <cellStyle name="Comma 3 33" xfId="5174"/>
    <cellStyle name="Comma 3 33 2" xfId="5175"/>
    <cellStyle name="Comma 3 34" xfId="5176"/>
    <cellStyle name="Comma 3 34 2" xfId="5177"/>
    <cellStyle name="Comma 3 35" xfId="5178"/>
    <cellStyle name="Comma 3 35 2" xfId="5179"/>
    <cellStyle name="Comma 3 36" xfId="5180"/>
    <cellStyle name="Comma 3 36 2" xfId="5181"/>
    <cellStyle name="Comma 3 37" xfId="5182"/>
    <cellStyle name="Comma 3 37 2" xfId="5183"/>
    <cellStyle name="Comma 3 38" xfId="5184"/>
    <cellStyle name="Comma 3 38 2" xfId="5185"/>
    <cellStyle name="Comma 3 39" xfId="5186"/>
    <cellStyle name="Comma 3 39 2" xfId="5187"/>
    <cellStyle name="Comma 3 4" xfId="5188"/>
    <cellStyle name="Comma 3 4 2" xfId="5189"/>
    <cellStyle name="Comma 3 4 3" xfId="5190"/>
    <cellStyle name="Comma 3 40" xfId="5191"/>
    <cellStyle name="Comma 3 40 2" xfId="5192"/>
    <cellStyle name="Comma 3 41" xfId="5193"/>
    <cellStyle name="Comma 3 41 2" xfId="5194"/>
    <cellStyle name="Comma 3 42" xfId="5195"/>
    <cellStyle name="Comma 3 42 2" xfId="5196"/>
    <cellStyle name="Comma 3 43" xfId="5197"/>
    <cellStyle name="Comma 3 43 2" xfId="5198"/>
    <cellStyle name="Comma 3 44" xfId="5199"/>
    <cellStyle name="Comma 3 44 2" xfId="5200"/>
    <cellStyle name="Comma 3 45" xfId="5201"/>
    <cellStyle name="Comma 3 45 2" xfId="5202"/>
    <cellStyle name="Comma 3 46" xfId="5203"/>
    <cellStyle name="Comma 3 46 2" xfId="5204"/>
    <cellStyle name="Comma 3 47" xfId="5205"/>
    <cellStyle name="Comma 3 47 2" xfId="5206"/>
    <cellStyle name="Comma 3 48" xfId="5207"/>
    <cellStyle name="Comma 3 48 2" xfId="5208"/>
    <cellStyle name="Comma 3 49" xfId="5209"/>
    <cellStyle name="Comma 3 49 2" xfId="5210"/>
    <cellStyle name="Comma 3 5" xfId="5211"/>
    <cellStyle name="Comma 3 5 2" xfId="5212"/>
    <cellStyle name="Comma 3 5 3" xfId="5213"/>
    <cellStyle name="Comma 3 50" xfId="5214"/>
    <cellStyle name="Comma 3 50 2" xfId="5215"/>
    <cellStyle name="Comma 3 51" xfId="5216"/>
    <cellStyle name="Comma 3 51 2" xfId="5217"/>
    <cellStyle name="Comma 3 51 2 2" xfId="5218"/>
    <cellStyle name="Comma 3 52" xfId="5219"/>
    <cellStyle name="Comma 3 52 2" xfId="5220"/>
    <cellStyle name="Comma 3 52 2 2" xfId="5221"/>
    <cellStyle name="Comma 3 52 2 2 2" xfId="5222"/>
    <cellStyle name="Comma 3 52 2 2 2 2" xfId="5223"/>
    <cellStyle name="Comma 3 52 2 2 2 3" xfId="5224"/>
    <cellStyle name="Comma 3 52 2 2 2 4" xfId="5225"/>
    <cellStyle name="Comma 3 52 2 2 3" xfId="5226"/>
    <cellStyle name="Comma 3 52 2 2 4" xfId="5227"/>
    <cellStyle name="Comma 3 52 2 2 5" xfId="5228"/>
    <cellStyle name="Comma 3 52 2 3" xfId="5229"/>
    <cellStyle name="Comma 3 52 2 4" xfId="5230"/>
    <cellStyle name="Comma 3 52 2 4 2" xfId="5231"/>
    <cellStyle name="Comma 3 52 2 4 3" xfId="5232"/>
    <cellStyle name="Comma 3 52 2 4 4" xfId="5233"/>
    <cellStyle name="Comma 3 52 2 5" xfId="5234"/>
    <cellStyle name="Comma 3 52 2 6" xfId="5235"/>
    <cellStyle name="Comma 3 52 2 7" xfId="5236"/>
    <cellStyle name="Comma 3 53" xfId="5237"/>
    <cellStyle name="Comma 3 53 2" xfId="5238"/>
    <cellStyle name="Comma 3 54" xfId="5239"/>
    <cellStyle name="Comma 3 54 2" xfId="5240"/>
    <cellStyle name="Comma 3 55" xfId="5241"/>
    <cellStyle name="Comma 3 55 2" xfId="5242"/>
    <cellStyle name="Comma 3 56" xfId="5243"/>
    <cellStyle name="Comma 3 56 2" xfId="5244"/>
    <cellStyle name="Comma 3 57" xfId="5245"/>
    <cellStyle name="Comma 3 57 2" xfId="5246"/>
    <cellStyle name="Comma 3 58" xfId="5247"/>
    <cellStyle name="Comma 3 58 2" xfId="5248"/>
    <cellStyle name="Comma 3 59" xfId="5249"/>
    <cellStyle name="Comma 3 59 2" xfId="5250"/>
    <cellStyle name="Comma 3 6" xfId="5251"/>
    <cellStyle name="Comma 3 6 2" xfId="5252"/>
    <cellStyle name="Comma 3 6 3" xfId="5253"/>
    <cellStyle name="Comma 3 60" xfId="5254"/>
    <cellStyle name="Comma 3 60 2" xfId="5255"/>
    <cellStyle name="Comma 3 61" xfId="5256"/>
    <cellStyle name="Comma 3 61 2" xfId="5257"/>
    <cellStyle name="Comma 3 62" xfId="5258"/>
    <cellStyle name="Comma 3 62 2" xfId="5259"/>
    <cellStyle name="Comma 3 63" xfId="5260"/>
    <cellStyle name="Comma 3 63 2" xfId="5261"/>
    <cellStyle name="Comma 3 64" xfId="5262"/>
    <cellStyle name="Comma 3 64 2" xfId="5263"/>
    <cellStyle name="Comma 3 65" xfId="5264"/>
    <cellStyle name="Comma 3 65 2" xfId="5265"/>
    <cellStyle name="Comma 3 66" xfId="5266"/>
    <cellStyle name="Comma 3 66 2" xfId="5267"/>
    <cellStyle name="Comma 3 67" xfId="5268"/>
    <cellStyle name="Comma 3 67 2" xfId="5269"/>
    <cellStyle name="Comma 3 68" xfId="5270"/>
    <cellStyle name="Comma 3 68 2" xfId="5271"/>
    <cellStyle name="Comma 3 69" xfId="5272"/>
    <cellStyle name="Comma 3 69 2" xfId="5273"/>
    <cellStyle name="Comma 3 7" xfId="5274"/>
    <cellStyle name="Comma 3 7 2" xfId="5275"/>
    <cellStyle name="Comma 3 7 3" xfId="5276"/>
    <cellStyle name="Comma 3 7 4" xfId="5277"/>
    <cellStyle name="Comma 3 70" xfId="5278"/>
    <cellStyle name="Comma 3 70 2" xfId="5279"/>
    <cellStyle name="Comma 3 71" xfId="5280"/>
    <cellStyle name="Comma 3 71 2" xfId="5281"/>
    <cellStyle name="Comma 3 72" xfId="5282"/>
    <cellStyle name="Comma 3 72 2" xfId="5283"/>
    <cellStyle name="Comma 3 73" xfId="5284"/>
    <cellStyle name="Comma 3 73 2" xfId="5285"/>
    <cellStyle name="Comma 3 74" xfId="5286"/>
    <cellStyle name="Comma 3 74 2" xfId="5287"/>
    <cellStyle name="Comma 3 75" xfId="5288"/>
    <cellStyle name="Comma 3 75 2" xfId="5289"/>
    <cellStyle name="Comma 3 76" xfId="5290"/>
    <cellStyle name="Comma 3 76 2" xfId="5291"/>
    <cellStyle name="Comma 3 77" xfId="5292"/>
    <cellStyle name="Comma 3 77 2" xfId="5293"/>
    <cellStyle name="Comma 3 78" xfId="5294"/>
    <cellStyle name="Comma 3 78 2" xfId="5295"/>
    <cellStyle name="Comma 3 79" xfId="5296"/>
    <cellStyle name="Comma 3 79 2" xfId="5297"/>
    <cellStyle name="Comma 3 8" xfId="5298"/>
    <cellStyle name="Comma 3 8 2" xfId="5299"/>
    <cellStyle name="Comma 3 8 3" xfId="5300"/>
    <cellStyle name="Comma 3 8 4" xfId="5301"/>
    <cellStyle name="Comma 3 80" xfId="5302"/>
    <cellStyle name="Comma 3 80 2" xfId="5303"/>
    <cellStyle name="Comma 3 81" xfId="5304"/>
    <cellStyle name="Comma 3 81 2" xfId="5305"/>
    <cellStyle name="Comma 3 82" xfId="5306"/>
    <cellStyle name="Comma 3 82 2" xfId="5307"/>
    <cellStyle name="Comma 3 83" xfId="5308"/>
    <cellStyle name="Comma 3 84" xfId="5309"/>
    <cellStyle name="Comma 3 9" xfId="5310"/>
    <cellStyle name="Comma 3 9 2" xfId="5311"/>
    <cellStyle name="Comma 3 9 2 2" xfId="5312"/>
    <cellStyle name="Comma 30" xfId="5313"/>
    <cellStyle name="Comma 30 2" xfId="5314"/>
    <cellStyle name="Comma 31" xfId="5315"/>
    <cellStyle name="Comma 31 2" xfId="5316"/>
    <cellStyle name="Comma 31 2 2" xfId="5317"/>
    <cellStyle name="Comma 31 3" xfId="5318"/>
    <cellStyle name="Comma 32" xfId="5319"/>
    <cellStyle name="Comma 32 2" xfId="5320"/>
    <cellStyle name="Comma 33" xfId="5321"/>
    <cellStyle name="Comma 33 2" xfId="5322"/>
    <cellStyle name="Comma 34" xfId="5323"/>
    <cellStyle name="Comma 34 10" xfId="5324"/>
    <cellStyle name="Comma 34 2" xfId="5325"/>
    <cellStyle name="Comma 34 2 2" xfId="5326"/>
    <cellStyle name="Comma 34 2 2 2" xfId="5327"/>
    <cellStyle name="Comma 34 2 2 2 2" xfId="5328"/>
    <cellStyle name="Comma 34 2 2 2 2 2" xfId="5329"/>
    <cellStyle name="Comma 34 2 2 2 2 3" xfId="5330"/>
    <cellStyle name="Comma 34 2 2 2 2 4" xfId="5331"/>
    <cellStyle name="Comma 34 2 2 2 3" xfId="5332"/>
    <cellStyle name="Comma 34 2 2 2 4" xfId="5333"/>
    <cellStyle name="Comma 34 2 2 2 5" xfId="5334"/>
    <cellStyle name="Comma 34 2 2 3" xfId="5335"/>
    <cellStyle name="Comma 34 2 2 4" xfId="5336"/>
    <cellStyle name="Comma 34 2 2 4 2" xfId="5337"/>
    <cellStyle name="Comma 34 2 2 4 3" xfId="5338"/>
    <cellStyle name="Comma 34 2 2 4 4" xfId="5339"/>
    <cellStyle name="Comma 34 2 2 5" xfId="5340"/>
    <cellStyle name="Comma 34 2 2 6" xfId="5341"/>
    <cellStyle name="Comma 34 2 2 7" xfId="5342"/>
    <cellStyle name="Comma 34 2 3" xfId="5343"/>
    <cellStyle name="Comma 34 2 3 2" xfId="5344"/>
    <cellStyle name="Comma 34 2 3 2 2" xfId="5345"/>
    <cellStyle name="Comma 34 2 3 2 2 2" xfId="5346"/>
    <cellStyle name="Comma 34 2 3 2 2 3" xfId="5347"/>
    <cellStyle name="Comma 34 2 3 2 2 4" xfId="5348"/>
    <cellStyle name="Comma 34 2 3 2 3" xfId="5349"/>
    <cellStyle name="Comma 34 2 3 2 4" xfId="5350"/>
    <cellStyle name="Comma 34 2 3 2 5" xfId="5351"/>
    <cellStyle name="Comma 34 2 3 3" xfId="5352"/>
    <cellStyle name="Comma 34 2 3 3 2" xfId="5353"/>
    <cellStyle name="Comma 34 2 3 3 3" xfId="5354"/>
    <cellStyle name="Comma 34 2 3 3 4" xfId="5355"/>
    <cellStyle name="Comma 34 2 3 4" xfId="5356"/>
    <cellStyle name="Comma 34 2 3 5" xfId="5357"/>
    <cellStyle name="Comma 34 2 3 6" xfId="5358"/>
    <cellStyle name="Comma 34 2 4" xfId="5359"/>
    <cellStyle name="Comma 34 2 4 2" xfId="5360"/>
    <cellStyle name="Comma 34 2 4 2 2" xfId="5361"/>
    <cellStyle name="Comma 34 2 4 2 3" xfId="5362"/>
    <cellStyle name="Comma 34 2 4 2 4" xfId="5363"/>
    <cellStyle name="Comma 34 2 4 3" xfId="5364"/>
    <cellStyle name="Comma 34 2 4 4" xfId="5365"/>
    <cellStyle name="Comma 34 2 4 5" xfId="5366"/>
    <cellStyle name="Comma 34 2 5" xfId="5367"/>
    <cellStyle name="Comma 34 2 6" xfId="5368"/>
    <cellStyle name="Comma 34 2 6 2" xfId="5369"/>
    <cellStyle name="Comma 34 2 6 3" xfId="5370"/>
    <cellStyle name="Comma 34 2 6 4" xfId="5371"/>
    <cellStyle name="Comma 34 2 7" xfId="5372"/>
    <cellStyle name="Comma 34 2 8" xfId="5373"/>
    <cellStyle name="Comma 34 2 9" xfId="5374"/>
    <cellStyle name="Comma 34 3" xfId="5375"/>
    <cellStyle name="Comma 34 3 2" xfId="5376"/>
    <cellStyle name="Comma 34 3 2 2" xfId="5377"/>
    <cellStyle name="Comma 34 3 2 2 2" xfId="5378"/>
    <cellStyle name="Comma 34 3 2 2 3" xfId="5379"/>
    <cellStyle name="Comma 34 3 2 2 4" xfId="5380"/>
    <cellStyle name="Comma 34 3 2 3" xfId="5381"/>
    <cellStyle name="Comma 34 3 2 4" xfId="5382"/>
    <cellStyle name="Comma 34 3 2 5" xfId="5383"/>
    <cellStyle name="Comma 34 3 3" xfId="5384"/>
    <cellStyle name="Comma 34 3 4" xfId="5385"/>
    <cellStyle name="Comma 34 3 4 2" xfId="5386"/>
    <cellStyle name="Comma 34 3 4 3" xfId="5387"/>
    <cellStyle name="Comma 34 3 4 4" xfId="5388"/>
    <cellStyle name="Comma 34 3 5" xfId="5389"/>
    <cellStyle name="Comma 34 3 6" xfId="5390"/>
    <cellStyle name="Comma 34 3 7" xfId="5391"/>
    <cellStyle name="Comma 34 4" xfId="5392"/>
    <cellStyle name="Comma 34 4 2" xfId="5393"/>
    <cellStyle name="Comma 34 4 2 2" xfId="5394"/>
    <cellStyle name="Comma 34 4 2 2 2" xfId="5395"/>
    <cellStyle name="Comma 34 4 2 2 3" xfId="5396"/>
    <cellStyle name="Comma 34 4 2 2 4" xfId="5397"/>
    <cellStyle name="Comma 34 4 2 3" xfId="5398"/>
    <cellStyle name="Comma 34 4 2 4" xfId="5399"/>
    <cellStyle name="Comma 34 4 2 5" xfId="5400"/>
    <cellStyle name="Comma 34 4 3" xfId="5401"/>
    <cellStyle name="Comma 34 4 3 2" xfId="5402"/>
    <cellStyle name="Comma 34 4 3 3" xfId="5403"/>
    <cellStyle name="Comma 34 4 3 4" xfId="5404"/>
    <cellStyle name="Comma 34 4 4" xfId="5405"/>
    <cellStyle name="Comma 34 4 5" xfId="5406"/>
    <cellStyle name="Comma 34 4 6" xfId="5407"/>
    <cellStyle name="Comma 34 5" xfId="5408"/>
    <cellStyle name="Comma 34 6" xfId="5409"/>
    <cellStyle name="Comma 34 6 2" xfId="5410"/>
    <cellStyle name="Comma 34 6 2 2" xfId="5411"/>
    <cellStyle name="Comma 34 6 2 3" xfId="5412"/>
    <cellStyle name="Comma 34 6 2 4" xfId="5413"/>
    <cellStyle name="Comma 34 6 3" xfId="5414"/>
    <cellStyle name="Comma 34 6 4" xfId="5415"/>
    <cellStyle name="Comma 34 6 5" xfId="5416"/>
    <cellStyle name="Comma 34 7" xfId="5417"/>
    <cellStyle name="Comma 34 7 2" xfId="5418"/>
    <cellStyle name="Comma 34 7 3" xfId="5419"/>
    <cellStyle name="Comma 34 7 4" xfId="5420"/>
    <cellStyle name="Comma 34 8" xfId="5421"/>
    <cellStyle name="Comma 34 9" xfId="5422"/>
    <cellStyle name="Comma 35" xfId="5423"/>
    <cellStyle name="Comma 35 2" xfId="5424"/>
    <cellStyle name="Comma 35 2 2" xfId="5425"/>
    <cellStyle name="Comma 35 2 2 2" xfId="5426"/>
    <cellStyle name="Comma 35 2 2 3" xfId="5427"/>
    <cellStyle name="Comma 35 2 2 3 2" xfId="5428"/>
    <cellStyle name="Comma 35 2 2 3 3" xfId="5429"/>
    <cellStyle name="Comma 35 2 2 3 4" xfId="5430"/>
    <cellStyle name="Comma 35 2 2 4" xfId="5431"/>
    <cellStyle name="Comma 35 2 2 5" xfId="5432"/>
    <cellStyle name="Comma 35 2 2 6" xfId="5433"/>
    <cellStyle name="Comma 35 2 3" xfId="5434"/>
    <cellStyle name="Comma 35 2 4" xfId="5435"/>
    <cellStyle name="Comma 35 2 4 2" xfId="5436"/>
    <cellStyle name="Comma 35 2 4 3" xfId="5437"/>
    <cellStyle name="Comma 35 2 4 4" xfId="5438"/>
    <cellStyle name="Comma 35 2 5" xfId="5439"/>
    <cellStyle name="Comma 35 2 6" xfId="5440"/>
    <cellStyle name="Comma 35 2 7" xfId="5441"/>
    <cellStyle name="Comma 35 3" xfId="5442"/>
    <cellStyle name="Comma 35 4" xfId="5443"/>
    <cellStyle name="Comma 35 4 2" xfId="5444"/>
    <cellStyle name="Comma 35 4 2 2" xfId="5445"/>
    <cellStyle name="Comma 35 4 2 3" xfId="5446"/>
    <cellStyle name="Comma 35 4 2 4" xfId="5447"/>
    <cellStyle name="Comma 35 4 3" xfId="5448"/>
    <cellStyle name="Comma 35 4 4" xfId="5449"/>
    <cellStyle name="Comma 35 4 5" xfId="5450"/>
    <cellStyle name="Comma 35 5" xfId="5451"/>
    <cellStyle name="Comma 35 5 2" xfId="5452"/>
    <cellStyle name="Comma 35 5 3" xfId="5453"/>
    <cellStyle name="Comma 35 5 4" xfId="5454"/>
    <cellStyle name="Comma 35 6" xfId="5455"/>
    <cellStyle name="Comma 35 7" xfId="5456"/>
    <cellStyle name="Comma 35 8" xfId="5457"/>
    <cellStyle name="Comma 36" xfId="5458"/>
    <cellStyle name="Comma 36 2" xfId="5459"/>
    <cellStyle name="Comma 36 2 2" xfId="5460"/>
    <cellStyle name="Comma 36 3" xfId="5461"/>
    <cellStyle name="Comma 37" xfId="5462"/>
    <cellStyle name="Comma 37 2" xfId="5463"/>
    <cellStyle name="Comma 37 2 2" xfId="5464"/>
    <cellStyle name="Comma 37 3" xfId="5465"/>
    <cellStyle name="Comma 38" xfId="5466"/>
    <cellStyle name="Comma 38 2" xfId="5467"/>
    <cellStyle name="Comma 38 2 2" xfId="5468"/>
    <cellStyle name="Comma 38 3" xfId="5469"/>
    <cellStyle name="Comma 39" xfId="5470"/>
    <cellStyle name="Comma 39 2" xfId="5471"/>
    <cellStyle name="Comma 39 2 2" xfId="5472"/>
    <cellStyle name="Comma 39 3" xfId="5473"/>
    <cellStyle name="Comma 4" xfId="11"/>
    <cellStyle name="Comma 4 2" xfId="5474"/>
    <cellStyle name="Comma 4 2 2" xfId="5475"/>
    <cellStyle name="Comma 4 2 2 2" xfId="5476"/>
    <cellStyle name="Comma 4 3" xfId="5477"/>
    <cellStyle name="Comma 4 3 2" xfId="5478"/>
    <cellStyle name="Comma 4 4" xfId="5479"/>
    <cellStyle name="Comma 40" xfId="5480"/>
    <cellStyle name="Comma 40 2" xfId="5481"/>
    <cellStyle name="Comma 40 2 2" xfId="5482"/>
    <cellStyle name="Comma 40 3" xfId="5483"/>
    <cellStyle name="Comma 41" xfId="5484"/>
    <cellStyle name="Comma 41 2" xfId="5485"/>
    <cellStyle name="Comma 41 2 2" xfId="5486"/>
    <cellStyle name="Comma 41 3" xfId="5487"/>
    <cellStyle name="Comma 42" xfId="5488"/>
    <cellStyle name="Comma 42 2" xfId="5489"/>
    <cellStyle name="Comma 42 2 2" xfId="5490"/>
    <cellStyle name="Comma 42 3" xfId="5491"/>
    <cellStyle name="Comma 43" xfId="5492"/>
    <cellStyle name="Comma 43 2" xfId="5493"/>
    <cellStyle name="Comma 43 2 2" xfId="5494"/>
    <cellStyle name="Comma 43 3" xfId="5495"/>
    <cellStyle name="Comma 44" xfId="5496"/>
    <cellStyle name="Comma 44 2" xfId="5497"/>
    <cellStyle name="Comma 44 2 2" xfId="5498"/>
    <cellStyle name="Comma 44 3" xfId="5499"/>
    <cellStyle name="Comma 45" xfId="5500"/>
    <cellStyle name="Comma 45 2" xfId="5501"/>
    <cellStyle name="Comma 45 2 2" xfId="5502"/>
    <cellStyle name="Comma 45 3" xfId="5503"/>
    <cellStyle name="Comma 46" xfId="5504"/>
    <cellStyle name="Comma 46 2" xfId="5505"/>
    <cellStyle name="Comma 46 2 2" xfId="5506"/>
    <cellStyle name="Comma 46 3" xfId="5507"/>
    <cellStyle name="Comma 47" xfId="5508"/>
    <cellStyle name="Comma 47 2" xfId="5509"/>
    <cellStyle name="Comma 47 2 2" xfId="5510"/>
    <cellStyle name="Comma 47 3" xfId="5511"/>
    <cellStyle name="Comma 48" xfId="5512"/>
    <cellStyle name="Comma 48 2" xfId="5513"/>
    <cellStyle name="Comma 48 2 2" xfId="5514"/>
    <cellStyle name="Comma 48 3" xfId="5515"/>
    <cellStyle name="Comma 49" xfId="5516"/>
    <cellStyle name="Comma 49 10" xfId="5517"/>
    <cellStyle name="Comma 49 11" xfId="5518"/>
    <cellStyle name="Comma 49 12" xfId="5519"/>
    <cellStyle name="Comma 49 2" xfId="5520"/>
    <cellStyle name="Comma 49 2 10" xfId="5521"/>
    <cellStyle name="Comma 49 2 2" xfId="5522"/>
    <cellStyle name="Comma 49 2 2 2" xfId="5523"/>
    <cellStyle name="Comma 49 2 2 2 2" xfId="5524"/>
    <cellStyle name="Comma 49 2 2 2 2 2" xfId="5525"/>
    <cellStyle name="Comma 49 2 2 2 2 2 2" xfId="5526"/>
    <cellStyle name="Comma 49 2 2 2 2 2 3" xfId="5527"/>
    <cellStyle name="Comma 49 2 2 2 2 2 4" xfId="5528"/>
    <cellStyle name="Comma 49 2 2 2 2 3" xfId="5529"/>
    <cellStyle name="Comma 49 2 2 2 2 4" xfId="5530"/>
    <cellStyle name="Comma 49 2 2 2 2 5" xfId="5531"/>
    <cellStyle name="Comma 49 2 2 2 3" xfId="5532"/>
    <cellStyle name="Comma 49 2 2 2 3 2" xfId="5533"/>
    <cellStyle name="Comma 49 2 2 2 3 3" xfId="5534"/>
    <cellStyle name="Comma 49 2 2 2 3 4" xfId="5535"/>
    <cellStyle name="Comma 49 2 2 2 4" xfId="5536"/>
    <cellStyle name="Comma 49 2 2 2 5" xfId="5537"/>
    <cellStyle name="Comma 49 2 2 2 6" xfId="5538"/>
    <cellStyle name="Comma 49 2 2 3" xfId="5539"/>
    <cellStyle name="Comma 49 2 2 3 2" xfId="5540"/>
    <cellStyle name="Comma 49 2 2 3 2 2" xfId="5541"/>
    <cellStyle name="Comma 49 2 2 3 2 2 2" xfId="5542"/>
    <cellStyle name="Comma 49 2 2 3 2 2 3" xfId="5543"/>
    <cellStyle name="Comma 49 2 2 3 2 2 4" xfId="5544"/>
    <cellStyle name="Comma 49 2 2 3 2 3" xfId="5545"/>
    <cellStyle name="Comma 49 2 2 3 2 4" xfId="5546"/>
    <cellStyle name="Comma 49 2 2 3 2 5" xfId="5547"/>
    <cellStyle name="Comma 49 2 2 3 3" xfId="5548"/>
    <cellStyle name="Comma 49 2 2 3 3 2" xfId="5549"/>
    <cellStyle name="Comma 49 2 2 3 3 3" xfId="5550"/>
    <cellStyle name="Comma 49 2 2 3 3 4" xfId="5551"/>
    <cellStyle name="Comma 49 2 2 3 4" xfId="5552"/>
    <cellStyle name="Comma 49 2 2 3 5" xfId="5553"/>
    <cellStyle name="Comma 49 2 2 3 6" xfId="5554"/>
    <cellStyle name="Comma 49 2 2 4" xfId="5555"/>
    <cellStyle name="Comma 49 2 2 4 2" xfId="5556"/>
    <cellStyle name="Comma 49 2 2 4 2 2" xfId="5557"/>
    <cellStyle name="Comma 49 2 2 4 2 3" xfId="5558"/>
    <cellStyle name="Comma 49 2 2 4 2 4" xfId="5559"/>
    <cellStyle name="Comma 49 2 2 4 3" xfId="5560"/>
    <cellStyle name="Comma 49 2 2 4 4" xfId="5561"/>
    <cellStyle name="Comma 49 2 2 4 5" xfId="5562"/>
    <cellStyle name="Comma 49 2 2 5" xfId="5563"/>
    <cellStyle name="Comma 49 2 2 5 2" xfId="5564"/>
    <cellStyle name="Comma 49 2 2 5 3" xfId="5565"/>
    <cellStyle name="Comma 49 2 2 5 4" xfId="5566"/>
    <cellStyle name="Comma 49 2 2 6" xfId="5567"/>
    <cellStyle name="Comma 49 2 2 7" xfId="5568"/>
    <cellStyle name="Comma 49 2 2 8" xfId="5569"/>
    <cellStyle name="Comma 49 2 3" xfId="5570"/>
    <cellStyle name="Comma 49 2 3 2" xfId="5571"/>
    <cellStyle name="Comma 49 2 3 2 2" xfId="5572"/>
    <cellStyle name="Comma 49 2 3 2 2 2" xfId="5573"/>
    <cellStyle name="Comma 49 2 3 2 2 2 2" xfId="5574"/>
    <cellStyle name="Comma 49 2 3 2 2 2 3" xfId="5575"/>
    <cellStyle name="Comma 49 2 3 2 2 2 4" xfId="5576"/>
    <cellStyle name="Comma 49 2 3 2 2 3" xfId="5577"/>
    <cellStyle name="Comma 49 2 3 2 2 4" xfId="5578"/>
    <cellStyle name="Comma 49 2 3 2 2 5" xfId="5579"/>
    <cellStyle name="Comma 49 2 3 2 3" xfId="5580"/>
    <cellStyle name="Comma 49 2 3 2 3 2" xfId="5581"/>
    <cellStyle name="Comma 49 2 3 2 3 3" xfId="5582"/>
    <cellStyle name="Comma 49 2 3 2 3 4" xfId="5583"/>
    <cellStyle name="Comma 49 2 3 2 4" xfId="5584"/>
    <cellStyle name="Comma 49 2 3 2 5" xfId="5585"/>
    <cellStyle name="Comma 49 2 3 2 6" xfId="5586"/>
    <cellStyle name="Comma 49 2 3 3" xfId="5587"/>
    <cellStyle name="Comma 49 2 3 3 2" xfId="5588"/>
    <cellStyle name="Comma 49 2 3 3 2 2" xfId="5589"/>
    <cellStyle name="Comma 49 2 3 3 2 2 2" xfId="5590"/>
    <cellStyle name="Comma 49 2 3 3 2 2 3" xfId="5591"/>
    <cellStyle name="Comma 49 2 3 3 2 2 4" xfId="5592"/>
    <cellStyle name="Comma 49 2 3 3 2 3" xfId="5593"/>
    <cellStyle name="Comma 49 2 3 3 2 4" xfId="5594"/>
    <cellStyle name="Comma 49 2 3 3 2 5" xfId="5595"/>
    <cellStyle name="Comma 49 2 3 3 3" xfId="5596"/>
    <cellStyle name="Comma 49 2 3 3 3 2" xfId="5597"/>
    <cellStyle name="Comma 49 2 3 3 3 3" xfId="5598"/>
    <cellStyle name="Comma 49 2 3 3 3 4" xfId="5599"/>
    <cellStyle name="Comma 49 2 3 3 4" xfId="5600"/>
    <cellStyle name="Comma 49 2 3 3 5" xfId="5601"/>
    <cellStyle name="Comma 49 2 3 3 6" xfId="5602"/>
    <cellStyle name="Comma 49 2 3 4" xfId="5603"/>
    <cellStyle name="Comma 49 2 3 4 2" xfId="5604"/>
    <cellStyle name="Comma 49 2 3 4 2 2" xfId="5605"/>
    <cellStyle name="Comma 49 2 3 4 2 3" xfId="5606"/>
    <cellStyle name="Comma 49 2 3 4 2 4" xfId="5607"/>
    <cellStyle name="Comma 49 2 3 4 3" xfId="5608"/>
    <cellStyle name="Comma 49 2 3 4 4" xfId="5609"/>
    <cellStyle name="Comma 49 2 3 4 5" xfId="5610"/>
    <cellStyle name="Comma 49 2 3 5" xfId="5611"/>
    <cellStyle name="Comma 49 2 3 5 2" xfId="5612"/>
    <cellStyle name="Comma 49 2 3 5 3" xfId="5613"/>
    <cellStyle name="Comma 49 2 3 5 4" xfId="5614"/>
    <cellStyle name="Comma 49 2 3 6" xfId="5615"/>
    <cellStyle name="Comma 49 2 3 7" xfId="5616"/>
    <cellStyle name="Comma 49 2 3 8" xfId="5617"/>
    <cellStyle name="Comma 49 2 4" xfId="5618"/>
    <cellStyle name="Comma 49 2 4 2" xfId="5619"/>
    <cellStyle name="Comma 49 2 4 2 2" xfId="5620"/>
    <cellStyle name="Comma 49 2 4 2 2 2" xfId="5621"/>
    <cellStyle name="Comma 49 2 4 2 2 3" xfId="5622"/>
    <cellStyle name="Comma 49 2 4 2 2 4" xfId="5623"/>
    <cellStyle name="Comma 49 2 4 2 3" xfId="5624"/>
    <cellStyle name="Comma 49 2 4 2 4" xfId="5625"/>
    <cellStyle name="Comma 49 2 4 2 5" xfId="5626"/>
    <cellStyle name="Comma 49 2 4 3" xfId="5627"/>
    <cellStyle name="Comma 49 2 4 3 2" xfId="5628"/>
    <cellStyle name="Comma 49 2 4 3 3" xfId="5629"/>
    <cellStyle name="Comma 49 2 4 3 4" xfId="5630"/>
    <cellStyle name="Comma 49 2 4 4" xfId="5631"/>
    <cellStyle name="Comma 49 2 4 5" xfId="5632"/>
    <cellStyle name="Comma 49 2 4 6" xfId="5633"/>
    <cellStyle name="Comma 49 2 5" xfId="5634"/>
    <cellStyle name="Comma 49 2 5 2" xfId="5635"/>
    <cellStyle name="Comma 49 2 5 2 2" xfId="5636"/>
    <cellStyle name="Comma 49 2 5 2 2 2" xfId="5637"/>
    <cellStyle name="Comma 49 2 5 2 2 3" xfId="5638"/>
    <cellStyle name="Comma 49 2 5 2 2 4" xfId="5639"/>
    <cellStyle name="Comma 49 2 5 2 3" xfId="5640"/>
    <cellStyle name="Comma 49 2 5 2 4" xfId="5641"/>
    <cellStyle name="Comma 49 2 5 2 5" xfId="5642"/>
    <cellStyle name="Comma 49 2 5 3" xfId="5643"/>
    <cellStyle name="Comma 49 2 5 3 2" xfId="5644"/>
    <cellStyle name="Comma 49 2 5 3 3" xfId="5645"/>
    <cellStyle name="Comma 49 2 5 3 4" xfId="5646"/>
    <cellStyle name="Comma 49 2 5 4" xfId="5647"/>
    <cellStyle name="Comma 49 2 5 5" xfId="5648"/>
    <cellStyle name="Comma 49 2 5 6" xfId="5649"/>
    <cellStyle name="Comma 49 2 6" xfId="5650"/>
    <cellStyle name="Comma 49 2 6 2" xfId="5651"/>
    <cellStyle name="Comma 49 2 6 2 2" xfId="5652"/>
    <cellStyle name="Comma 49 2 6 2 3" xfId="5653"/>
    <cellStyle name="Comma 49 2 6 2 4" xfId="5654"/>
    <cellStyle name="Comma 49 2 6 3" xfId="5655"/>
    <cellStyle name="Comma 49 2 6 4" xfId="5656"/>
    <cellStyle name="Comma 49 2 6 5" xfId="5657"/>
    <cellStyle name="Comma 49 2 7" xfId="5658"/>
    <cellStyle name="Comma 49 2 7 2" xfId="5659"/>
    <cellStyle name="Comma 49 2 7 3" xfId="5660"/>
    <cellStyle name="Comma 49 2 7 4" xfId="5661"/>
    <cellStyle name="Comma 49 2 8" xfId="5662"/>
    <cellStyle name="Comma 49 2 9" xfId="5663"/>
    <cellStyle name="Comma 49 3" xfId="5664"/>
    <cellStyle name="Comma 49 3 10" xfId="5665"/>
    <cellStyle name="Comma 49 3 2" xfId="5666"/>
    <cellStyle name="Comma 49 3 2 2" xfId="5667"/>
    <cellStyle name="Comma 49 3 2 2 2" xfId="5668"/>
    <cellStyle name="Comma 49 3 2 2 2 2" xfId="5669"/>
    <cellStyle name="Comma 49 3 2 2 2 2 2" xfId="5670"/>
    <cellStyle name="Comma 49 3 2 2 2 2 3" xfId="5671"/>
    <cellStyle name="Comma 49 3 2 2 2 2 4" xfId="5672"/>
    <cellStyle name="Comma 49 3 2 2 2 3" xfId="5673"/>
    <cellStyle name="Comma 49 3 2 2 2 4" xfId="5674"/>
    <cellStyle name="Comma 49 3 2 2 2 5" xfId="5675"/>
    <cellStyle name="Comma 49 3 2 2 3" xfId="5676"/>
    <cellStyle name="Comma 49 3 2 2 3 2" xfId="5677"/>
    <cellStyle name="Comma 49 3 2 2 3 3" xfId="5678"/>
    <cellStyle name="Comma 49 3 2 2 3 4" xfId="5679"/>
    <cellStyle name="Comma 49 3 2 2 4" xfId="5680"/>
    <cellStyle name="Comma 49 3 2 2 5" xfId="5681"/>
    <cellStyle name="Comma 49 3 2 2 6" xfId="5682"/>
    <cellStyle name="Comma 49 3 2 3" xfId="5683"/>
    <cellStyle name="Comma 49 3 2 3 2" xfId="5684"/>
    <cellStyle name="Comma 49 3 2 3 2 2" xfId="5685"/>
    <cellStyle name="Comma 49 3 2 3 2 2 2" xfId="5686"/>
    <cellStyle name="Comma 49 3 2 3 2 2 3" xfId="5687"/>
    <cellStyle name="Comma 49 3 2 3 2 2 4" xfId="5688"/>
    <cellStyle name="Comma 49 3 2 3 2 3" xfId="5689"/>
    <cellStyle name="Comma 49 3 2 3 2 4" xfId="5690"/>
    <cellStyle name="Comma 49 3 2 3 2 5" xfId="5691"/>
    <cellStyle name="Comma 49 3 2 3 3" xfId="5692"/>
    <cellStyle name="Comma 49 3 2 3 3 2" xfId="5693"/>
    <cellStyle name="Comma 49 3 2 3 3 3" xfId="5694"/>
    <cellStyle name="Comma 49 3 2 3 3 4" xfId="5695"/>
    <cellStyle name="Comma 49 3 2 3 4" xfId="5696"/>
    <cellStyle name="Comma 49 3 2 3 5" xfId="5697"/>
    <cellStyle name="Comma 49 3 2 3 6" xfId="5698"/>
    <cellStyle name="Comma 49 3 2 4" xfId="5699"/>
    <cellStyle name="Comma 49 3 2 4 2" xfId="5700"/>
    <cellStyle name="Comma 49 3 2 4 2 2" xfId="5701"/>
    <cellStyle name="Comma 49 3 2 4 2 3" xfId="5702"/>
    <cellStyle name="Comma 49 3 2 4 2 4" xfId="5703"/>
    <cellStyle name="Comma 49 3 2 4 3" xfId="5704"/>
    <cellStyle name="Comma 49 3 2 4 4" xfId="5705"/>
    <cellStyle name="Comma 49 3 2 4 5" xfId="5706"/>
    <cellStyle name="Comma 49 3 2 5" xfId="5707"/>
    <cellStyle name="Comma 49 3 2 5 2" xfId="5708"/>
    <cellStyle name="Comma 49 3 2 5 3" xfId="5709"/>
    <cellStyle name="Comma 49 3 2 5 4" xfId="5710"/>
    <cellStyle name="Comma 49 3 2 6" xfId="5711"/>
    <cellStyle name="Comma 49 3 2 7" xfId="5712"/>
    <cellStyle name="Comma 49 3 2 8" xfId="5713"/>
    <cellStyle name="Comma 49 3 3" xfId="5714"/>
    <cellStyle name="Comma 49 3 3 2" xfId="5715"/>
    <cellStyle name="Comma 49 3 3 2 2" xfId="5716"/>
    <cellStyle name="Comma 49 3 3 2 2 2" xfId="5717"/>
    <cellStyle name="Comma 49 3 3 2 2 2 2" xfId="5718"/>
    <cellStyle name="Comma 49 3 3 2 2 2 3" xfId="5719"/>
    <cellStyle name="Comma 49 3 3 2 2 2 4" xfId="5720"/>
    <cellStyle name="Comma 49 3 3 2 2 3" xfId="5721"/>
    <cellStyle name="Comma 49 3 3 2 2 4" xfId="5722"/>
    <cellStyle name="Comma 49 3 3 2 2 5" xfId="5723"/>
    <cellStyle name="Comma 49 3 3 2 3" xfId="5724"/>
    <cellStyle name="Comma 49 3 3 2 3 2" xfId="5725"/>
    <cellStyle name="Comma 49 3 3 2 3 3" xfId="5726"/>
    <cellStyle name="Comma 49 3 3 2 3 4" xfId="5727"/>
    <cellStyle name="Comma 49 3 3 2 4" xfId="5728"/>
    <cellStyle name="Comma 49 3 3 2 5" xfId="5729"/>
    <cellStyle name="Comma 49 3 3 2 6" xfId="5730"/>
    <cellStyle name="Comma 49 3 3 3" xfId="5731"/>
    <cellStyle name="Comma 49 3 3 3 2" xfId="5732"/>
    <cellStyle name="Comma 49 3 3 3 2 2" xfId="5733"/>
    <cellStyle name="Comma 49 3 3 3 2 2 2" xfId="5734"/>
    <cellStyle name="Comma 49 3 3 3 2 2 3" xfId="5735"/>
    <cellStyle name="Comma 49 3 3 3 2 2 4" xfId="5736"/>
    <cellStyle name="Comma 49 3 3 3 2 3" xfId="5737"/>
    <cellStyle name="Comma 49 3 3 3 2 4" xfId="5738"/>
    <cellStyle name="Comma 49 3 3 3 2 5" xfId="5739"/>
    <cellStyle name="Comma 49 3 3 3 3" xfId="5740"/>
    <cellStyle name="Comma 49 3 3 3 3 2" xfId="5741"/>
    <cellStyle name="Comma 49 3 3 3 3 3" xfId="5742"/>
    <cellStyle name="Comma 49 3 3 3 3 4" xfId="5743"/>
    <cellStyle name="Comma 49 3 3 3 4" xfId="5744"/>
    <cellStyle name="Comma 49 3 3 3 5" xfId="5745"/>
    <cellStyle name="Comma 49 3 3 3 6" xfId="5746"/>
    <cellStyle name="Comma 49 3 3 4" xfId="5747"/>
    <cellStyle name="Comma 49 3 3 4 2" xfId="5748"/>
    <cellStyle name="Comma 49 3 3 4 2 2" xfId="5749"/>
    <cellStyle name="Comma 49 3 3 4 2 3" xfId="5750"/>
    <cellStyle name="Comma 49 3 3 4 2 4" xfId="5751"/>
    <cellStyle name="Comma 49 3 3 4 3" xfId="5752"/>
    <cellStyle name="Comma 49 3 3 4 4" xfId="5753"/>
    <cellStyle name="Comma 49 3 3 4 5" xfId="5754"/>
    <cellStyle name="Comma 49 3 3 5" xfId="5755"/>
    <cellStyle name="Comma 49 3 3 5 2" xfId="5756"/>
    <cellStyle name="Comma 49 3 3 5 3" xfId="5757"/>
    <cellStyle name="Comma 49 3 3 5 4" xfId="5758"/>
    <cellStyle name="Comma 49 3 3 6" xfId="5759"/>
    <cellStyle name="Comma 49 3 3 7" xfId="5760"/>
    <cellStyle name="Comma 49 3 3 8" xfId="5761"/>
    <cellStyle name="Comma 49 3 4" xfId="5762"/>
    <cellStyle name="Comma 49 3 4 2" xfId="5763"/>
    <cellStyle name="Comma 49 3 4 2 2" xfId="5764"/>
    <cellStyle name="Comma 49 3 4 2 2 2" xfId="5765"/>
    <cellStyle name="Comma 49 3 4 2 2 3" xfId="5766"/>
    <cellStyle name="Comma 49 3 4 2 2 4" xfId="5767"/>
    <cellStyle name="Comma 49 3 4 2 3" xfId="5768"/>
    <cellStyle name="Comma 49 3 4 2 4" xfId="5769"/>
    <cellStyle name="Comma 49 3 4 2 5" xfId="5770"/>
    <cellStyle name="Comma 49 3 4 3" xfId="5771"/>
    <cellStyle name="Comma 49 3 4 3 2" xfId="5772"/>
    <cellStyle name="Comma 49 3 4 3 3" xfId="5773"/>
    <cellStyle name="Comma 49 3 4 3 4" xfId="5774"/>
    <cellStyle name="Comma 49 3 4 4" xfId="5775"/>
    <cellStyle name="Comma 49 3 4 5" xfId="5776"/>
    <cellStyle name="Comma 49 3 4 6" xfId="5777"/>
    <cellStyle name="Comma 49 3 5" xfId="5778"/>
    <cellStyle name="Comma 49 3 5 2" xfId="5779"/>
    <cellStyle name="Comma 49 3 5 2 2" xfId="5780"/>
    <cellStyle name="Comma 49 3 5 2 2 2" xfId="5781"/>
    <cellStyle name="Comma 49 3 5 2 2 3" xfId="5782"/>
    <cellStyle name="Comma 49 3 5 2 2 4" xfId="5783"/>
    <cellStyle name="Comma 49 3 5 2 3" xfId="5784"/>
    <cellStyle name="Comma 49 3 5 2 4" xfId="5785"/>
    <cellStyle name="Comma 49 3 5 2 5" xfId="5786"/>
    <cellStyle name="Comma 49 3 5 3" xfId="5787"/>
    <cellStyle name="Comma 49 3 5 3 2" xfId="5788"/>
    <cellStyle name="Comma 49 3 5 3 3" xfId="5789"/>
    <cellStyle name="Comma 49 3 5 3 4" xfId="5790"/>
    <cellStyle name="Comma 49 3 5 4" xfId="5791"/>
    <cellStyle name="Comma 49 3 5 5" xfId="5792"/>
    <cellStyle name="Comma 49 3 5 6" xfId="5793"/>
    <cellStyle name="Comma 49 3 6" xfId="5794"/>
    <cellStyle name="Comma 49 3 6 2" xfId="5795"/>
    <cellStyle name="Comma 49 3 6 2 2" xfId="5796"/>
    <cellStyle name="Comma 49 3 6 2 3" xfId="5797"/>
    <cellStyle name="Comma 49 3 6 2 4" xfId="5798"/>
    <cellStyle name="Comma 49 3 6 3" xfId="5799"/>
    <cellStyle name="Comma 49 3 6 4" xfId="5800"/>
    <cellStyle name="Comma 49 3 6 5" xfId="5801"/>
    <cellStyle name="Comma 49 3 7" xfId="5802"/>
    <cellStyle name="Comma 49 3 7 2" xfId="5803"/>
    <cellStyle name="Comma 49 3 7 3" xfId="5804"/>
    <cellStyle name="Comma 49 3 7 4" xfId="5805"/>
    <cellStyle name="Comma 49 3 8" xfId="5806"/>
    <cellStyle name="Comma 49 3 9" xfId="5807"/>
    <cellStyle name="Comma 49 4" xfId="5808"/>
    <cellStyle name="Comma 49 4 2" xfId="5809"/>
    <cellStyle name="Comma 49 4 2 2" xfId="5810"/>
    <cellStyle name="Comma 49 4 2 2 2" xfId="5811"/>
    <cellStyle name="Comma 49 4 2 2 2 2" xfId="5812"/>
    <cellStyle name="Comma 49 4 2 2 2 3" xfId="5813"/>
    <cellStyle name="Comma 49 4 2 2 2 4" xfId="5814"/>
    <cellStyle name="Comma 49 4 2 2 3" xfId="5815"/>
    <cellStyle name="Comma 49 4 2 2 4" xfId="5816"/>
    <cellStyle name="Comma 49 4 2 2 5" xfId="5817"/>
    <cellStyle name="Comma 49 4 2 3" xfId="5818"/>
    <cellStyle name="Comma 49 4 2 3 2" xfId="5819"/>
    <cellStyle name="Comma 49 4 2 3 3" xfId="5820"/>
    <cellStyle name="Comma 49 4 2 3 4" xfId="5821"/>
    <cellStyle name="Comma 49 4 2 4" xfId="5822"/>
    <cellStyle name="Comma 49 4 2 5" xfId="5823"/>
    <cellStyle name="Comma 49 4 2 6" xfId="5824"/>
    <cellStyle name="Comma 49 4 3" xfId="5825"/>
    <cellStyle name="Comma 49 4 3 2" xfId="5826"/>
    <cellStyle name="Comma 49 4 3 2 2" xfId="5827"/>
    <cellStyle name="Comma 49 4 3 2 2 2" xfId="5828"/>
    <cellStyle name="Comma 49 4 3 2 2 3" xfId="5829"/>
    <cellStyle name="Comma 49 4 3 2 2 4" xfId="5830"/>
    <cellStyle name="Comma 49 4 3 2 3" xfId="5831"/>
    <cellStyle name="Comma 49 4 3 2 4" xfId="5832"/>
    <cellStyle name="Comma 49 4 3 2 5" xfId="5833"/>
    <cellStyle name="Comma 49 4 3 3" xfId="5834"/>
    <cellStyle name="Comma 49 4 3 3 2" xfId="5835"/>
    <cellStyle name="Comma 49 4 3 3 3" xfId="5836"/>
    <cellStyle name="Comma 49 4 3 3 4" xfId="5837"/>
    <cellStyle name="Comma 49 4 3 4" xfId="5838"/>
    <cellStyle name="Comma 49 4 3 5" xfId="5839"/>
    <cellStyle name="Comma 49 4 3 6" xfId="5840"/>
    <cellStyle name="Comma 49 4 4" xfId="5841"/>
    <cellStyle name="Comma 49 4 4 2" xfId="5842"/>
    <cellStyle name="Comma 49 4 4 2 2" xfId="5843"/>
    <cellStyle name="Comma 49 4 4 2 3" xfId="5844"/>
    <cellStyle name="Comma 49 4 4 2 4" xfId="5845"/>
    <cellStyle name="Comma 49 4 4 3" xfId="5846"/>
    <cellStyle name="Comma 49 4 4 4" xfId="5847"/>
    <cellStyle name="Comma 49 4 4 5" xfId="5848"/>
    <cellStyle name="Comma 49 4 5" xfId="5849"/>
    <cellStyle name="Comma 49 4 5 2" xfId="5850"/>
    <cellStyle name="Comma 49 4 5 3" xfId="5851"/>
    <cellStyle name="Comma 49 4 5 4" xfId="5852"/>
    <cellStyle name="Comma 49 4 6" xfId="5853"/>
    <cellStyle name="Comma 49 4 7" xfId="5854"/>
    <cellStyle name="Comma 49 4 8" xfId="5855"/>
    <cellStyle name="Comma 49 5" xfId="5856"/>
    <cellStyle name="Comma 49 5 2" xfId="5857"/>
    <cellStyle name="Comma 49 5 2 2" xfId="5858"/>
    <cellStyle name="Comma 49 5 2 2 2" xfId="5859"/>
    <cellStyle name="Comma 49 5 2 2 2 2" xfId="5860"/>
    <cellStyle name="Comma 49 5 2 2 2 3" xfId="5861"/>
    <cellStyle name="Comma 49 5 2 2 2 4" xfId="5862"/>
    <cellStyle name="Comma 49 5 2 2 3" xfId="5863"/>
    <cellStyle name="Comma 49 5 2 2 4" xfId="5864"/>
    <cellStyle name="Comma 49 5 2 2 5" xfId="5865"/>
    <cellStyle name="Comma 49 5 2 3" xfId="5866"/>
    <cellStyle name="Comma 49 5 2 3 2" xfId="5867"/>
    <cellStyle name="Comma 49 5 2 3 3" xfId="5868"/>
    <cellStyle name="Comma 49 5 2 3 4" xfId="5869"/>
    <cellStyle name="Comma 49 5 2 4" xfId="5870"/>
    <cellStyle name="Comma 49 5 2 5" xfId="5871"/>
    <cellStyle name="Comma 49 5 2 6" xfId="5872"/>
    <cellStyle name="Comma 49 5 3" xfId="5873"/>
    <cellStyle name="Comma 49 5 3 2" xfId="5874"/>
    <cellStyle name="Comma 49 5 3 2 2" xfId="5875"/>
    <cellStyle name="Comma 49 5 3 2 2 2" xfId="5876"/>
    <cellStyle name="Comma 49 5 3 2 2 3" xfId="5877"/>
    <cellStyle name="Comma 49 5 3 2 2 4" xfId="5878"/>
    <cellStyle name="Comma 49 5 3 2 3" xfId="5879"/>
    <cellStyle name="Comma 49 5 3 2 4" xfId="5880"/>
    <cellStyle name="Comma 49 5 3 2 5" xfId="5881"/>
    <cellStyle name="Comma 49 5 3 3" xfId="5882"/>
    <cellStyle name="Comma 49 5 3 3 2" xfId="5883"/>
    <cellStyle name="Comma 49 5 3 3 3" xfId="5884"/>
    <cellStyle name="Comma 49 5 3 3 4" xfId="5885"/>
    <cellStyle name="Comma 49 5 3 4" xfId="5886"/>
    <cellStyle name="Comma 49 5 3 5" xfId="5887"/>
    <cellStyle name="Comma 49 5 3 6" xfId="5888"/>
    <cellStyle name="Comma 49 5 4" xfId="5889"/>
    <cellStyle name="Comma 49 5 4 2" xfId="5890"/>
    <cellStyle name="Comma 49 5 4 2 2" xfId="5891"/>
    <cellStyle name="Comma 49 5 4 2 3" xfId="5892"/>
    <cellStyle name="Comma 49 5 4 2 4" xfId="5893"/>
    <cellStyle name="Comma 49 5 4 3" xfId="5894"/>
    <cellStyle name="Comma 49 5 4 4" xfId="5895"/>
    <cellStyle name="Comma 49 5 4 5" xfId="5896"/>
    <cellStyle name="Comma 49 5 5" xfId="5897"/>
    <cellStyle name="Comma 49 5 5 2" xfId="5898"/>
    <cellStyle name="Comma 49 5 5 3" xfId="5899"/>
    <cellStyle name="Comma 49 5 5 4" xfId="5900"/>
    <cellStyle name="Comma 49 5 6" xfId="5901"/>
    <cellStyle name="Comma 49 5 7" xfId="5902"/>
    <cellStyle name="Comma 49 5 8" xfId="5903"/>
    <cellStyle name="Comma 49 6" xfId="5904"/>
    <cellStyle name="Comma 49 6 2" xfId="5905"/>
    <cellStyle name="Comma 49 6 2 2" xfId="5906"/>
    <cellStyle name="Comma 49 6 2 2 2" xfId="5907"/>
    <cellStyle name="Comma 49 6 2 2 3" xfId="5908"/>
    <cellStyle name="Comma 49 6 2 2 4" xfId="5909"/>
    <cellStyle name="Comma 49 6 2 3" xfId="5910"/>
    <cellStyle name="Comma 49 6 2 4" xfId="5911"/>
    <cellStyle name="Comma 49 6 2 5" xfId="5912"/>
    <cellStyle name="Comma 49 6 3" xfId="5913"/>
    <cellStyle name="Comma 49 6 3 2" xfId="5914"/>
    <cellStyle name="Comma 49 6 3 3" xfId="5915"/>
    <cellStyle name="Comma 49 6 3 4" xfId="5916"/>
    <cellStyle name="Comma 49 6 4" xfId="5917"/>
    <cellStyle name="Comma 49 6 5" xfId="5918"/>
    <cellStyle name="Comma 49 6 6" xfId="5919"/>
    <cellStyle name="Comma 49 7" xfId="5920"/>
    <cellStyle name="Comma 49 7 2" xfId="5921"/>
    <cellStyle name="Comma 49 7 2 2" xfId="5922"/>
    <cellStyle name="Comma 49 7 2 2 2" xfId="5923"/>
    <cellStyle name="Comma 49 7 2 2 3" xfId="5924"/>
    <cellStyle name="Comma 49 7 2 2 4" xfId="5925"/>
    <cellStyle name="Comma 49 7 2 3" xfId="5926"/>
    <cellStyle name="Comma 49 7 2 4" xfId="5927"/>
    <cellStyle name="Comma 49 7 2 5" xfId="5928"/>
    <cellStyle name="Comma 49 7 3" xfId="5929"/>
    <cellStyle name="Comma 49 7 3 2" xfId="5930"/>
    <cellStyle name="Comma 49 7 3 3" xfId="5931"/>
    <cellStyle name="Comma 49 7 3 4" xfId="5932"/>
    <cellStyle name="Comma 49 7 4" xfId="5933"/>
    <cellStyle name="Comma 49 7 5" xfId="5934"/>
    <cellStyle name="Comma 49 7 6" xfId="5935"/>
    <cellStyle name="Comma 49 8" xfId="5936"/>
    <cellStyle name="Comma 49 8 2" xfId="5937"/>
    <cellStyle name="Comma 49 8 2 2" xfId="5938"/>
    <cellStyle name="Comma 49 8 2 3" xfId="5939"/>
    <cellStyle name="Comma 49 8 2 4" xfId="5940"/>
    <cellStyle name="Comma 49 8 3" xfId="5941"/>
    <cellStyle name="Comma 49 8 4" xfId="5942"/>
    <cellStyle name="Comma 49 8 5" xfId="5943"/>
    <cellStyle name="Comma 49 9" xfId="5944"/>
    <cellStyle name="Comma 49 9 2" xfId="5945"/>
    <cellStyle name="Comma 49 9 3" xfId="5946"/>
    <cellStyle name="Comma 49 9 4" xfId="5947"/>
    <cellStyle name="Comma 5" xfId="5948"/>
    <cellStyle name="Comma 5 2" xfId="5949"/>
    <cellStyle name="Comma 5 2 2" xfId="5950"/>
    <cellStyle name="Comma 5 2 2 2" xfId="5951"/>
    <cellStyle name="Comma 5 2 3" xfId="5952"/>
    <cellStyle name="Comma 5 2 3 2" xfId="5953"/>
    <cellStyle name="Comma 5 3" xfId="5954"/>
    <cellStyle name="Comma 5 3 2" xfId="5955"/>
    <cellStyle name="Comma 5 4" xfId="5956"/>
    <cellStyle name="Comma 50" xfId="5957"/>
    <cellStyle name="Comma 50 2" xfId="5958"/>
    <cellStyle name="Comma 51" xfId="5959"/>
    <cellStyle name="Comma 51 2" xfId="5960"/>
    <cellStyle name="Comma 51 2 2" xfId="5961"/>
    <cellStyle name="Comma 52" xfId="5962"/>
    <cellStyle name="Comma 52 2" xfId="5963"/>
    <cellStyle name="Comma 53" xfId="5964"/>
    <cellStyle name="Comma 53 10" xfId="5965"/>
    <cellStyle name="Comma 53 11" xfId="5966"/>
    <cellStyle name="Comma 53 12" xfId="5967"/>
    <cellStyle name="Comma 53 2" xfId="5968"/>
    <cellStyle name="Comma 53 2 10" xfId="5969"/>
    <cellStyle name="Comma 53 2 2" xfId="5970"/>
    <cellStyle name="Comma 53 2 2 2" xfId="5971"/>
    <cellStyle name="Comma 53 2 2 2 2" xfId="5972"/>
    <cellStyle name="Comma 53 2 2 2 2 2" xfId="5973"/>
    <cellStyle name="Comma 53 2 2 2 2 2 2" xfId="5974"/>
    <cellStyle name="Comma 53 2 2 2 2 2 3" xfId="5975"/>
    <cellStyle name="Comma 53 2 2 2 2 2 4" xfId="5976"/>
    <cellStyle name="Comma 53 2 2 2 2 3" xfId="5977"/>
    <cellStyle name="Comma 53 2 2 2 2 4" xfId="5978"/>
    <cellStyle name="Comma 53 2 2 2 2 5" xfId="5979"/>
    <cellStyle name="Comma 53 2 2 2 3" xfId="5980"/>
    <cellStyle name="Comma 53 2 2 2 3 2" xfId="5981"/>
    <cellStyle name="Comma 53 2 2 2 3 3" xfId="5982"/>
    <cellStyle name="Comma 53 2 2 2 3 4" xfId="5983"/>
    <cellStyle name="Comma 53 2 2 2 4" xfId="5984"/>
    <cellStyle name="Comma 53 2 2 2 5" xfId="5985"/>
    <cellStyle name="Comma 53 2 2 2 6" xfId="5986"/>
    <cellStyle name="Comma 53 2 2 3" xfId="5987"/>
    <cellStyle name="Comma 53 2 2 3 2" xfId="5988"/>
    <cellStyle name="Comma 53 2 2 3 2 2" xfId="5989"/>
    <cellStyle name="Comma 53 2 2 3 2 2 2" xfId="5990"/>
    <cellStyle name="Comma 53 2 2 3 2 2 3" xfId="5991"/>
    <cellStyle name="Comma 53 2 2 3 2 2 4" xfId="5992"/>
    <cellStyle name="Comma 53 2 2 3 2 3" xfId="5993"/>
    <cellStyle name="Comma 53 2 2 3 2 4" xfId="5994"/>
    <cellStyle name="Comma 53 2 2 3 2 5" xfId="5995"/>
    <cellStyle name="Comma 53 2 2 3 3" xfId="5996"/>
    <cellStyle name="Comma 53 2 2 3 3 2" xfId="5997"/>
    <cellStyle name="Comma 53 2 2 3 3 3" xfId="5998"/>
    <cellStyle name="Comma 53 2 2 3 3 4" xfId="5999"/>
    <cellStyle name="Comma 53 2 2 3 4" xfId="6000"/>
    <cellStyle name="Comma 53 2 2 3 5" xfId="6001"/>
    <cellStyle name="Comma 53 2 2 3 6" xfId="6002"/>
    <cellStyle name="Comma 53 2 2 4" xfId="6003"/>
    <cellStyle name="Comma 53 2 2 4 2" xfId="6004"/>
    <cellStyle name="Comma 53 2 2 4 2 2" xfId="6005"/>
    <cellStyle name="Comma 53 2 2 4 2 3" xfId="6006"/>
    <cellStyle name="Comma 53 2 2 4 2 4" xfId="6007"/>
    <cellStyle name="Comma 53 2 2 4 3" xfId="6008"/>
    <cellStyle name="Comma 53 2 2 4 4" xfId="6009"/>
    <cellStyle name="Comma 53 2 2 4 5" xfId="6010"/>
    <cellStyle name="Comma 53 2 2 5" xfId="6011"/>
    <cellStyle name="Comma 53 2 2 5 2" xfId="6012"/>
    <cellStyle name="Comma 53 2 2 5 3" xfId="6013"/>
    <cellStyle name="Comma 53 2 2 5 4" xfId="6014"/>
    <cellStyle name="Comma 53 2 2 6" xfId="6015"/>
    <cellStyle name="Comma 53 2 2 7" xfId="6016"/>
    <cellStyle name="Comma 53 2 2 8" xfId="6017"/>
    <cellStyle name="Comma 53 2 3" xfId="6018"/>
    <cellStyle name="Comma 53 2 3 2" xfId="6019"/>
    <cellStyle name="Comma 53 2 3 2 2" xfId="6020"/>
    <cellStyle name="Comma 53 2 3 2 2 2" xfId="6021"/>
    <cellStyle name="Comma 53 2 3 2 2 2 2" xfId="6022"/>
    <cellStyle name="Comma 53 2 3 2 2 2 3" xfId="6023"/>
    <cellStyle name="Comma 53 2 3 2 2 2 4" xfId="6024"/>
    <cellStyle name="Comma 53 2 3 2 2 3" xfId="6025"/>
    <cellStyle name="Comma 53 2 3 2 2 4" xfId="6026"/>
    <cellStyle name="Comma 53 2 3 2 2 5" xfId="6027"/>
    <cellStyle name="Comma 53 2 3 2 3" xfId="6028"/>
    <cellStyle name="Comma 53 2 3 2 3 2" xfId="6029"/>
    <cellStyle name="Comma 53 2 3 2 3 3" xfId="6030"/>
    <cellStyle name="Comma 53 2 3 2 3 4" xfId="6031"/>
    <cellStyle name="Comma 53 2 3 2 4" xfId="6032"/>
    <cellStyle name="Comma 53 2 3 2 5" xfId="6033"/>
    <cellStyle name="Comma 53 2 3 2 6" xfId="6034"/>
    <cellStyle name="Comma 53 2 3 3" xfId="6035"/>
    <cellStyle name="Comma 53 2 3 3 2" xfId="6036"/>
    <cellStyle name="Comma 53 2 3 3 2 2" xfId="6037"/>
    <cellStyle name="Comma 53 2 3 3 2 2 2" xfId="6038"/>
    <cellStyle name="Comma 53 2 3 3 2 2 3" xfId="6039"/>
    <cellStyle name="Comma 53 2 3 3 2 2 4" xfId="6040"/>
    <cellStyle name="Comma 53 2 3 3 2 3" xfId="6041"/>
    <cellStyle name="Comma 53 2 3 3 2 4" xfId="6042"/>
    <cellStyle name="Comma 53 2 3 3 2 5" xfId="6043"/>
    <cellStyle name="Comma 53 2 3 3 3" xfId="6044"/>
    <cellStyle name="Comma 53 2 3 3 3 2" xfId="6045"/>
    <cellStyle name="Comma 53 2 3 3 3 3" xfId="6046"/>
    <cellStyle name="Comma 53 2 3 3 3 4" xfId="6047"/>
    <cellStyle name="Comma 53 2 3 3 4" xfId="6048"/>
    <cellStyle name="Comma 53 2 3 3 5" xfId="6049"/>
    <cellStyle name="Comma 53 2 3 3 6" xfId="6050"/>
    <cellStyle name="Comma 53 2 3 4" xfId="6051"/>
    <cellStyle name="Comma 53 2 3 4 2" xfId="6052"/>
    <cellStyle name="Comma 53 2 3 4 2 2" xfId="6053"/>
    <cellStyle name="Comma 53 2 3 4 2 3" xfId="6054"/>
    <cellStyle name="Comma 53 2 3 4 2 4" xfId="6055"/>
    <cellStyle name="Comma 53 2 3 4 3" xfId="6056"/>
    <cellStyle name="Comma 53 2 3 4 4" xfId="6057"/>
    <cellStyle name="Comma 53 2 3 4 5" xfId="6058"/>
    <cellStyle name="Comma 53 2 3 5" xfId="6059"/>
    <cellStyle name="Comma 53 2 3 5 2" xfId="6060"/>
    <cellStyle name="Comma 53 2 3 5 3" xfId="6061"/>
    <cellStyle name="Comma 53 2 3 5 4" xfId="6062"/>
    <cellStyle name="Comma 53 2 3 6" xfId="6063"/>
    <cellStyle name="Comma 53 2 3 7" xfId="6064"/>
    <cellStyle name="Comma 53 2 3 8" xfId="6065"/>
    <cellStyle name="Comma 53 2 4" xfId="6066"/>
    <cellStyle name="Comma 53 2 4 2" xfId="6067"/>
    <cellStyle name="Comma 53 2 4 2 2" xfId="6068"/>
    <cellStyle name="Comma 53 2 4 2 2 2" xfId="6069"/>
    <cellStyle name="Comma 53 2 4 2 2 3" xfId="6070"/>
    <cellStyle name="Comma 53 2 4 2 2 4" xfId="6071"/>
    <cellStyle name="Comma 53 2 4 2 3" xfId="6072"/>
    <cellStyle name="Comma 53 2 4 2 4" xfId="6073"/>
    <cellStyle name="Comma 53 2 4 2 5" xfId="6074"/>
    <cellStyle name="Comma 53 2 4 3" xfId="6075"/>
    <cellStyle name="Comma 53 2 4 3 2" xfId="6076"/>
    <cellStyle name="Comma 53 2 4 3 3" xfId="6077"/>
    <cellStyle name="Comma 53 2 4 3 4" xfId="6078"/>
    <cellStyle name="Comma 53 2 4 4" xfId="6079"/>
    <cellStyle name="Comma 53 2 4 5" xfId="6080"/>
    <cellStyle name="Comma 53 2 4 6" xfId="6081"/>
    <cellStyle name="Comma 53 2 5" xfId="6082"/>
    <cellStyle name="Comma 53 2 5 2" xfId="6083"/>
    <cellStyle name="Comma 53 2 5 2 2" xfId="6084"/>
    <cellStyle name="Comma 53 2 5 2 2 2" xfId="6085"/>
    <cellStyle name="Comma 53 2 5 2 2 3" xfId="6086"/>
    <cellStyle name="Comma 53 2 5 2 2 4" xfId="6087"/>
    <cellStyle name="Comma 53 2 5 2 3" xfId="6088"/>
    <cellStyle name="Comma 53 2 5 2 4" xfId="6089"/>
    <cellStyle name="Comma 53 2 5 2 5" xfId="6090"/>
    <cellStyle name="Comma 53 2 5 3" xfId="6091"/>
    <cellStyle name="Comma 53 2 5 3 2" xfId="6092"/>
    <cellStyle name="Comma 53 2 5 3 3" xfId="6093"/>
    <cellStyle name="Comma 53 2 5 3 4" xfId="6094"/>
    <cellStyle name="Comma 53 2 5 4" xfId="6095"/>
    <cellStyle name="Comma 53 2 5 5" xfId="6096"/>
    <cellStyle name="Comma 53 2 5 6" xfId="6097"/>
    <cellStyle name="Comma 53 2 6" xfId="6098"/>
    <cellStyle name="Comma 53 2 6 2" xfId="6099"/>
    <cellStyle name="Comma 53 2 6 2 2" xfId="6100"/>
    <cellStyle name="Comma 53 2 6 2 3" xfId="6101"/>
    <cellStyle name="Comma 53 2 6 2 4" xfId="6102"/>
    <cellStyle name="Comma 53 2 6 3" xfId="6103"/>
    <cellStyle name="Comma 53 2 6 4" xfId="6104"/>
    <cellStyle name="Comma 53 2 6 5" xfId="6105"/>
    <cellStyle name="Comma 53 2 7" xfId="6106"/>
    <cellStyle name="Comma 53 2 7 2" xfId="6107"/>
    <cellStyle name="Comma 53 2 7 3" xfId="6108"/>
    <cellStyle name="Comma 53 2 7 4" xfId="6109"/>
    <cellStyle name="Comma 53 2 8" xfId="6110"/>
    <cellStyle name="Comma 53 2 9" xfId="6111"/>
    <cellStyle name="Comma 53 3" xfId="6112"/>
    <cellStyle name="Comma 53 3 10" xfId="6113"/>
    <cellStyle name="Comma 53 3 2" xfId="6114"/>
    <cellStyle name="Comma 53 3 2 2" xfId="6115"/>
    <cellStyle name="Comma 53 3 2 2 2" xfId="6116"/>
    <cellStyle name="Comma 53 3 2 2 2 2" xfId="6117"/>
    <cellStyle name="Comma 53 3 2 2 2 2 2" xfId="6118"/>
    <cellStyle name="Comma 53 3 2 2 2 2 3" xfId="6119"/>
    <cellStyle name="Comma 53 3 2 2 2 2 4" xfId="6120"/>
    <cellStyle name="Comma 53 3 2 2 2 3" xfId="6121"/>
    <cellStyle name="Comma 53 3 2 2 2 4" xfId="6122"/>
    <cellStyle name="Comma 53 3 2 2 2 5" xfId="6123"/>
    <cellStyle name="Comma 53 3 2 2 3" xfId="6124"/>
    <cellStyle name="Comma 53 3 2 2 3 2" xfId="6125"/>
    <cellStyle name="Comma 53 3 2 2 3 3" xfId="6126"/>
    <cellStyle name="Comma 53 3 2 2 3 4" xfId="6127"/>
    <cellStyle name="Comma 53 3 2 2 4" xfId="6128"/>
    <cellStyle name="Comma 53 3 2 2 5" xfId="6129"/>
    <cellStyle name="Comma 53 3 2 2 6" xfId="6130"/>
    <cellStyle name="Comma 53 3 2 3" xfId="6131"/>
    <cellStyle name="Comma 53 3 2 3 2" xfId="6132"/>
    <cellStyle name="Comma 53 3 2 3 2 2" xfId="6133"/>
    <cellStyle name="Comma 53 3 2 3 2 2 2" xfId="6134"/>
    <cellStyle name="Comma 53 3 2 3 2 2 3" xfId="6135"/>
    <cellStyle name="Comma 53 3 2 3 2 2 4" xfId="6136"/>
    <cellStyle name="Comma 53 3 2 3 2 3" xfId="6137"/>
    <cellStyle name="Comma 53 3 2 3 2 4" xfId="6138"/>
    <cellStyle name="Comma 53 3 2 3 2 5" xfId="6139"/>
    <cellStyle name="Comma 53 3 2 3 3" xfId="6140"/>
    <cellStyle name="Comma 53 3 2 3 3 2" xfId="6141"/>
    <cellStyle name="Comma 53 3 2 3 3 3" xfId="6142"/>
    <cellStyle name="Comma 53 3 2 3 3 4" xfId="6143"/>
    <cellStyle name="Comma 53 3 2 3 4" xfId="6144"/>
    <cellStyle name="Comma 53 3 2 3 5" xfId="6145"/>
    <cellStyle name="Comma 53 3 2 3 6" xfId="6146"/>
    <cellStyle name="Comma 53 3 2 4" xfId="6147"/>
    <cellStyle name="Comma 53 3 2 4 2" xfId="6148"/>
    <cellStyle name="Comma 53 3 2 4 2 2" xfId="6149"/>
    <cellStyle name="Comma 53 3 2 4 2 3" xfId="6150"/>
    <cellStyle name="Comma 53 3 2 4 2 4" xfId="6151"/>
    <cellStyle name="Comma 53 3 2 4 3" xfId="6152"/>
    <cellStyle name="Comma 53 3 2 4 4" xfId="6153"/>
    <cellStyle name="Comma 53 3 2 4 5" xfId="6154"/>
    <cellStyle name="Comma 53 3 2 5" xfId="6155"/>
    <cellStyle name="Comma 53 3 2 5 2" xfId="6156"/>
    <cellStyle name="Comma 53 3 2 5 3" xfId="6157"/>
    <cellStyle name="Comma 53 3 2 5 4" xfId="6158"/>
    <cellStyle name="Comma 53 3 2 6" xfId="6159"/>
    <cellStyle name="Comma 53 3 2 7" xfId="6160"/>
    <cellStyle name="Comma 53 3 2 8" xfId="6161"/>
    <cellStyle name="Comma 53 3 3" xfId="6162"/>
    <cellStyle name="Comma 53 3 3 2" xfId="6163"/>
    <cellStyle name="Comma 53 3 3 2 2" xfId="6164"/>
    <cellStyle name="Comma 53 3 3 2 2 2" xfId="6165"/>
    <cellStyle name="Comma 53 3 3 2 2 2 2" xfId="6166"/>
    <cellStyle name="Comma 53 3 3 2 2 2 3" xfId="6167"/>
    <cellStyle name="Comma 53 3 3 2 2 2 4" xfId="6168"/>
    <cellStyle name="Comma 53 3 3 2 2 3" xfId="6169"/>
    <cellStyle name="Comma 53 3 3 2 2 4" xfId="6170"/>
    <cellStyle name="Comma 53 3 3 2 2 5" xfId="6171"/>
    <cellStyle name="Comma 53 3 3 2 3" xfId="6172"/>
    <cellStyle name="Comma 53 3 3 2 3 2" xfId="6173"/>
    <cellStyle name="Comma 53 3 3 2 3 3" xfId="6174"/>
    <cellStyle name="Comma 53 3 3 2 3 4" xfId="6175"/>
    <cellStyle name="Comma 53 3 3 2 4" xfId="6176"/>
    <cellStyle name="Comma 53 3 3 2 5" xfId="6177"/>
    <cellStyle name="Comma 53 3 3 2 6" xfId="6178"/>
    <cellStyle name="Comma 53 3 3 3" xfId="6179"/>
    <cellStyle name="Comma 53 3 3 3 2" xfId="6180"/>
    <cellStyle name="Comma 53 3 3 3 2 2" xfId="6181"/>
    <cellStyle name="Comma 53 3 3 3 2 2 2" xfId="6182"/>
    <cellStyle name="Comma 53 3 3 3 2 2 3" xfId="6183"/>
    <cellStyle name="Comma 53 3 3 3 2 2 4" xfId="6184"/>
    <cellStyle name="Comma 53 3 3 3 2 3" xfId="6185"/>
    <cellStyle name="Comma 53 3 3 3 2 4" xfId="6186"/>
    <cellStyle name="Comma 53 3 3 3 2 5" xfId="6187"/>
    <cellStyle name="Comma 53 3 3 3 3" xfId="6188"/>
    <cellStyle name="Comma 53 3 3 3 3 2" xfId="6189"/>
    <cellStyle name="Comma 53 3 3 3 3 3" xfId="6190"/>
    <cellStyle name="Comma 53 3 3 3 3 4" xfId="6191"/>
    <cellStyle name="Comma 53 3 3 3 4" xfId="6192"/>
    <cellStyle name="Comma 53 3 3 3 5" xfId="6193"/>
    <cellStyle name="Comma 53 3 3 3 6" xfId="6194"/>
    <cellStyle name="Comma 53 3 3 4" xfId="6195"/>
    <cellStyle name="Comma 53 3 3 4 2" xfId="6196"/>
    <cellStyle name="Comma 53 3 3 4 2 2" xfId="6197"/>
    <cellStyle name="Comma 53 3 3 4 2 3" xfId="6198"/>
    <cellStyle name="Comma 53 3 3 4 2 4" xfId="6199"/>
    <cellStyle name="Comma 53 3 3 4 3" xfId="6200"/>
    <cellStyle name="Comma 53 3 3 4 4" xfId="6201"/>
    <cellStyle name="Comma 53 3 3 4 5" xfId="6202"/>
    <cellStyle name="Comma 53 3 3 5" xfId="6203"/>
    <cellStyle name="Comma 53 3 3 5 2" xfId="6204"/>
    <cellStyle name="Comma 53 3 3 5 3" xfId="6205"/>
    <cellStyle name="Comma 53 3 3 5 4" xfId="6206"/>
    <cellStyle name="Comma 53 3 3 6" xfId="6207"/>
    <cellStyle name="Comma 53 3 3 7" xfId="6208"/>
    <cellStyle name="Comma 53 3 3 8" xfId="6209"/>
    <cellStyle name="Comma 53 3 4" xfId="6210"/>
    <cellStyle name="Comma 53 3 4 2" xfId="6211"/>
    <cellStyle name="Comma 53 3 4 2 2" xfId="6212"/>
    <cellStyle name="Comma 53 3 4 2 2 2" xfId="6213"/>
    <cellStyle name="Comma 53 3 4 2 2 3" xfId="6214"/>
    <cellStyle name="Comma 53 3 4 2 2 4" xfId="6215"/>
    <cellStyle name="Comma 53 3 4 2 3" xfId="6216"/>
    <cellStyle name="Comma 53 3 4 2 4" xfId="6217"/>
    <cellStyle name="Comma 53 3 4 2 5" xfId="6218"/>
    <cellStyle name="Comma 53 3 4 3" xfId="6219"/>
    <cellStyle name="Comma 53 3 4 3 2" xfId="6220"/>
    <cellStyle name="Comma 53 3 4 3 3" xfId="6221"/>
    <cellStyle name="Comma 53 3 4 3 4" xfId="6222"/>
    <cellStyle name="Comma 53 3 4 4" xfId="6223"/>
    <cellStyle name="Comma 53 3 4 5" xfId="6224"/>
    <cellStyle name="Comma 53 3 4 6" xfId="6225"/>
    <cellStyle name="Comma 53 3 5" xfId="6226"/>
    <cellStyle name="Comma 53 3 5 2" xfId="6227"/>
    <cellStyle name="Comma 53 3 5 2 2" xfId="6228"/>
    <cellStyle name="Comma 53 3 5 2 2 2" xfId="6229"/>
    <cellStyle name="Comma 53 3 5 2 2 3" xfId="6230"/>
    <cellStyle name="Comma 53 3 5 2 2 4" xfId="6231"/>
    <cellStyle name="Comma 53 3 5 2 3" xfId="6232"/>
    <cellStyle name="Comma 53 3 5 2 4" xfId="6233"/>
    <cellStyle name="Comma 53 3 5 2 5" xfId="6234"/>
    <cellStyle name="Comma 53 3 5 3" xfId="6235"/>
    <cellStyle name="Comma 53 3 5 3 2" xfId="6236"/>
    <cellStyle name="Comma 53 3 5 3 3" xfId="6237"/>
    <cellStyle name="Comma 53 3 5 3 4" xfId="6238"/>
    <cellStyle name="Comma 53 3 5 4" xfId="6239"/>
    <cellStyle name="Comma 53 3 5 5" xfId="6240"/>
    <cellStyle name="Comma 53 3 5 6" xfId="6241"/>
    <cellStyle name="Comma 53 3 6" xfId="6242"/>
    <cellStyle name="Comma 53 3 6 2" xfId="6243"/>
    <cellStyle name="Comma 53 3 6 2 2" xfId="6244"/>
    <cellStyle name="Comma 53 3 6 2 3" xfId="6245"/>
    <cellStyle name="Comma 53 3 6 2 4" xfId="6246"/>
    <cellStyle name="Comma 53 3 6 3" xfId="6247"/>
    <cellStyle name="Comma 53 3 6 4" xfId="6248"/>
    <cellStyle name="Comma 53 3 6 5" xfId="6249"/>
    <cellStyle name="Comma 53 3 7" xfId="6250"/>
    <cellStyle name="Comma 53 3 7 2" xfId="6251"/>
    <cellStyle name="Comma 53 3 7 3" xfId="6252"/>
    <cellStyle name="Comma 53 3 7 4" xfId="6253"/>
    <cellStyle name="Comma 53 3 8" xfId="6254"/>
    <cellStyle name="Comma 53 3 9" xfId="6255"/>
    <cellStyle name="Comma 53 4" xfId="6256"/>
    <cellStyle name="Comma 53 4 2" xfId="6257"/>
    <cellStyle name="Comma 53 4 2 2" xfId="6258"/>
    <cellStyle name="Comma 53 4 2 2 2" xfId="6259"/>
    <cellStyle name="Comma 53 4 2 2 2 2" xfId="6260"/>
    <cellStyle name="Comma 53 4 2 2 2 3" xfId="6261"/>
    <cellStyle name="Comma 53 4 2 2 2 4" xfId="6262"/>
    <cellStyle name="Comma 53 4 2 2 3" xfId="6263"/>
    <cellStyle name="Comma 53 4 2 2 4" xfId="6264"/>
    <cellStyle name="Comma 53 4 2 2 5" xfId="6265"/>
    <cellStyle name="Comma 53 4 2 3" xfId="6266"/>
    <cellStyle name="Comma 53 4 2 3 2" xfId="6267"/>
    <cellStyle name="Comma 53 4 2 3 3" xfId="6268"/>
    <cellStyle name="Comma 53 4 2 3 4" xfId="6269"/>
    <cellStyle name="Comma 53 4 2 4" xfId="6270"/>
    <cellStyle name="Comma 53 4 2 5" xfId="6271"/>
    <cellStyle name="Comma 53 4 2 6" xfId="6272"/>
    <cellStyle name="Comma 53 4 3" xfId="6273"/>
    <cellStyle name="Comma 53 4 3 2" xfId="6274"/>
    <cellStyle name="Comma 53 4 3 2 2" xfId="6275"/>
    <cellStyle name="Comma 53 4 3 2 2 2" xfId="6276"/>
    <cellStyle name="Comma 53 4 3 2 2 3" xfId="6277"/>
    <cellStyle name="Comma 53 4 3 2 2 4" xfId="6278"/>
    <cellStyle name="Comma 53 4 3 2 3" xfId="6279"/>
    <cellStyle name="Comma 53 4 3 2 4" xfId="6280"/>
    <cellStyle name="Comma 53 4 3 2 5" xfId="6281"/>
    <cellStyle name="Comma 53 4 3 3" xfId="6282"/>
    <cellStyle name="Comma 53 4 3 3 2" xfId="6283"/>
    <cellStyle name="Comma 53 4 3 3 3" xfId="6284"/>
    <cellStyle name="Comma 53 4 3 3 4" xfId="6285"/>
    <cellStyle name="Comma 53 4 3 4" xfId="6286"/>
    <cellStyle name="Comma 53 4 3 5" xfId="6287"/>
    <cellStyle name="Comma 53 4 3 6" xfId="6288"/>
    <cellStyle name="Comma 53 4 4" xfId="6289"/>
    <cellStyle name="Comma 53 4 4 2" xfId="6290"/>
    <cellStyle name="Comma 53 4 4 2 2" xfId="6291"/>
    <cellStyle name="Comma 53 4 4 2 3" xfId="6292"/>
    <cellStyle name="Comma 53 4 4 2 4" xfId="6293"/>
    <cellStyle name="Comma 53 4 4 3" xfId="6294"/>
    <cellStyle name="Comma 53 4 4 4" xfId="6295"/>
    <cellStyle name="Comma 53 4 4 5" xfId="6296"/>
    <cellStyle name="Comma 53 4 5" xfId="6297"/>
    <cellStyle name="Comma 53 4 5 2" xfId="6298"/>
    <cellStyle name="Comma 53 4 5 3" xfId="6299"/>
    <cellStyle name="Comma 53 4 5 4" xfId="6300"/>
    <cellStyle name="Comma 53 4 6" xfId="6301"/>
    <cellStyle name="Comma 53 4 7" xfId="6302"/>
    <cellStyle name="Comma 53 4 8" xfId="6303"/>
    <cellStyle name="Comma 53 5" xfId="6304"/>
    <cellStyle name="Comma 53 5 2" xfId="6305"/>
    <cellStyle name="Comma 53 5 2 2" xfId="6306"/>
    <cellStyle name="Comma 53 5 2 2 2" xfId="6307"/>
    <cellStyle name="Comma 53 5 2 2 2 2" xfId="6308"/>
    <cellStyle name="Comma 53 5 2 2 2 3" xfId="6309"/>
    <cellStyle name="Comma 53 5 2 2 2 4" xfId="6310"/>
    <cellStyle name="Comma 53 5 2 2 3" xfId="6311"/>
    <cellStyle name="Comma 53 5 2 2 4" xfId="6312"/>
    <cellStyle name="Comma 53 5 2 2 5" xfId="6313"/>
    <cellStyle name="Comma 53 5 2 3" xfId="6314"/>
    <cellStyle name="Comma 53 5 2 3 2" xfId="6315"/>
    <cellStyle name="Comma 53 5 2 3 3" xfId="6316"/>
    <cellStyle name="Comma 53 5 2 3 4" xfId="6317"/>
    <cellStyle name="Comma 53 5 2 4" xfId="6318"/>
    <cellStyle name="Comma 53 5 2 5" xfId="6319"/>
    <cellStyle name="Comma 53 5 2 6" xfId="6320"/>
    <cellStyle name="Comma 53 5 3" xfId="6321"/>
    <cellStyle name="Comma 53 5 3 2" xfId="6322"/>
    <cellStyle name="Comma 53 5 3 2 2" xfId="6323"/>
    <cellStyle name="Comma 53 5 3 2 2 2" xfId="6324"/>
    <cellStyle name="Comma 53 5 3 2 2 3" xfId="6325"/>
    <cellStyle name="Comma 53 5 3 2 2 4" xfId="6326"/>
    <cellStyle name="Comma 53 5 3 2 3" xfId="6327"/>
    <cellStyle name="Comma 53 5 3 2 4" xfId="6328"/>
    <cellStyle name="Comma 53 5 3 2 5" xfId="6329"/>
    <cellStyle name="Comma 53 5 3 3" xfId="6330"/>
    <cellStyle name="Comma 53 5 3 3 2" xfId="6331"/>
    <cellStyle name="Comma 53 5 3 3 3" xfId="6332"/>
    <cellStyle name="Comma 53 5 3 3 4" xfId="6333"/>
    <cellStyle name="Comma 53 5 3 4" xfId="6334"/>
    <cellStyle name="Comma 53 5 3 5" xfId="6335"/>
    <cellStyle name="Comma 53 5 3 6" xfId="6336"/>
    <cellStyle name="Comma 53 5 4" xfId="6337"/>
    <cellStyle name="Comma 53 5 4 2" xfId="6338"/>
    <cellStyle name="Comma 53 5 4 2 2" xfId="6339"/>
    <cellStyle name="Comma 53 5 4 2 3" xfId="6340"/>
    <cellStyle name="Comma 53 5 4 2 4" xfId="6341"/>
    <cellStyle name="Comma 53 5 4 3" xfId="6342"/>
    <cellStyle name="Comma 53 5 4 4" xfId="6343"/>
    <cellStyle name="Comma 53 5 4 5" xfId="6344"/>
    <cellStyle name="Comma 53 5 5" xfId="6345"/>
    <cellStyle name="Comma 53 5 5 2" xfId="6346"/>
    <cellStyle name="Comma 53 5 5 3" xfId="6347"/>
    <cellStyle name="Comma 53 5 5 4" xfId="6348"/>
    <cellStyle name="Comma 53 5 6" xfId="6349"/>
    <cellStyle name="Comma 53 5 7" xfId="6350"/>
    <cellStyle name="Comma 53 5 8" xfId="6351"/>
    <cellStyle name="Comma 53 6" xfId="6352"/>
    <cellStyle name="Comma 53 6 2" xfId="6353"/>
    <cellStyle name="Comma 53 6 2 2" xfId="6354"/>
    <cellStyle name="Comma 53 6 2 2 2" xfId="6355"/>
    <cellStyle name="Comma 53 6 2 2 3" xfId="6356"/>
    <cellStyle name="Comma 53 6 2 2 4" xfId="6357"/>
    <cellStyle name="Comma 53 6 2 3" xfId="6358"/>
    <cellStyle name="Comma 53 6 2 4" xfId="6359"/>
    <cellStyle name="Comma 53 6 2 5" xfId="6360"/>
    <cellStyle name="Comma 53 6 3" xfId="6361"/>
    <cellStyle name="Comma 53 6 3 2" xfId="6362"/>
    <cellStyle name="Comma 53 6 3 3" xfId="6363"/>
    <cellStyle name="Comma 53 6 3 4" xfId="6364"/>
    <cellStyle name="Comma 53 6 4" xfId="6365"/>
    <cellStyle name="Comma 53 6 5" xfId="6366"/>
    <cellStyle name="Comma 53 6 6" xfId="6367"/>
    <cellStyle name="Comma 53 7" xfId="6368"/>
    <cellStyle name="Comma 53 7 2" xfId="6369"/>
    <cellStyle name="Comma 53 7 2 2" xfId="6370"/>
    <cellStyle name="Comma 53 7 2 2 2" xfId="6371"/>
    <cellStyle name="Comma 53 7 2 2 3" xfId="6372"/>
    <cellStyle name="Comma 53 7 2 2 4" xfId="6373"/>
    <cellStyle name="Comma 53 7 2 3" xfId="6374"/>
    <cellStyle name="Comma 53 7 2 4" xfId="6375"/>
    <cellStyle name="Comma 53 7 2 5" xfId="6376"/>
    <cellStyle name="Comma 53 7 3" xfId="6377"/>
    <cellStyle name="Comma 53 7 3 2" xfId="6378"/>
    <cellStyle name="Comma 53 7 3 3" xfId="6379"/>
    <cellStyle name="Comma 53 7 3 4" xfId="6380"/>
    <cellStyle name="Comma 53 7 4" xfId="6381"/>
    <cellStyle name="Comma 53 7 5" xfId="6382"/>
    <cellStyle name="Comma 53 7 6" xfId="6383"/>
    <cellStyle name="Comma 53 8" xfId="6384"/>
    <cellStyle name="Comma 53 8 2" xfId="6385"/>
    <cellStyle name="Comma 53 8 2 2" xfId="6386"/>
    <cellStyle name="Comma 53 8 2 3" xfId="6387"/>
    <cellStyle name="Comma 53 8 2 4" xfId="6388"/>
    <cellStyle name="Comma 53 8 3" xfId="6389"/>
    <cellStyle name="Comma 53 8 4" xfId="6390"/>
    <cellStyle name="Comma 53 8 5" xfId="6391"/>
    <cellStyle name="Comma 53 9" xfId="6392"/>
    <cellStyle name="Comma 53 9 2" xfId="6393"/>
    <cellStyle name="Comma 53 9 3" xfId="6394"/>
    <cellStyle name="Comma 53 9 4" xfId="6395"/>
    <cellStyle name="Comma 54" xfId="6396"/>
    <cellStyle name="Comma 54 10" xfId="6397"/>
    <cellStyle name="Comma 54 11" xfId="6398"/>
    <cellStyle name="Comma 54 12" xfId="6399"/>
    <cellStyle name="Comma 54 2" xfId="6400"/>
    <cellStyle name="Comma 54 2 10" xfId="6401"/>
    <cellStyle name="Comma 54 2 2" xfId="6402"/>
    <cellStyle name="Comma 54 2 2 2" xfId="6403"/>
    <cellStyle name="Comma 54 2 2 2 2" xfId="6404"/>
    <cellStyle name="Comma 54 2 2 2 2 2" xfId="6405"/>
    <cellStyle name="Comma 54 2 2 2 2 2 2" xfId="6406"/>
    <cellStyle name="Comma 54 2 2 2 2 2 3" xfId="6407"/>
    <cellStyle name="Comma 54 2 2 2 2 2 4" xfId="6408"/>
    <cellStyle name="Comma 54 2 2 2 2 3" xfId="6409"/>
    <cellStyle name="Comma 54 2 2 2 2 4" xfId="6410"/>
    <cellStyle name="Comma 54 2 2 2 2 5" xfId="6411"/>
    <cellStyle name="Comma 54 2 2 2 3" xfId="6412"/>
    <cellStyle name="Comma 54 2 2 2 3 2" xfId="6413"/>
    <cellStyle name="Comma 54 2 2 2 3 3" xfId="6414"/>
    <cellStyle name="Comma 54 2 2 2 3 4" xfId="6415"/>
    <cellStyle name="Comma 54 2 2 2 4" xfId="6416"/>
    <cellStyle name="Comma 54 2 2 2 5" xfId="6417"/>
    <cellStyle name="Comma 54 2 2 2 6" xfId="6418"/>
    <cellStyle name="Comma 54 2 2 3" xfId="6419"/>
    <cellStyle name="Comma 54 2 2 3 2" xfId="6420"/>
    <cellStyle name="Comma 54 2 2 3 2 2" xfId="6421"/>
    <cellStyle name="Comma 54 2 2 3 2 2 2" xfId="6422"/>
    <cellStyle name="Comma 54 2 2 3 2 2 3" xfId="6423"/>
    <cellStyle name="Comma 54 2 2 3 2 2 4" xfId="6424"/>
    <cellStyle name="Comma 54 2 2 3 2 3" xfId="6425"/>
    <cellStyle name="Comma 54 2 2 3 2 4" xfId="6426"/>
    <cellStyle name="Comma 54 2 2 3 2 5" xfId="6427"/>
    <cellStyle name="Comma 54 2 2 3 3" xfId="6428"/>
    <cellStyle name="Comma 54 2 2 3 3 2" xfId="6429"/>
    <cellStyle name="Comma 54 2 2 3 3 3" xfId="6430"/>
    <cellStyle name="Comma 54 2 2 3 3 4" xfId="6431"/>
    <cellStyle name="Comma 54 2 2 3 4" xfId="6432"/>
    <cellStyle name="Comma 54 2 2 3 5" xfId="6433"/>
    <cellStyle name="Comma 54 2 2 3 6" xfId="6434"/>
    <cellStyle name="Comma 54 2 2 4" xfId="6435"/>
    <cellStyle name="Comma 54 2 2 4 2" xfId="6436"/>
    <cellStyle name="Comma 54 2 2 4 2 2" xfId="6437"/>
    <cellStyle name="Comma 54 2 2 4 2 3" xfId="6438"/>
    <cellStyle name="Comma 54 2 2 4 2 4" xfId="6439"/>
    <cellStyle name="Comma 54 2 2 4 3" xfId="6440"/>
    <cellStyle name="Comma 54 2 2 4 4" xfId="6441"/>
    <cellStyle name="Comma 54 2 2 4 5" xfId="6442"/>
    <cellStyle name="Comma 54 2 2 5" xfId="6443"/>
    <cellStyle name="Comma 54 2 2 5 2" xfId="6444"/>
    <cellStyle name="Comma 54 2 2 5 3" xfId="6445"/>
    <cellStyle name="Comma 54 2 2 5 4" xfId="6446"/>
    <cellStyle name="Comma 54 2 2 6" xfId="6447"/>
    <cellStyle name="Comma 54 2 2 7" xfId="6448"/>
    <cellStyle name="Comma 54 2 2 8" xfId="6449"/>
    <cellStyle name="Comma 54 2 3" xfId="6450"/>
    <cellStyle name="Comma 54 2 3 2" xfId="6451"/>
    <cellStyle name="Comma 54 2 3 2 2" xfId="6452"/>
    <cellStyle name="Comma 54 2 3 2 2 2" xfId="6453"/>
    <cellStyle name="Comma 54 2 3 2 2 2 2" xfId="6454"/>
    <cellStyle name="Comma 54 2 3 2 2 2 3" xfId="6455"/>
    <cellStyle name="Comma 54 2 3 2 2 2 4" xfId="6456"/>
    <cellStyle name="Comma 54 2 3 2 2 3" xfId="6457"/>
    <cellStyle name="Comma 54 2 3 2 2 4" xfId="6458"/>
    <cellStyle name="Comma 54 2 3 2 2 5" xfId="6459"/>
    <cellStyle name="Comma 54 2 3 2 3" xfId="6460"/>
    <cellStyle name="Comma 54 2 3 2 3 2" xfId="6461"/>
    <cellStyle name="Comma 54 2 3 2 3 3" xfId="6462"/>
    <cellStyle name="Comma 54 2 3 2 3 4" xfId="6463"/>
    <cellStyle name="Comma 54 2 3 2 4" xfId="6464"/>
    <cellStyle name="Comma 54 2 3 2 5" xfId="6465"/>
    <cellStyle name="Comma 54 2 3 2 6" xfId="6466"/>
    <cellStyle name="Comma 54 2 3 3" xfId="6467"/>
    <cellStyle name="Comma 54 2 3 3 2" xfId="6468"/>
    <cellStyle name="Comma 54 2 3 3 2 2" xfId="6469"/>
    <cellStyle name="Comma 54 2 3 3 2 2 2" xfId="6470"/>
    <cellStyle name="Comma 54 2 3 3 2 2 3" xfId="6471"/>
    <cellStyle name="Comma 54 2 3 3 2 2 4" xfId="6472"/>
    <cellStyle name="Comma 54 2 3 3 2 3" xfId="6473"/>
    <cellStyle name="Comma 54 2 3 3 2 4" xfId="6474"/>
    <cellStyle name="Comma 54 2 3 3 2 5" xfId="6475"/>
    <cellStyle name="Comma 54 2 3 3 3" xfId="6476"/>
    <cellStyle name="Comma 54 2 3 3 3 2" xfId="6477"/>
    <cellStyle name="Comma 54 2 3 3 3 3" xfId="6478"/>
    <cellStyle name="Comma 54 2 3 3 3 4" xfId="6479"/>
    <cellStyle name="Comma 54 2 3 3 4" xfId="6480"/>
    <cellStyle name="Comma 54 2 3 3 5" xfId="6481"/>
    <cellStyle name="Comma 54 2 3 3 6" xfId="6482"/>
    <cellStyle name="Comma 54 2 3 4" xfId="6483"/>
    <cellStyle name="Comma 54 2 3 4 2" xfId="6484"/>
    <cellStyle name="Comma 54 2 3 4 2 2" xfId="6485"/>
    <cellStyle name="Comma 54 2 3 4 2 3" xfId="6486"/>
    <cellStyle name="Comma 54 2 3 4 2 4" xfId="6487"/>
    <cellStyle name="Comma 54 2 3 4 3" xfId="6488"/>
    <cellStyle name="Comma 54 2 3 4 4" xfId="6489"/>
    <cellStyle name="Comma 54 2 3 4 5" xfId="6490"/>
    <cellStyle name="Comma 54 2 3 5" xfId="6491"/>
    <cellStyle name="Comma 54 2 3 5 2" xfId="6492"/>
    <cellStyle name="Comma 54 2 3 5 3" xfId="6493"/>
    <cellStyle name="Comma 54 2 3 5 4" xfId="6494"/>
    <cellStyle name="Comma 54 2 3 6" xfId="6495"/>
    <cellStyle name="Comma 54 2 3 7" xfId="6496"/>
    <cellStyle name="Comma 54 2 3 8" xfId="6497"/>
    <cellStyle name="Comma 54 2 4" xfId="6498"/>
    <cellStyle name="Comma 54 2 4 2" xfId="6499"/>
    <cellStyle name="Comma 54 2 4 2 2" xfId="6500"/>
    <cellStyle name="Comma 54 2 4 2 2 2" xfId="6501"/>
    <cellStyle name="Comma 54 2 4 2 2 3" xfId="6502"/>
    <cellStyle name="Comma 54 2 4 2 2 4" xfId="6503"/>
    <cellStyle name="Comma 54 2 4 2 3" xfId="6504"/>
    <cellStyle name="Comma 54 2 4 2 4" xfId="6505"/>
    <cellStyle name="Comma 54 2 4 2 5" xfId="6506"/>
    <cellStyle name="Comma 54 2 4 3" xfId="6507"/>
    <cellStyle name="Comma 54 2 4 3 2" xfId="6508"/>
    <cellStyle name="Comma 54 2 4 3 3" xfId="6509"/>
    <cellStyle name="Comma 54 2 4 3 4" xfId="6510"/>
    <cellStyle name="Comma 54 2 4 4" xfId="6511"/>
    <cellStyle name="Comma 54 2 4 5" xfId="6512"/>
    <cellStyle name="Comma 54 2 4 6" xfId="6513"/>
    <cellStyle name="Comma 54 2 5" xfId="6514"/>
    <cellStyle name="Comma 54 2 5 2" xfId="6515"/>
    <cellStyle name="Comma 54 2 5 2 2" xfId="6516"/>
    <cellStyle name="Comma 54 2 5 2 2 2" xfId="6517"/>
    <cellStyle name="Comma 54 2 5 2 2 3" xfId="6518"/>
    <cellStyle name="Comma 54 2 5 2 2 4" xfId="6519"/>
    <cellStyle name="Comma 54 2 5 2 3" xfId="6520"/>
    <cellStyle name="Comma 54 2 5 2 4" xfId="6521"/>
    <cellStyle name="Comma 54 2 5 2 5" xfId="6522"/>
    <cellStyle name="Comma 54 2 5 3" xfId="6523"/>
    <cellStyle name="Comma 54 2 5 3 2" xfId="6524"/>
    <cellStyle name="Comma 54 2 5 3 3" xfId="6525"/>
    <cellStyle name="Comma 54 2 5 3 4" xfId="6526"/>
    <cellStyle name="Comma 54 2 5 4" xfId="6527"/>
    <cellStyle name="Comma 54 2 5 5" xfId="6528"/>
    <cellStyle name="Comma 54 2 5 6" xfId="6529"/>
    <cellStyle name="Comma 54 2 6" xfId="6530"/>
    <cellStyle name="Comma 54 2 6 2" xfId="6531"/>
    <cellStyle name="Comma 54 2 6 2 2" xfId="6532"/>
    <cellStyle name="Comma 54 2 6 2 3" xfId="6533"/>
    <cellStyle name="Comma 54 2 6 2 4" xfId="6534"/>
    <cellStyle name="Comma 54 2 6 3" xfId="6535"/>
    <cellStyle name="Comma 54 2 6 4" xfId="6536"/>
    <cellStyle name="Comma 54 2 6 5" xfId="6537"/>
    <cellStyle name="Comma 54 2 7" xfId="6538"/>
    <cellStyle name="Comma 54 2 7 2" xfId="6539"/>
    <cellStyle name="Comma 54 2 7 3" xfId="6540"/>
    <cellStyle name="Comma 54 2 7 4" xfId="6541"/>
    <cellStyle name="Comma 54 2 8" xfId="6542"/>
    <cellStyle name="Comma 54 2 9" xfId="6543"/>
    <cellStyle name="Comma 54 3" xfId="6544"/>
    <cellStyle name="Comma 54 3 10" xfId="6545"/>
    <cellStyle name="Comma 54 3 2" xfId="6546"/>
    <cellStyle name="Comma 54 3 2 2" xfId="6547"/>
    <cellStyle name="Comma 54 3 2 2 2" xfId="6548"/>
    <cellStyle name="Comma 54 3 2 2 2 2" xfId="6549"/>
    <cellStyle name="Comma 54 3 2 2 2 2 2" xfId="6550"/>
    <cellStyle name="Comma 54 3 2 2 2 2 3" xfId="6551"/>
    <cellStyle name="Comma 54 3 2 2 2 2 4" xfId="6552"/>
    <cellStyle name="Comma 54 3 2 2 2 3" xfId="6553"/>
    <cellStyle name="Comma 54 3 2 2 2 4" xfId="6554"/>
    <cellStyle name="Comma 54 3 2 2 2 5" xfId="6555"/>
    <cellStyle name="Comma 54 3 2 2 3" xfId="6556"/>
    <cellStyle name="Comma 54 3 2 2 3 2" xfId="6557"/>
    <cellStyle name="Comma 54 3 2 2 3 3" xfId="6558"/>
    <cellStyle name="Comma 54 3 2 2 3 4" xfId="6559"/>
    <cellStyle name="Comma 54 3 2 2 4" xfId="6560"/>
    <cellStyle name="Comma 54 3 2 2 5" xfId="6561"/>
    <cellStyle name="Comma 54 3 2 2 6" xfId="6562"/>
    <cellStyle name="Comma 54 3 2 3" xfId="6563"/>
    <cellStyle name="Comma 54 3 2 3 2" xfId="6564"/>
    <cellStyle name="Comma 54 3 2 3 2 2" xfId="6565"/>
    <cellStyle name="Comma 54 3 2 3 2 2 2" xfId="6566"/>
    <cellStyle name="Comma 54 3 2 3 2 2 3" xfId="6567"/>
    <cellStyle name="Comma 54 3 2 3 2 2 4" xfId="6568"/>
    <cellStyle name="Comma 54 3 2 3 2 3" xfId="6569"/>
    <cellStyle name="Comma 54 3 2 3 2 4" xfId="6570"/>
    <cellStyle name="Comma 54 3 2 3 2 5" xfId="6571"/>
    <cellStyle name="Comma 54 3 2 3 3" xfId="6572"/>
    <cellStyle name="Comma 54 3 2 3 3 2" xfId="6573"/>
    <cellStyle name="Comma 54 3 2 3 3 3" xfId="6574"/>
    <cellStyle name="Comma 54 3 2 3 3 4" xfId="6575"/>
    <cellStyle name="Comma 54 3 2 3 4" xfId="6576"/>
    <cellStyle name="Comma 54 3 2 3 5" xfId="6577"/>
    <cellStyle name="Comma 54 3 2 3 6" xfId="6578"/>
    <cellStyle name="Comma 54 3 2 4" xfId="6579"/>
    <cellStyle name="Comma 54 3 2 4 2" xfId="6580"/>
    <cellStyle name="Comma 54 3 2 4 2 2" xfId="6581"/>
    <cellStyle name="Comma 54 3 2 4 2 3" xfId="6582"/>
    <cellStyle name="Comma 54 3 2 4 2 4" xfId="6583"/>
    <cellStyle name="Comma 54 3 2 4 3" xfId="6584"/>
    <cellStyle name="Comma 54 3 2 4 4" xfId="6585"/>
    <cellStyle name="Comma 54 3 2 4 5" xfId="6586"/>
    <cellStyle name="Comma 54 3 2 5" xfId="6587"/>
    <cellStyle name="Comma 54 3 2 5 2" xfId="6588"/>
    <cellStyle name="Comma 54 3 2 5 3" xfId="6589"/>
    <cellStyle name="Comma 54 3 2 5 4" xfId="6590"/>
    <cellStyle name="Comma 54 3 2 6" xfId="6591"/>
    <cellStyle name="Comma 54 3 2 7" xfId="6592"/>
    <cellStyle name="Comma 54 3 2 8" xfId="6593"/>
    <cellStyle name="Comma 54 3 3" xfId="6594"/>
    <cellStyle name="Comma 54 3 3 2" xfId="6595"/>
    <cellStyle name="Comma 54 3 3 2 2" xfId="6596"/>
    <cellStyle name="Comma 54 3 3 2 2 2" xfId="6597"/>
    <cellStyle name="Comma 54 3 3 2 2 2 2" xfId="6598"/>
    <cellStyle name="Comma 54 3 3 2 2 2 3" xfId="6599"/>
    <cellStyle name="Comma 54 3 3 2 2 2 4" xfId="6600"/>
    <cellStyle name="Comma 54 3 3 2 2 3" xfId="6601"/>
    <cellStyle name="Comma 54 3 3 2 2 4" xfId="6602"/>
    <cellStyle name="Comma 54 3 3 2 2 5" xfId="6603"/>
    <cellStyle name="Comma 54 3 3 2 3" xfId="6604"/>
    <cellStyle name="Comma 54 3 3 2 3 2" xfId="6605"/>
    <cellStyle name="Comma 54 3 3 2 3 3" xfId="6606"/>
    <cellStyle name="Comma 54 3 3 2 3 4" xfId="6607"/>
    <cellStyle name="Comma 54 3 3 2 4" xfId="6608"/>
    <cellStyle name="Comma 54 3 3 2 5" xfId="6609"/>
    <cellStyle name="Comma 54 3 3 2 6" xfId="6610"/>
    <cellStyle name="Comma 54 3 3 3" xfId="6611"/>
    <cellStyle name="Comma 54 3 3 3 2" xfId="6612"/>
    <cellStyle name="Comma 54 3 3 3 2 2" xfId="6613"/>
    <cellStyle name="Comma 54 3 3 3 2 2 2" xfId="6614"/>
    <cellStyle name="Comma 54 3 3 3 2 2 3" xfId="6615"/>
    <cellStyle name="Comma 54 3 3 3 2 2 4" xfId="6616"/>
    <cellStyle name="Comma 54 3 3 3 2 3" xfId="6617"/>
    <cellStyle name="Comma 54 3 3 3 2 4" xfId="6618"/>
    <cellStyle name="Comma 54 3 3 3 2 5" xfId="6619"/>
    <cellStyle name="Comma 54 3 3 3 3" xfId="6620"/>
    <cellStyle name="Comma 54 3 3 3 3 2" xfId="6621"/>
    <cellStyle name="Comma 54 3 3 3 3 3" xfId="6622"/>
    <cellStyle name="Comma 54 3 3 3 3 4" xfId="6623"/>
    <cellStyle name="Comma 54 3 3 3 4" xfId="6624"/>
    <cellStyle name="Comma 54 3 3 3 5" xfId="6625"/>
    <cellStyle name="Comma 54 3 3 3 6" xfId="6626"/>
    <cellStyle name="Comma 54 3 3 4" xfId="6627"/>
    <cellStyle name="Comma 54 3 3 4 2" xfId="6628"/>
    <cellStyle name="Comma 54 3 3 4 2 2" xfId="6629"/>
    <cellStyle name="Comma 54 3 3 4 2 3" xfId="6630"/>
    <cellStyle name="Comma 54 3 3 4 2 4" xfId="6631"/>
    <cellStyle name="Comma 54 3 3 4 3" xfId="6632"/>
    <cellStyle name="Comma 54 3 3 4 4" xfId="6633"/>
    <cellStyle name="Comma 54 3 3 4 5" xfId="6634"/>
    <cellStyle name="Comma 54 3 3 5" xfId="6635"/>
    <cellStyle name="Comma 54 3 3 5 2" xfId="6636"/>
    <cellStyle name="Comma 54 3 3 5 3" xfId="6637"/>
    <cellStyle name="Comma 54 3 3 5 4" xfId="6638"/>
    <cellStyle name="Comma 54 3 3 6" xfId="6639"/>
    <cellStyle name="Comma 54 3 3 7" xfId="6640"/>
    <cellStyle name="Comma 54 3 3 8" xfId="6641"/>
    <cellStyle name="Comma 54 3 4" xfId="6642"/>
    <cellStyle name="Comma 54 3 4 2" xfId="6643"/>
    <cellStyle name="Comma 54 3 4 2 2" xfId="6644"/>
    <cellStyle name="Comma 54 3 4 2 2 2" xfId="6645"/>
    <cellStyle name="Comma 54 3 4 2 2 3" xfId="6646"/>
    <cellStyle name="Comma 54 3 4 2 2 4" xfId="6647"/>
    <cellStyle name="Comma 54 3 4 2 3" xfId="6648"/>
    <cellStyle name="Comma 54 3 4 2 4" xfId="6649"/>
    <cellStyle name="Comma 54 3 4 2 5" xfId="6650"/>
    <cellStyle name="Comma 54 3 4 3" xfId="6651"/>
    <cellStyle name="Comma 54 3 4 3 2" xfId="6652"/>
    <cellStyle name="Comma 54 3 4 3 3" xfId="6653"/>
    <cellStyle name="Comma 54 3 4 3 4" xfId="6654"/>
    <cellStyle name="Comma 54 3 4 4" xfId="6655"/>
    <cellStyle name="Comma 54 3 4 5" xfId="6656"/>
    <cellStyle name="Comma 54 3 4 6" xfId="6657"/>
    <cellStyle name="Comma 54 3 5" xfId="6658"/>
    <cellStyle name="Comma 54 3 5 2" xfId="6659"/>
    <cellStyle name="Comma 54 3 5 2 2" xfId="6660"/>
    <cellStyle name="Comma 54 3 5 2 2 2" xfId="6661"/>
    <cellStyle name="Comma 54 3 5 2 2 3" xfId="6662"/>
    <cellStyle name="Comma 54 3 5 2 2 4" xfId="6663"/>
    <cellStyle name="Comma 54 3 5 2 3" xfId="6664"/>
    <cellStyle name="Comma 54 3 5 2 4" xfId="6665"/>
    <cellStyle name="Comma 54 3 5 2 5" xfId="6666"/>
    <cellStyle name="Comma 54 3 5 3" xfId="6667"/>
    <cellStyle name="Comma 54 3 5 3 2" xfId="6668"/>
    <cellStyle name="Comma 54 3 5 3 3" xfId="6669"/>
    <cellStyle name="Comma 54 3 5 3 4" xfId="6670"/>
    <cellStyle name="Comma 54 3 5 4" xfId="6671"/>
    <cellStyle name="Comma 54 3 5 5" xfId="6672"/>
    <cellStyle name="Comma 54 3 5 6" xfId="6673"/>
    <cellStyle name="Comma 54 3 6" xfId="6674"/>
    <cellStyle name="Comma 54 3 6 2" xfId="6675"/>
    <cellStyle name="Comma 54 3 6 2 2" xfId="6676"/>
    <cellStyle name="Comma 54 3 6 2 3" xfId="6677"/>
    <cellStyle name="Comma 54 3 6 2 4" xfId="6678"/>
    <cellStyle name="Comma 54 3 6 3" xfId="6679"/>
    <cellStyle name="Comma 54 3 6 4" xfId="6680"/>
    <cellStyle name="Comma 54 3 6 5" xfId="6681"/>
    <cellStyle name="Comma 54 3 7" xfId="6682"/>
    <cellStyle name="Comma 54 3 7 2" xfId="6683"/>
    <cellStyle name="Comma 54 3 7 3" xfId="6684"/>
    <cellStyle name="Comma 54 3 7 4" xfId="6685"/>
    <cellStyle name="Comma 54 3 8" xfId="6686"/>
    <cellStyle name="Comma 54 3 9" xfId="6687"/>
    <cellStyle name="Comma 54 4" xfId="6688"/>
    <cellStyle name="Comma 54 4 2" xfId="6689"/>
    <cellStyle name="Comma 54 4 2 2" xfId="6690"/>
    <cellStyle name="Comma 54 4 2 2 2" xfId="6691"/>
    <cellStyle name="Comma 54 4 2 2 2 2" xfId="6692"/>
    <cellStyle name="Comma 54 4 2 2 2 3" xfId="6693"/>
    <cellStyle name="Comma 54 4 2 2 2 4" xfId="6694"/>
    <cellStyle name="Comma 54 4 2 2 3" xfId="6695"/>
    <cellStyle name="Comma 54 4 2 2 4" xfId="6696"/>
    <cellStyle name="Comma 54 4 2 2 5" xfId="6697"/>
    <cellStyle name="Comma 54 4 2 3" xfId="6698"/>
    <cellStyle name="Comma 54 4 2 3 2" xfId="6699"/>
    <cellStyle name="Comma 54 4 2 3 3" xfId="6700"/>
    <cellStyle name="Comma 54 4 2 3 4" xfId="6701"/>
    <cellStyle name="Comma 54 4 2 4" xfId="6702"/>
    <cellStyle name="Comma 54 4 2 5" xfId="6703"/>
    <cellStyle name="Comma 54 4 2 6" xfId="6704"/>
    <cellStyle name="Comma 54 4 3" xfId="6705"/>
    <cellStyle name="Comma 54 4 3 2" xfId="6706"/>
    <cellStyle name="Comma 54 4 3 2 2" xfId="6707"/>
    <cellStyle name="Comma 54 4 3 2 2 2" xfId="6708"/>
    <cellStyle name="Comma 54 4 3 2 2 3" xfId="6709"/>
    <cellStyle name="Comma 54 4 3 2 2 4" xfId="6710"/>
    <cellStyle name="Comma 54 4 3 2 3" xfId="6711"/>
    <cellStyle name="Comma 54 4 3 2 4" xfId="6712"/>
    <cellStyle name="Comma 54 4 3 2 5" xfId="6713"/>
    <cellStyle name="Comma 54 4 3 3" xfId="6714"/>
    <cellStyle name="Comma 54 4 3 3 2" xfId="6715"/>
    <cellStyle name="Comma 54 4 3 3 3" xfId="6716"/>
    <cellStyle name="Comma 54 4 3 3 4" xfId="6717"/>
    <cellStyle name="Comma 54 4 3 4" xfId="6718"/>
    <cellStyle name="Comma 54 4 3 5" xfId="6719"/>
    <cellStyle name="Comma 54 4 3 6" xfId="6720"/>
    <cellStyle name="Comma 54 4 4" xfId="6721"/>
    <cellStyle name="Comma 54 4 4 2" xfId="6722"/>
    <cellStyle name="Comma 54 4 4 2 2" xfId="6723"/>
    <cellStyle name="Comma 54 4 4 2 3" xfId="6724"/>
    <cellStyle name="Comma 54 4 4 2 4" xfId="6725"/>
    <cellStyle name="Comma 54 4 4 3" xfId="6726"/>
    <cellStyle name="Comma 54 4 4 4" xfId="6727"/>
    <cellStyle name="Comma 54 4 4 5" xfId="6728"/>
    <cellStyle name="Comma 54 4 5" xfId="6729"/>
    <cellStyle name="Comma 54 4 5 2" xfId="6730"/>
    <cellStyle name="Comma 54 4 5 3" xfId="6731"/>
    <cellStyle name="Comma 54 4 5 4" xfId="6732"/>
    <cellStyle name="Comma 54 4 6" xfId="6733"/>
    <cellStyle name="Comma 54 4 7" xfId="6734"/>
    <cellStyle name="Comma 54 4 8" xfId="6735"/>
    <cellStyle name="Comma 54 5" xfId="6736"/>
    <cellStyle name="Comma 54 5 2" xfId="6737"/>
    <cellStyle name="Comma 54 5 2 2" xfId="6738"/>
    <cellStyle name="Comma 54 5 2 2 2" xfId="6739"/>
    <cellStyle name="Comma 54 5 2 2 2 2" xfId="6740"/>
    <cellStyle name="Comma 54 5 2 2 2 3" xfId="6741"/>
    <cellStyle name="Comma 54 5 2 2 2 4" xfId="6742"/>
    <cellStyle name="Comma 54 5 2 2 3" xfId="6743"/>
    <cellStyle name="Comma 54 5 2 2 4" xfId="6744"/>
    <cellStyle name="Comma 54 5 2 2 5" xfId="6745"/>
    <cellStyle name="Comma 54 5 2 3" xfId="6746"/>
    <cellStyle name="Comma 54 5 2 3 2" xfId="6747"/>
    <cellStyle name="Comma 54 5 2 3 3" xfId="6748"/>
    <cellStyle name="Comma 54 5 2 3 4" xfId="6749"/>
    <cellStyle name="Comma 54 5 2 4" xfId="6750"/>
    <cellStyle name="Comma 54 5 2 5" xfId="6751"/>
    <cellStyle name="Comma 54 5 2 6" xfId="6752"/>
    <cellStyle name="Comma 54 5 3" xfId="6753"/>
    <cellStyle name="Comma 54 5 3 2" xfId="6754"/>
    <cellStyle name="Comma 54 5 3 2 2" xfId="6755"/>
    <cellStyle name="Comma 54 5 3 2 2 2" xfId="6756"/>
    <cellStyle name="Comma 54 5 3 2 2 3" xfId="6757"/>
    <cellStyle name="Comma 54 5 3 2 2 4" xfId="6758"/>
    <cellStyle name="Comma 54 5 3 2 3" xfId="6759"/>
    <cellStyle name="Comma 54 5 3 2 4" xfId="6760"/>
    <cellStyle name="Comma 54 5 3 2 5" xfId="6761"/>
    <cellStyle name="Comma 54 5 3 3" xfId="6762"/>
    <cellStyle name="Comma 54 5 3 3 2" xfId="6763"/>
    <cellStyle name="Comma 54 5 3 3 3" xfId="6764"/>
    <cellStyle name="Comma 54 5 3 3 4" xfId="6765"/>
    <cellStyle name="Comma 54 5 3 4" xfId="6766"/>
    <cellStyle name="Comma 54 5 3 5" xfId="6767"/>
    <cellStyle name="Comma 54 5 3 6" xfId="6768"/>
    <cellStyle name="Comma 54 5 4" xfId="6769"/>
    <cellStyle name="Comma 54 5 4 2" xfId="6770"/>
    <cellStyle name="Comma 54 5 4 2 2" xfId="6771"/>
    <cellStyle name="Comma 54 5 4 2 3" xfId="6772"/>
    <cellStyle name="Comma 54 5 4 2 4" xfId="6773"/>
    <cellStyle name="Comma 54 5 4 3" xfId="6774"/>
    <cellStyle name="Comma 54 5 4 4" xfId="6775"/>
    <cellStyle name="Comma 54 5 4 5" xfId="6776"/>
    <cellStyle name="Comma 54 5 5" xfId="6777"/>
    <cellStyle name="Comma 54 5 5 2" xfId="6778"/>
    <cellStyle name="Comma 54 5 5 3" xfId="6779"/>
    <cellStyle name="Comma 54 5 5 4" xfId="6780"/>
    <cellStyle name="Comma 54 5 6" xfId="6781"/>
    <cellStyle name="Comma 54 5 7" xfId="6782"/>
    <cellStyle name="Comma 54 5 8" xfId="6783"/>
    <cellStyle name="Comma 54 6" xfId="6784"/>
    <cellStyle name="Comma 54 6 2" xfId="6785"/>
    <cellStyle name="Comma 54 6 2 2" xfId="6786"/>
    <cellStyle name="Comma 54 6 2 2 2" xfId="6787"/>
    <cellStyle name="Comma 54 6 2 2 3" xfId="6788"/>
    <cellStyle name="Comma 54 6 2 2 4" xfId="6789"/>
    <cellStyle name="Comma 54 6 2 3" xfId="6790"/>
    <cellStyle name="Comma 54 6 2 4" xfId="6791"/>
    <cellStyle name="Comma 54 6 2 5" xfId="6792"/>
    <cellStyle name="Comma 54 6 3" xfId="6793"/>
    <cellStyle name="Comma 54 6 3 2" xfId="6794"/>
    <cellStyle name="Comma 54 6 3 3" xfId="6795"/>
    <cellStyle name="Comma 54 6 3 4" xfId="6796"/>
    <cellStyle name="Comma 54 6 4" xfId="6797"/>
    <cellStyle name="Comma 54 6 5" xfId="6798"/>
    <cellStyle name="Comma 54 6 6" xfId="6799"/>
    <cellStyle name="Comma 54 7" xfId="6800"/>
    <cellStyle name="Comma 54 7 2" xfId="6801"/>
    <cellStyle name="Comma 54 7 2 2" xfId="6802"/>
    <cellStyle name="Comma 54 7 2 2 2" xfId="6803"/>
    <cellStyle name="Comma 54 7 2 2 3" xfId="6804"/>
    <cellStyle name="Comma 54 7 2 2 4" xfId="6805"/>
    <cellStyle name="Comma 54 7 2 3" xfId="6806"/>
    <cellStyle name="Comma 54 7 2 4" xfId="6807"/>
    <cellStyle name="Comma 54 7 2 5" xfId="6808"/>
    <cellStyle name="Comma 54 7 3" xfId="6809"/>
    <cellStyle name="Comma 54 7 3 2" xfId="6810"/>
    <cellStyle name="Comma 54 7 3 3" xfId="6811"/>
    <cellStyle name="Comma 54 7 3 4" xfId="6812"/>
    <cellStyle name="Comma 54 7 4" xfId="6813"/>
    <cellStyle name="Comma 54 7 5" xfId="6814"/>
    <cellStyle name="Comma 54 7 6" xfId="6815"/>
    <cellStyle name="Comma 54 8" xfId="6816"/>
    <cellStyle name="Comma 54 8 2" xfId="6817"/>
    <cellStyle name="Comma 54 8 2 2" xfId="6818"/>
    <cellStyle name="Comma 54 8 2 3" xfId="6819"/>
    <cellStyle name="Comma 54 8 2 4" xfId="6820"/>
    <cellStyle name="Comma 54 8 3" xfId="6821"/>
    <cellStyle name="Comma 54 8 4" xfId="6822"/>
    <cellStyle name="Comma 54 8 5" xfId="6823"/>
    <cellStyle name="Comma 54 9" xfId="6824"/>
    <cellStyle name="Comma 54 9 2" xfId="6825"/>
    <cellStyle name="Comma 54 9 3" xfId="6826"/>
    <cellStyle name="Comma 54 9 4" xfId="6827"/>
    <cellStyle name="Comma 55" xfId="6828"/>
    <cellStyle name="Comma 55 10" xfId="6829"/>
    <cellStyle name="Comma 55 11" xfId="6830"/>
    <cellStyle name="Comma 55 12" xfId="6831"/>
    <cellStyle name="Comma 55 2" xfId="6832"/>
    <cellStyle name="Comma 55 2 10" xfId="6833"/>
    <cellStyle name="Comma 55 2 2" xfId="6834"/>
    <cellStyle name="Comma 55 2 2 2" xfId="6835"/>
    <cellStyle name="Comma 55 2 2 2 2" xfId="6836"/>
    <cellStyle name="Comma 55 2 2 2 2 2" xfId="6837"/>
    <cellStyle name="Comma 55 2 2 2 2 2 2" xfId="6838"/>
    <cellStyle name="Comma 55 2 2 2 2 2 3" xfId="6839"/>
    <cellStyle name="Comma 55 2 2 2 2 2 4" xfId="6840"/>
    <cellStyle name="Comma 55 2 2 2 2 3" xfId="6841"/>
    <cellStyle name="Comma 55 2 2 2 2 4" xfId="6842"/>
    <cellStyle name="Comma 55 2 2 2 2 5" xfId="6843"/>
    <cellStyle name="Comma 55 2 2 2 3" xfId="6844"/>
    <cellStyle name="Comma 55 2 2 2 3 2" xfId="6845"/>
    <cellStyle name="Comma 55 2 2 2 3 3" xfId="6846"/>
    <cellStyle name="Comma 55 2 2 2 3 4" xfId="6847"/>
    <cellStyle name="Comma 55 2 2 2 4" xfId="6848"/>
    <cellStyle name="Comma 55 2 2 2 5" xfId="6849"/>
    <cellStyle name="Comma 55 2 2 2 6" xfId="6850"/>
    <cellStyle name="Comma 55 2 2 3" xfId="6851"/>
    <cellStyle name="Comma 55 2 2 3 2" xfId="6852"/>
    <cellStyle name="Comma 55 2 2 3 2 2" xfId="6853"/>
    <cellStyle name="Comma 55 2 2 3 2 2 2" xfId="6854"/>
    <cellStyle name="Comma 55 2 2 3 2 2 3" xfId="6855"/>
    <cellStyle name="Comma 55 2 2 3 2 2 4" xfId="6856"/>
    <cellStyle name="Comma 55 2 2 3 2 3" xfId="6857"/>
    <cellStyle name="Comma 55 2 2 3 2 4" xfId="6858"/>
    <cellStyle name="Comma 55 2 2 3 2 5" xfId="6859"/>
    <cellStyle name="Comma 55 2 2 3 3" xfId="6860"/>
    <cellStyle name="Comma 55 2 2 3 3 2" xfId="6861"/>
    <cellStyle name="Comma 55 2 2 3 3 3" xfId="6862"/>
    <cellStyle name="Comma 55 2 2 3 3 4" xfId="6863"/>
    <cellStyle name="Comma 55 2 2 3 4" xfId="6864"/>
    <cellStyle name="Comma 55 2 2 3 5" xfId="6865"/>
    <cellStyle name="Comma 55 2 2 3 6" xfId="6866"/>
    <cellStyle name="Comma 55 2 2 4" xfId="6867"/>
    <cellStyle name="Comma 55 2 2 4 2" xfId="6868"/>
    <cellStyle name="Comma 55 2 2 4 2 2" xfId="6869"/>
    <cellStyle name="Comma 55 2 2 4 2 3" xfId="6870"/>
    <cellStyle name="Comma 55 2 2 4 2 4" xfId="6871"/>
    <cellStyle name="Comma 55 2 2 4 3" xfId="6872"/>
    <cellStyle name="Comma 55 2 2 4 4" xfId="6873"/>
    <cellStyle name="Comma 55 2 2 4 5" xfId="6874"/>
    <cellStyle name="Comma 55 2 2 5" xfId="6875"/>
    <cellStyle name="Comma 55 2 2 5 2" xfId="6876"/>
    <cellStyle name="Comma 55 2 2 5 3" xfId="6877"/>
    <cellStyle name="Comma 55 2 2 5 4" xfId="6878"/>
    <cellStyle name="Comma 55 2 2 6" xfId="6879"/>
    <cellStyle name="Comma 55 2 2 7" xfId="6880"/>
    <cellStyle name="Comma 55 2 2 8" xfId="6881"/>
    <cellStyle name="Comma 55 2 3" xfId="6882"/>
    <cellStyle name="Comma 55 2 3 2" xfId="6883"/>
    <cellStyle name="Comma 55 2 3 2 2" xfId="6884"/>
    <cellStyle name="Comma 55 2 3 2 2 2" xfId="6885"/>
    <cellStyle name="Comma 55 2 3 2 2 2 2" xfId="6886"/>
    <cellStyle name="Comma 55 2 3 2 2 2 3" xfId="6887"/>
    <cellStyle name="Comma 55 2 3 2 2 2 4" xfId="6888"/>
    <cellStyle name="Comma 55 2 3 2 2 3" xfId="6889"/>
    <cellStyle name="Comma 55 2 3 2 2 4" xfId="6890"/>
    <cellStyle name="Comma 55 2 3 2 2 5" xfId="6891"/>
    <cellStyle name="Comma 55 2 3 2 3" xfId="6892"/>
    <cellStyle name="Comma 55 2 3 2 3 2" xfId="6893"/>
    <cellStyle name="Comma 55 2 3 2 3 3" xfId="6894"/>
    <cellStyle name="Comma 55 2 3 2 3 4" xfId="6895"/>
    <cellStyle name="Comma 55 2 3 2 4" xfId="6896"/>
    <cellStyle name="Comma 55 2 3 2 5" xfId="6897"/>
    <cellStyle name="Comma 55 2 3 2 6" xfId="6898"/>
    <cellStyle name="Comma 55 2 3 3" xfId="6899"/>
    <cellStyle name="Comma 55 2 3 3 2" xfId="6900"/>
    <cellStyle name="Comma 55 2 3 3 2 2" xfId="6901"/>
    <cellStyle name="Comma 55 2 3 3 2 2 2" xfId="6902"/>
    <cellStyle name="Comma 55 2 3 3 2 2 3" xfId="6903"/>
    <cellStyle name="Comma 55 2 3 3 2 2 4" xfId="6904"/>
    <cellStyle name="Comma 55 2 3 3 2 3" xfId="6905"/>
    <cellStyle name="Comma 55 2 3 3 2 4" xfId="6906"/>
    <cellStyle name="Comma 55 2 3 3 2 5" xfId="6907"/>
    <cellStyle name="Comma 55 2 3 3 3" xfId="6908"/>
    <cellStyle name="Comma 55 2 3 3 3 2" xfId="6909"/>
    <cellStyle name="Comma 55 2 3 3 3 3" xfId="6910"/>
    <cellStyle name="Comma 55 2 3 3 3 4" xfId="6911"/>
    <cellStyle name="Comma 55 2 3 3 4" xfId="6912"/>
    <cellStyle name="Comma 55 2 3 3 5" xfId="6913"/>
    <cellStyle name="Comma 55 2 3 3 6" xfId="6914"/>
    <cellStyle name="Comma 55 2 3 4" xfId="6915"/>
    <cellStyle name="Comma 55 2 3 4 2" xfId="6916"/>
    <cellStyle name="Comma 55 2 3 4 2 2" xfId="6917"/>
    <cellStyle name="Comma 55 2 3 4 2 3" xfId="6918"/>
    <cellStyle name="Comma 55 2 3 4 2 4" xfId="6919"/>
    <cellStyle name="Comma 55 2 3 4 3" xfId="6920"/>
    <cellStyle name="Comma 55 2 3 4 4" xfId="6921"/>
    <cellStyle name="Comma 55 2 3 4 5" xfId="6922"/>
    <cellStyle name="Comma 55 2 3 5" xfId="6923"/>
    <cellStyle name="Comma 55 2 3 5 2" xfId="6924"/>
    <cellStyle name="Comma 55 2 3 5 3" xfId="6925"/>
    <cellStyle name="Comma 55 2 3 5 4" xfId="6926"/>
    <cellStyle name="Comma 55 2 3 6" xfId="6927"/>
    <cellStyle name="Comma 55 2 3 7" xfId="6928"/>
    <cellStyle name="Comma 55 2 3 8" xfId="6929"/>
    <cellStyle name="Comma 55 2 4" xfId="6930"/>
    <cellStyle name="Comma 55 2 4 2" xfId="6931"/>
    <cellStyle name="Comma 55 2 4 2 2" xfId="6932"/>
    <cellStyle name="Comma 55 2 4 2 2 2" xfId="6933"/>
    <cellStyle name="Comma 55 2 4 2 2 3" xfId="6934"/>
    <cellStyle name="Comma 55 2 4 2 2 4" xfId="6935"/>
    <cellStyle name="Comma 55 2 4 2 3" xfId="6936"/>
    <cellStyle name="Comma 55 2 4 2 4" xfId="6937"/>
    <cellStyle name="Comma 55 2 4 2 5" xfId="6938"/>
    <cellStyle name="Comma 55 2 4 3" xfId="6939"/>
    <cellStyle name="Comma 55 2 4 3 2" xfId="6940"/>
    <cellStyle name="Comma 55 2 4 3 3" xfId="6941"/>
    <cellStyle name="Comma 55 2 4 3 4" xfId="6942"/>
    <cellStyle name="Comma 55 2 4 4" xfId="6943"/>
    <cellStyle name="Comma 55 2 4 5" xfId="6944"/>
    <cellStyle name="Comma 55 2 4 6" xfId="6945"/>
    <cellStyle name="Comma 55 2 5" xfId="6946"/>
    <cellStyle name="Comma 55 2 5 2" xfId="6947"/>
    <cellStyle name="Comma 55 2 5 2 2" xfId="6948"/>
    <cellStyle name="Comma 55 2 5 2 2 2" xfId="6949"/>
    <cellStyle name="Comma 55 2 5 2 2 3" xfId="6950"/>
    <cellStyle name="Comma 55 2 5 2 2 4" xfId="6951"/>
    <cellStyle name="Comma 55 2 5 2 3" xfId="6952"/>
    <cellStyle name="Comma 55 2 5 2 4" xfId="6953"/>
    <cellStyle name="Comma 55 2 5 2 5" xfId="6954"/>
    <cellStyle name="Comma 55 2 5 3" xfId="6955"/>
    <cellStyle name="Comma 55 2 5 3 2" xfId="6956"/>
    <cellStyle name="Comma 55 2 5 3 3" xfId="6957"/>
    <cellStyle name="Comma 55 2 5 3 4" xfId="6958"/>
    <cellStyle name="Comma 55 2 5 4" xfId="6959"/>
    <cellStyle name="Comma 55 2 5 5" xfId="6960"/>
    <cellStyle name="Comma 55 2 5 6" xfId="6961"/>
    <cellStyle name="Comma 55 2 6" xfId="6962"/>
    <cellStyle name="Comma 55 2 6 2" xfId="6963"/>
    <cellStyle name="Comma 55 2 6 2 2" xfId="6964"/>
    <cellStyle name="Comma 55 2 6 2 3" xfId="6965"/>
    <cellStyle name="Comma 55 2 6 2 4" xfId="6966"/>
    <cellStyle name="Comma 55 2 6 3" xfId="6967"/>
    <cellStyle name="Comma 55 2 6 4" xfId="6968"/>
    <cellStyle name="Comma 55 2 6 5" xfId="6969"/>
    <cellStyle name="Comma 55 2 7" xfId="6970"/>
    <cellStyle name="Comma 55 2 7 2" xfId="6971"/>
    <cellStyle name="Comma 55 2 7 3" xfId="6972"/>
    <cellStyle name="Comma 55 2 7 4" xfId="6973"/>
    <cellStyle name="Comma 55 2 8" xfId="6974"/>
    <cellStyle name="Comma 55 2 9" xfId="6975"/>
    <cellStyle name="Comma 55 3" xfId="6976"/>
    <cellStyle name="Comma 55 3 10" xfId="6977"/>
    <cellStyle name="Comma 55 3 2" xfId="6978"/>
    <cellStyle name="Comma 55 3 2 2" xfId="6979"/>
    <cellStyle name="Comma 55 3 2 2 2" xfId="6980"/>
    <cellStyle name="Comma 55 3 2 2 2 2" xfId="6981"/>
    <cellStyle name="Comma 55 3 2 2 2 2 2" xfId="6982"/>
    <cellStyle name="Comma 55 3 2 2 2 2 3" xfId="6983"/>
    <cellStyle name="Comma 55 3 2 2 2 2 4" xfId="6984"/>
    <cellStyle name="Comma 55 3 2 2 2 3" xfId="6985"/>
    <cellStyle name="Comma 55 3 2 2 2 4" xfId="6986"/>
    <cellStyle name="Comma 55 3 2 2 2 5" xfId="6987"/>
    <cellStyle name="Comma 55 3 2 2 3" xfId="6988"/>
    <cellStyle name="Comma 55 3 2 2 3 2" xfId="6989"/>
    <cellStyle name="Comma 55 3 2 2 3 3" xfId="6990"/>
    <cellStyle name="Comma 55 3 2 2 3 4" xfId="6991"/>
    <cellStyle name="Comma 55 3 2 2 4" xfId="6992"/>
    <cellStyle name="Comma 55 3 2 2 5" xfId="6993"/>
    <cellStyle name="Comma 55 3 2 2 6" xfId="6994"/>
    <cellStyle name="Comma 55 3 2 3" xfId="6995"/>
    <cellStyle name="Comma 55 3 2 3 2" xfId="6996"/>
    <cellStyle name="Comma 55 3 2 3 2 2" xfId="6997"/>
    <cellStyle name="Comma 55 3 2 3 2 2 2" xfId="6998"/>
    <cellStyle name="Comma 55 3 2 3 2 2 3" xfId="6999"/>
    <cellStyle name="Comma 55 3 2 3 2 2 4" xfId="7000"/>
    <cellStyle name="Comma 55 3 2 3 2 3" xfId="7001"/>
    <cellStyle name="Comma 55 3 2 3 2 4" xfId="7002"/>
    <cellStyle name="Comma 55 3 2 3 2 5" xfId="7003"/>
    <cellStyle name="Comma 55 3 2 3 3" xfId="7004"/>
    <cellStyle name="Comma 55 3 2 3 3 2" xfId="7005"/>
    <cellStyle name="Comma 55 3 2 3 3 3" xfId="7006"/>
    <cellStyle name="Comma 55 3 2 3 3 4" xfId="7007"/>
    <cellStyle name="Comma 55 3 2 3 4" xfId="7008"/>
    <cellStyle name="Comma 55 3 2 3 5" xfId="7009"/>
    <cellStyle name="Comma 55 3 2 3 6" xfId="7010"/>
    <cellStyle name="Comma 55 3 2 4" xfId="7011"/>
    <cellStyle name="Comma 55 3 2 4 2" xfId="7012"/>
    <cellStyle name="Comma 55 3 2 4 2 2" xfId="7013"/>
    <cellStyle name="Comma 55 3 2 4 2 3" xfId="7014"/>
    <cellStyle name="Comma 55 3 2 4 2 4" xfId="7015"/>
    <cellStyle name="Comma 55 3 2 4 3" xfId="7016"/>
    <cellStyle name="Comma 55 3 2 4 4" xfId="7017"/>
    <cellStyle name="Comma 55 3 2 4 5" xfId="7018"/>
    <cellStyle name="Comma 55 3 2 5" xfId="7019"/>
    <cellStyle name="Comma 55 3 2 5 2" xfId="7020"/>
    <cellStyle name="Comma 55 3 2 5 3" xfId="7021"/>
    <cellStyle name="Comma 55 3 2 5 4" xfId="7022"/>
    <cellStyle name="Comma 55 3 2 6" xfId="7023"/>
    <cellStyle name="Comma 55 3 2 7" xfId="7024"/>
    <cellStyle name="Comma 55 3 2 8" xfId="7025"/>
    <cellStyle name="Comma 55 3 3" xfId="7026"/>
    <cellStyle name="Comma 55 3 3 2" xfId="7027"/>
    <cellStyle name="Comma 55 3 3 2 2" xfId="7028"/>
    <cellStyle name="Comma 55 3 3 2 2 2" xfId="7029"/>
    <cellStyle name="Comma 55 3 3 2 2 2 2" xfId="7030"/>
    <cellStyle name="Comma 55 3 3 2 2 2 3" xfId="7031"/>
    <cellStyle name="Comma 55 3 3 2 2 2 4" xfId="7032"/>
    <cellStyle name="Comma 55 3 3 2 2 3" xfId="7033"/>
    <cellStyle name="Comma 55 3 3 2 2 4" xfId="7034"/>
    <cellStyle name="Comma 55 3 3 2 2 5" xfId="7035"/>
    <cellStyle name="Comma 55 3 3 2 3" xfId="7036"/>
    <cellStyle name="Comma 55 3 3 2 3 2" xfId="7037"/>
    <cellStyle name="Comma 55 3 3 2 3 3" xfId="7038"/>
    <cellStyle name="Comma 55 3 3 2 3 4" xfId="7039"/>
    <cellStyle name="Comma 55 3 3 2 4" xfId="7040"/>
    <cellStyle name="Comma 55 3 3 2 5" xfId="7041"/>
    <cellStyle name="Comma 55 3 3 2 6" xfId="7042"/>
    <cellStyle name="Comma 55 3 3 3" xfId="7043"/>
    <cellStyle name="Comma 55 3 3 3 2" xfId="7044"/>
    <cellStyle name="Comma 55 3 3 3 2 2" xfId="7045"/>
    <cellStyle name="Comma 55 3 3 3 2 2 2" xfId="7046"/>
    <cellStyle name="Comma 55 3 3 3 2 2 3" xfId="7047"/>
    <cellStyle name="Comma 55 3 3 3 2 2 4" xfId="7048"/>
    <cellStyle name="Comma 55 3 3 3 2 3" xfId="7049"/>
    <cellStyle name="Comma 55 3 3 3 2 4" xfId="7050"/>
    <cellStyle name="Comma 55 3 3 3 2 5" xfId="7051"/>
    <cellStyle name="Comma 55 3 3 3 3" xfId="7052"/>
    <cellStyle name="Comma 55 3 3 3 3 2" xfId="7053"/>
    <cellStyle name="Comma 55 3 3 3 3 3" xfId="7054"/>
    <cellStyle name="Comma 55 3 3 3 3 4" xfId="7055"/>
    <cellStyle name="Comma 55 3 3 3 4" xfId="7056"/>
    <cellStyle name="Comma 55 3 3 3 5" xfId="7057"/>
    <cellStyle name="Comma 55 3 3 3 6" xfId="7058"/>
    <cellStyle name="Comma 55 3 3 4" xfId="7059"/>
    <cellStyle name="Comma 55 3 3 4 2" xfId="7060"/>
    <cellStyle name="Comma 55 3 3 4 2 2" xfId="7061"/>
    <cellStyle name="Comma 55 3 3 4 2 3" xfId="7062"/>
    <cellStyle name="Comma 55 3 3 4 2 4" xfId="7063"/>
    <cellStyle name="Comma 55 3 3 4 3" xfId="7064"/>
    <cellStyle name="Comma 55 3 3 4 4" xfId="7065"/>
    <cellStyle name="Comma 55 3 3 4 5" xfId="7066"/>
    <cellStyle name="Comma 55 3 3 5" xfId="7067"/>
    <cellStyle name="Comma 55 3 3 5 2" xfId="7068"/>
    <cellStyle name="Comma 55 3 3 5 3" xfId="7069"/>
    <cellStyle name="Comma 55 3 3 5 4" xfId="7070"/>
    <cellStyle name="Comma 55 3 3 6" xfId="7071"/>
    <cellStyle name="Comma 55 3 3 7" xfId="7072"/>
    <cellStyle name="Comma 55 3 3 8" xfId="7073"/>
    <cellStyle name="Comma 55 3 4" xfId="7074"/>
    <cellStyle name="Comma 55 3 4 2" xfId="7075"/>
    <cellStyle name="Comma 55 3 4 2 2" xfId="7076"/>
    <cellStyle name="Comma 55 3 4 2 2 2" xfId="7077"/>
    <cellStyle name="Comma 55 3 4 2 2 3" xfId="7078"/>
    <cellStyle name="Comma 55 3 4 2 2 4" xfId="7079"/>
    <cellStyle name="Comma 55 3 4 2 3" xfId="7080"/>
    <cellStyle name="Comma 55 3 4 2 4" xfId="7081"/>
    <cellStyle name="Comma 55 3 4 2 5" xfId="7082"/>
    <cellStyle name="Comma 55 3 4 3" xfId="7083"/>
    <cellStyle name="Comma 55 3 4 3 2" xfId="7084"/>
    <cellStyle name="Comma 55 3 4 3 3" xfId="7085"/>
    <cellStyle name="Comma 55 3 4 3 4" xfId="7086"/>
    <cellStyle name="Comma 55 3 4 4" xfId="7087"/>
    <cellStyle name="Comma 55 3 4 5" xfId="7088"/>
    <cellStyle name="Comma 55 3 4 6" xfId="7089"/>
    <cellStyle name="Comma 55 3 5" xfId="7090"/>
    <cellStyle name="Comma 55 3 5 2" xfId="7091"/>
    <cellStyle name="Comma 55 3 5 2 2" xfId="7092"/>
    <cellStyle name="Comma 55 3 5 2 2 2" xfId="7093"/>
    <cellStyle name="Comma 55 3 5 2 2 3" xfId="7094"/>
    <cellStyle name="Comma 55 3 5 2 2 4" xfId="7095"/>
    <cellStyle name="Comma 55 3 5 2 3" xfId="7096"/>
    <cellStyle name="Comma 55 3 5 2 4" xfId="7097"/>
    <cellStyle name="Comma 55 3 5 2 5" xfId="7098"/>
    <cellStyle name="Comma 55 3 5 3" xfId="7099"/>
    <cellStyle name="Comma 55 3 5 3 2" xfId="7100"/>
    <cellStyle name="Comma 55 3 5 3 3" xfId="7101"/>
    <cellStyle name="Comma 55 3 5 3 4" xfId="7102"/>
    <cellStyle name="Comma 55 3 5 4" xfId="7103"/>
    <cellStyle name="Comma 55 3 5 5" xfId="7104"/>
    <cellStyle name="Comma 55 3 5 6" xfId="7105"/>
    <cellStyle name="Comma 55 3 6" xfId="7106"/>
    <cellStyle name="Comma 55 3 6 2" xfId="7107"/>
    <cellStyle name="Comma 55 3 6 2 2" xfId="7108"/>
    <cellStyle name="Comma 55 3 6 2 3" xfId="7109"/>
    <cellStyle name="Comma 55 3 6 2 4" xfId="7110"/>
    <cellStyle name="Comma 55 3 6 3" xfId="7111"/>
    <cellStyle name="Comma 55 3 6 4" xfId="7112"/>
    <cellStyle name="Comma 55 3 6 5" xfId="7113"/>
    <cellStyle name="Comma 55 3 7" xfId="7114"/>
    <cellStyle name="Comma 55 3 7 2" xfId="7115"/>
    <cellStyle name="Comma 55 3 7 3" xfId="7116"/>
    <cellStyle name="Comma 55 3 7 4" xfId="7117"/>
    <cellStyle name="Comma 55 3 8" xfId="7118"/>
    <cellStyle name="Comma 55 3 9" xfId="7119"/>
    <cellStyle name="Comma 55 4" xfId="7120"/>
    <cellStyle name="Comma 55 4 2" xfId="7121"/>
    <cellStyle name="Comma 55 4 2 2" xfId="7122"/>
    <cellStyle name="Comma 55 4 2 2 2" xfId="7123"/>
    <cellStyle name="Comma 55 4 2 2 2 2" xfId="7124"/>
    <cellStyle name="Comma 55 4 2 2 2 3" xfId="7125"/>
    <cellStyle name="Comma 55 4 2 2 2 4" xfId="7126"/>
    <cellStyle name="Comma 55 4 2 2 3" xfId="7127"/>
    <cellStyle name="Comma 55 4 2 2 4" xfId="7128"/>
    <cellStyle name="Comma 55 4 2 2 5" xfId="7129"/>
    <cellStyle name="Comma 55 4 2 3" xfId="7130"/>
    <cellStyle name="Comma 55 4 2 3 2" xfId="7131"/>
    <cellStyle name="Comma 55 4 2 3 3" xfId="7132"/>
    <cellStyle name="Comma 55 4 2 3 4" xfId="7133"/>
    <cellStyle name="Comma 55 4 2 4" xfId="7134"/>
    <cellStyle name="Comma 55 4 2 5" xfId="7135"/>
    <cellStyle name="Comma 55 4 2 6" xfId="7136"/>
    <cellStyle name="Comma 55 4 3" xfId="7137"/>
    <cellStyle name="Comma 55 4 3 2" xfId="7138"/>
    <cellStyle name="Comma 55 4 3 2 2" xfId="7139"/>
    <cellStyle name="Comma 55 4 3 2 2 2" xfId="7140"/>
    <cellStyle name="Comma 55 4 3 2 2 3" xfId="7141"/>
    <cellStyle name="Comma 55 4 3 2 2 4" xfId="7142"/>
    <cellStyle name="Comma 55 4 3 2 3" xfId="7143"/>
    <cellStyle name="Comma 55 4 3 2 4" xfId="7144"/>
    <cellStyle name="Comma 55 4 3 2 5" xfId="7145"/>
    <cellStyle name="Comma 55 4 3 3" xfId="7146"/>
    <cellStyle name="Comma 55 4 3 3 2" xfId="7147"/>
    <cellStyle name="Comma 55 4 3 3 3" xfId="7148"/>
    <cellStyle name="Comma 55 4 3 3 4" xfId="7149"/>
    <cellStyle name="Comma 55 4 3 4" xfId="7150"/>
    <cellStyle name="Comma 55 4 3 5" xfId="7151"/>
    <cellStyle name="Comma 55 4 3 6" xfId="7152"/>
    <cellStyle name="Comma 55 4 4" xfId="7153"/>
    <cellStyle name="Comma 55 4 4 2" xfId="7154"/>
    <cellStyle name="Comma 55 4 4 2 2" xfId="7155"/>
    <cellStyle name="Comma 55 4 4 2 3" xfId="7156"/>
    <cellStyle name="Comma 55 4 4 2 4" xfId="7157"/>
    <cellStyle name="Comma 55 4 4 3" xfId="7158"/>
    <cellStyle name="Comma 55 4 4 4" xfId="7159"/>
    <cellStyle name="Comma 55 4 4 5" xfId="7160"/>
    <cellStyle name="Comma 55 4 5" xfId="7161"/>
    <cellStyle name="Comma 55 4 5 2" xfId="7162"/>
    <cellStyle name="Comma 55 4 5 3" xfId="7163"/>
    <cellStyle name="Comma 55 4 5 4" xfId="7164"/>
    <cellStyle name="Comma 55 4 6" xfId="7165"/>
    <cellStyle name="Comma 55 4 7" xfId="7166"/>
    <cellStyle name="Comma 55 4 8" xfId="7167"/>
    <cellStyle name="Comma 55 5" xfId="7168"/>
    <cellStyle name="Comma 55 5 2" xfId="7169"/>
    <cellStyle name="Comma 55 5 2 2" xfId="7170"/>
    <cellStyle name="Comma 55 5 2 2 2" xfId="7171"/>
    <cellStyle name="Comma 55 5 2 2 2 2" xfId="7172"/>
    <cellStyle name="Comma 55 5 2 2 2 3" xfId="7173"/>
    <cellStyle name="Comma 55 5 2 2 2 4" xfId="7174"/>
    <cellStyle name="Comma 55 5 2 2 3" xfId="7175"/>
    <cellStyle name="Comma 55 5 2 2 4" xfId="7176"/>
    <cellStyle name="Comma 55 5 2 2 5" xfId="7177"/>
    <cellStyle name="Comma 55 5 2 3" xfId="7178"/>
    <cellStyle name="Comma 55 5 2 3 2" xfId="7179"/>
    <cellStyle name="Comma 55 5 2 3 3" xfId="7180"/>
    <cellStyle name="Comma 55 5 2 3 4" xfId="7181"/>
    <cellStyle name="Comma 55 5 2 4" xfId="7182"/>
    <cellStyle name="Comma 55 5 2 5" xfId="7183"/>
    <cellStyle name="Comma 55 5 2 6" xfId="7184"/>
    <cellStyle name="Comma 55 5 3" xfId="7185"/>
    <cellStyle name="Comma 55 5 3 2" xfId="7186"/>
    <cellStyle name="Comma 55 5 3 2 2" xfId="7187"/>
    <cellStyle name="Comma 55 5 3 2 2 2" xfId="7188"/>
    <cellStyle name="Comma 55 5 3 2 2 3" xfId="7189"/>
    <cellStyle name="Comma 55 5 3 2 2 4" xfId="7190"/>
    <cellStyle name="Comma 55 5 3 2 3" xfId="7191"/>
    <cellStyle name="Comma 55 5 3 2 4" xfId="7192"/>
    <cellStyle name="Comma 55 5 3 2 5" xfId="7193"/>
    <cellStyle name="Comma 55 5 3 3" xfId="7194"/>
    <cellStyle name="Comma 55 5 3 3 2" xfId="7195"/>
    <cellStyle name="Comma 55 5 3 3 3" xfId="7196"/>
    <cellStyle name="Comma 55 5 3 3 4" xfId="7197"/>
    <cellStyle name="Comma 55 5 3 4" xfId="7198"/>
    <cellStyle name="Comma 55 5 3 5" xfId="7199"/>
    <cellStyle name="Comma 55 5 3 6" xfId="7200"/>
    <cellStyle name="Comma 55 5 4" xfId="7201"/>
    <cellStyle name="Comma 55 5 4 2" xfId="7202"/>
    <cellStyle name="Comma 55 5 4 2 2" xfId="7203"/>
    <cellStyle name="Comma 55 5 4 2 3" xfId="7204"/>
    <cellStyle name="Comma 55 5 4 2 4" xfId="7205"/>
    <cellStyle name="Comma 55 5 4 3" xfId="7206"/>
    <cellStyle name="Comma 55 5 4 4" xfId="7207"/>
    <cellStyle name="Comma 55 5 4 5" xfId="7208"/>
    <cellStyle name="Comma 55 5 5" xfId="7209"/>
    <cellStyle name="Comma 55 5 5 2" xfId="7210"/>
    <cellStyle name="Comma 55 5 5 3" xfId="7211"/>
    <cellStyle name="Comma 55 5 5 4" xfId="7212"/>
    <cellStyle name="Comma 55 5 6" xfId="7213"/>
    <cellStyle name="Comma 55 5 7" xfId="7214"/>
    <cellStyle name="Comma 55 5 8" xfId="7215"/>
    <cellStyle name="Comma 55 6" xfId="7216"/>
    <cellStyle name="Comma 55 6 2" xfId="7217"/>
    <cellStyle name="Comma 55 6 2 2" xfId="7218"/>
    <cellStyle name="Comma 55 6 2 2 2" xfId="7219"/>
    <cellStyle name="Comma 55 6 2 2 3" xfId="7220"/>
    <cellStyle name="Comma 55 6 2 2 4" xfId="7221"/>
    <cellStyle name="Comma 55 6 2 3" xfId="7222"/>
    <cellStyle name="Comma 55 6 2 4" xfId="7223"/>
    <cellStyle name="Comma 55 6 2 5" xfId="7224"/>
    <cellStyle name="Comma 55 6 3" xfId="7225"/>
    <cellStyle name="Comma 55 6 3 2" xfId="7226"/>
    <cellStyle name="Comma 55 6 3 3" xfId="7227"/>
    <cellStyle name="Comma 55 6 3 4" xfId="7228"/>
    <cellStyle name="Comma 55 6 4" xfId="7229"/>
    <cellStyle name="Comma 55 6 5" xfId="7230"/>
    <cellStyle name="Comma 55 6 6" xfId="7231"/>
    <cellStyle name="Comma 55 7" xfId="7232"/>
    <cellStyle name="Comma 55 7 2" xfId="7233"/>
    <cellStyle name="Comma 55 7 2 2" xfId="7234"/>
    <cellStyle name="Comma 55 7 2 2 2" xfId="7235"/>
    <cellStyle name="Comma 55 7 2 2 3" xfId="7236"/>
    <cellStyle name="Comma 55 7 2 2 4" xfId="7237"/>
    <cellStyle name="Comma 55 7 2 3" xfId="7238"/>
    <cellStyle name="Comma 55 7 2 4" xfId="7239"/>
    <cellStyle name="Comma 55 7 2 5" xfId="7240"/>
    <cellStyle name="Comma 55 7 3" xfId="7241"/>
    <cellStyle name="Comma 55 7 3 2" xfId="7242"/>
    <cellStyle name="Comma 55 7 3 3" xfId="7243"/>
    <cellStyle name="Comma 55 7 3 4" xfId="7244"/>
    <cellStyle name="Comma 55 7 4" xfId="7245"/>
    <cellStyle name="Comma 55 7 5" xfId="7246"/>
    <cellStyle name="Comma 55 7 6" xfId="7247"/>
    <cellStyle name="Comma 55 8" xfId="7248"/>
    <cellStyle name="Comma 55 8 2" xfId="7249"/>
    <cellStyle name="Comma 55 8 2 2" xfId="7250"/>
    <cellStyle name="Comma 55 8 2 3" xfId="7251"/>
    <cellStyle name="Comma 55 8 2 4" xfId="7252"/>
    <cellStyle name="Comma 55 8 3" xfId="7253"/>
    <cellStyle name="Comma 55 8 4" xfId="7254"/>
    <cellStyle name="Comma 55 8 5" xfId="7255"/>
    <cellStyle name="Comma 55 9" xfId="7256"/>
    <cellStyle name="Comma 55 9 2" xfId="7257"/>
    <cellStyle name="Comma 55 9 3" xfId="7258"/>
    <cellStyle name="Comma 55 9 4" xfId="7259"/>
    <cellStyle name="Comma 56" xfId="7260"/>
    <cellStyle name="Comma 56 10" xfId="7261"/>
    <cellStyle name="Comma 56 11" xfId="7262"/>
    <cellStyle name="Comma 56 12" xfId="7263"/>
    <cellStyle name="Comma 56 2" xfId="7264"/>
    <cellStyle name="Comma 56 2 10" xfId="7265"/>
    <cellStyle name="Comma 56 2 2" xfId="7266"/>
    <cellStyle name="Comma 56 2 2 2" xfId="7267"/>
    <cellStyle name="Comma 56 2 2 2 2" xfId="7268"/>
    <cellStyle name="Comma 56 2 2 2 2 2" xfId="7269"/>
    <cellStyle name="Comma 56 2 2 2 2 2 2" xfId="7270"/>
    <cellStyle name="Comma 56 2 2 2 2 2 3" xfId="7271"/>
    <cellStyle name="Comma 56 2 2 2 2 2 4" xfId="7272"/>
    <cellStyle name="Comma 56 2 2 2 2 3" xfId="7273"/>
    <cellStyle name="Comma 56 2 2 2 2 4" xfId="7274"/>
    <cellStyle name="Comma 56 2 2 2 2 5" xfId="7275"/>
    <cellStyle name="Comma 56 2 2 2 3" xfId="7276"/>
    <cellStyle name="Comma 56 2 2 2 3 2" xfId="7277"/>
    <cellStyle name="Comma 56 2 2 2 3 3" xfId="7278"/>
    <cellStyle name="Comma 56 2 2 2 3 4" xfId="7279"/>
    <cellStyle name="Comma 56 2 2 2 4" xfId="7280"/>
    <cellStyle name="Comma 56 2 2 2 5" xfId="7281"/>
    <cellStyle name="Comma 56 2 2 2 6" xfId="7282"/>
    <cellStyle name="Comma 56 2 2 3" xfId="7283"/>
    <cellStyle name="Comma 56 2 2 3 2" xfId="7284"/>
    <cellStyle name="Comma 56 2 2 3 2 2" xfId="7285"/>
    <cellStyle name="Comma 56 2 2 3 2 2 2" xfId="7286"/>
    <cellStyle name="Comma 56 2 2 3 2 2 3" xfId="7287"/>
    <cellStyle name="Comma 56 2 2 3 2 2 4" xfId="7288"/>
    <cellStyle name="Comma 56 2 2 3 2 3" xfId="7289"/>
    <cellStyle name="Comma 56 2 2 3 2 4" xfId="7290"/>
    <cellStyle name="Comma 56 2 2 3 2 5" xfId="7291"/>
    <cellStyle name="Comma 56 2 2 3 3" xfId="7292"/>
    <cellStyle name="Comma 56 2 2 3 3 2" xfId="7293"/>
    <cellStyle name="Comma 56 2 2 3 3 3" xfId="7294"/>
    <cellStyle name="Comma 56 2 2 3 3 4" xfId="7295"/>
    <cellStyle name="Comma 56 2 2 3 4" xfId="7296"/>
    <cellStyle name="Comma 56 2 2 3 5" xfId="7297"/>
    <cellStyle name="Comma 56 2 2 3 6" xfId="7298"/>
    <cellStyle name="Comma 56 2 2 4" xfId="7299"/>
    <cellStyle name="Comma 56 2 2 4 2" xfId="7300"/>
    <cellStyle name="Comma 56 2 2 4 2 2" xfId="7301"/>
    <cellStyle name="Comma 56 2 2 4 2 3" xfId="7302"/>
    <cellStyle name="Comma 56 2 2 4 2 4" xfId="7303"/>
    <cellStyle name="Comma 56 2 2 4 3" xfId="7304"/>
    <cellStyle name="Comma 56 2 2 4 4" xfId="7305"/>
    <cellStyle name="Comma 56 2 2 4 5" xfId="7306"/>
    <cellStyle name="Comma 56 2 2 5" xfId="7307"/>
    <cellStyle name="Comma 56 2 2 5 2" xfId="7308"/>
    <cellStyle name="Comma 56 2 2 5 3" xfId="7309"/>
    <cellStyle name="Comma 56 2 2 5 4" xfId="7310"/>
    <cellStyle name="Comma 56 2 2 6" xfId="7311"/>
    <cellStyle name="Comma 56 2 2 7" xfId="7312"/>
    <cellStyle name="Comma 56 2 2 8" xfId="7313"/>
    <cellStyle name="Comma 56 2 3" xfId="7314"/>
    <cellStyle name="Comma 56 2 3 2" xfId="7315"/>
    <cellStyle name="Comma 56 2 3 2 2" xfId="7316"/>
    <cellStyle name="Comma 56 2 3 2 2 2" xfId="7317"/>
    <cellStyle name="Comma 56 2 3 2 2 2 2" xfId="7318"/>
    <cellStyle name="Comma 56 2 3 2 2 2 3" xfId="7319"/>
    <cellStyle name="Comma 56 2 3 2 2 2 4" xfId="7320"/>
    <cellStyle name="Comma 56 2 3 2 2 3" xfId="7321"/>
    <cellStyle name="Comma 56 2 3 2 2 4" xfId="7322"/>
    <cellStyle name="Comma 56 2 3 2 2 5" xfId="7323"/>
    <cellStyle name="Comma 56 2 3 2 3" xfId="7324"/>
    <cellStyle name="Comma 56 2 3 2 3 2" xfId="7325"/>
    <cellStyle name="Comma 56 2 3 2 3 3" xfId="7326"/>
    <cellStyle name="Comma 56 2 3 2 3 4" xfId="7327"/>
    <cellStyle name="Comma 56 2 3 2 4" xfId="7328"/>
    <cellStyle name="Comma 56 2 3 2 5" xfId="7329"/>
    <cellStyle name="Comma 56 2 3 2 6" xfId="7330"/>
    <cellStyle name="Comma 56 2 3 3" xfId="7331"/>
    <cellStyle name="Comma 56 2 3 3 2" xfId="7332"/>
    <cellStyle name="Comma 56 2 3 3 2 2" xfId="7333"/>
    <cellStyle name="Comma 56 2 3 3 2 2 2" xfId="7334"/>
    <cellStyle name="Comma 56 2 3 3 2 2 3" xfId="7335"/>
    <cellStyle name="Comma 56 2 3 3 2 2 4" xfId="7336"/>
    <cellStyle name="Comma 56 2 3 3 2 3" xfId="7337"/>
    <cellStyle name="Comma 56 2 3 3 2 4" xfId="7338"/>
    <cellStyle name="Comma 56 2 3 3 2 5" xfId="7339"/>
    <cellStyle name="Comma 56 2 3 3 3" xfId="7340"/>
    <cellStyle name="Comma 56 2 3 3 3 2" xfId="7341"/>
    <cellStyle name="Comma 56 2 3 3 3 3" xfId="7342"/>
    <cellStyle name="Comma 56 2 3 3 3 4" xfId="7343"/>
    <cellStyle name="Comma 56 2 3 3 4" xfId="7344"/>
    <cellStyle name="Comma 56 2 3 3 5" xfId="7345"/>
    <cellStyle name="Comma 56 2 3 3 6" xfId="7346"/>
    <cellStyle name="Comma 56 2 3 4" xfId="7347"/>
    <cellStyle name="Comma 56 2 3 4 2" xfId="7348"/>
    <cellStyle name="Comma 56 2 3 4 2 2" xfId="7349"/>
    <cellStyle name="Comma 56 2 3 4 2 3" xfId="7350"/>
    <cellStyle name="Comma 56 2 3 4 2 4" xfId="7351"/>
    <cellStyle name="Comma 56 2 3 4 3" xfId="7352"/>
    <cellStyle name="Comma 56 2 3 4 4" xfId="7353"/>
    <cellStyle name="Comma 56 2 3 4 5" xfId="7354"/>
    <cellStyle name="Comma 56 2 3 5" xfId="7355"/>
    <cellStyle name="Comma 56 2 3 5 2" xfId="7356"/>
    <cellStyle name="Comma 56 2 3 5 3" xfId="7357"/>
    <cellStyle name="Comma 56 2 3 5 4" xfId="7358"/>
    <cellStyle name="Comma 56 2 3 6" xfId="7359"/>
    <cellStyle name="Comma 56 2 3 7" xfId="7360"/>
    <cellStyle name="Comma 56 2 3 8" xfId="7361"/>
    <cellStyle name="Comma 56 2 4" xfId="7362"/>
    <cellStyle name="Comma 56 2 4 2" xfId="7363"/>
    <cellStyle name="Comma 56 2 4 2 2" xfId="7364"/>
    <cellStyle name="Comma 56 2 4 2 2 2" xfId="7365"/>
    <cellStyle name="Comma 56 2 4 2 2 3" xfId="7366"/>
    <cellStyle name="Comma 56 2 4 2 2 4" xfId="7367"/>
    <cellStyle name="Comma 56 2 4 2 3" xfId="7368"/>
    <cellStyle name="Comma 56 2 4 2 4" xfId="7369"/>
    <cellStyle name="Comma 56 2 4 2 5" xfId="7370"/>
    <cellStyle name="Comma 56 2 4 3" xfId="7371"/>
    <cellStyle name="Comma 56 2 4 3 2" xfId="7372"/>
    <cellStyle name="Comma 56 2 4 3 3" xfId="7373"/>
    <cellStyle name="Comma 56 2 4 3 4" xfId="7374"/>
    <cellStyle name="Comma 56 2 4 4" xfId="7375"/>
    <cellStyle name="Comma 56 2 4 5" xfId="7376"/>
    <cellStyle name="Comma 56 2 4 6" xfId="7377"/>
    <cellStyle name="Comma 56 2 5" xfId="7378"/>
    <cellStyle name="Comma 56 2 5 2" xfId="7379"/>
    <cellStyle name="Comma 56 2 5 2 2" xfId="7380"/>
    <cellStyle name="Comma 56 2 5 2 2 2" xfId="7381"/>
    <cellStyle name="Comma 56 2 5 2 2 3" xfId="7382"/>
    <cellStyle name="Comma 56 2 5 2 2 4" xfId="7383"/>
    <cellStyle name="Comma 56 2 5 2 3" xfId="7384"/>
    <cellStyle name="Comma 56 2 5 2 4" xfId="7385"/>
    <cellStyle name="Comma 56 2 5 2 5" xfId="7386"/>
    <cellStyle name="Comma 56 2 5 3" xfId="7387"/>
    <cellStyle name="Comma 56 2 5 3 2" xfId="7388"/>
    <cellStyle name="Comma 56 2 5 3 3" xfId="7389"/>
    <cellStyle name="Comma 56 2 5 3 4" xfId="7390"/>
    <cellStyle name="Comma 56 2 5 4" xfId="7391"/>
    <cellStyle name="Comma 56 2 5 5" xfId="7392"/>
    <cellStyle name="Comma 56 2 5 6" xfId="7393"/>
    <cellStyle name="Comma 56 2 6" xfId="7394"/>
    <cellStyle name="Comma 56 2 6 2" xfId="7395"/>
    <cellStyle name="Comma 56 2 6 2 2" xfId="7396"/>
    <cellStyle name="Comma 56 2 6 2 3" xfId="7397"/>
    <cellStyle name="Comma 56 2 6 2 4" xfId="7398"/>
    <cellStyle name="Comma 56 2 6 3" xfId="7399"/>
    <cellStyle name="Comma 56 2 6 4" xfId="7400"/>
    <cellStyle name="Comma 56 2 6 5" xfId="7401"/>
    <cellStyle name="Comma 56 2 7" xfId="7402"/>
    <cellStyle name="Comma 56 2 7 2" xfId="7403"/>
    <cellStyle name="Comma 56 2 7 3" xfId="7404"/>
    <cellStyle name="Comma 56 2 7 4" xfId="7405"/>
    <cellStyle name="Comma 56 2 8" xfId="7406"/>
    <cellStyle name="Comma 56 2 9" xfId="7407"/>
    <cellStyle name="Comma 56 3" xfId="7408"/>
    <cellStyle name="Comma 56 3 10" xfId="7409"/>
    <cellStyle name="Comma 56 3 2" xfId="7410"/>
    <cellStyle name="Comma 56 3 2 2" xfId="7411"/>
    <cellStyle name="Comma 56 3 2 2 2" xfId="7412"/>
    <cellStyle name="Comma 56 3 2 2 2 2" xfId="7413"/>
    <cellStyle name="Comma 56 3 2 2 2 2 2" xfId="7414"/>
    <cellStyle name="Comma 56 3 2 2 2 2 3" xfId="7415"/>
    <cellStyle name="Comma 56 3 2 2 2 2 4" xfId="7416"/>
    <cellStyle name="Comma 56 3 2 2 2 3" xfId="7417"/>
    <cellStyle name="Comma 56 3 2 2 2 4" xfId="7418"/>
    <cellStyle name="Comma 56 3 2 2 2 5" xfId="7419"/>
    <cellStyle name="Comma 56 3 2 2 3" xfId="7420"/>
    <cellStyle name="Comma 56 3 2 2 3 2" xfId="7421"/>
    <cellStyle name="Comma 56 3 2 2 3 3" xfId="7422"/>
    <cellStyle name="Comma 56 3 2 2 3 4" xfId="7423"/>
    <cellStyle name="Comma 56 3 2 2 4" xfId="7424"/>
    <cellStyle name="Comma 56 3 2 2 5" xfId="7425"/>
    <cellStyle name="Comma 56 3 2 2 6" xfId="7426"/>
    <cellStyle name="Comma 56 3 2 3" xfId="7427"/>
    <cellStyle name="Comma 56 3 2 3 2" xfId="7428"/>
    <cellStyle name="Comma 56 3 2 3 2 2" xfId="7429"/>
    <cellStyle name="Comma 56 3 2 3 2 2 2" xfId="7430"/>
    <cellStyle name="Comma 56 3 2 3 2 2 3" xfId="7431"/>
    <cellStyle name="Comma 56 3 2 3 2 2 4" xfId="7432"/>
    <cellStyle name="Comma 56 3 2 3 2 3" xfId="7433"/>
    <cellStyle name="Comma 56 3 2 3 2 4" xfId="7434"/>
    <cellStyle name="Comma 56 3 2 3 2 5" xfId="7435"/>
    <cellStyle name="Comma 56 3 2 3 3" xfId="7436"/>
    <cellStyle name="Comma 56 3 2 3 3 2" xfId="7437"/>
    <cellStyle name="Comma 56 3 2 3 3 3" xfId="7438"/>
    <cellStyle name="Comma 56 3 2 3 3 4" xfId="7439"/>
    <cellStyle name="Comma 56 3 2 3 4" xfId="7440"/>
    <cellStyle name="Comma 56 3 2 3 5" xfId="7441"/>
    <cellStyle name="Comma 56 3 2 3 6" xfId="7442"/>
    <cellStyle name="Comma 56 3 2 4" xfId="7443"/>
    <cellStyle name="Comma 56 3 2 4 2" xfId="7444"/>
    <cellStyle name="Comma 56 3 2 4 2 2" xfId="7445"/>
    <cellStyle name="Comma 56 3 2 4 2 3" xfId="7446"/>
    <cellStyle name="Comma 56 3 2 4 2 4" xfId="7447"/>
    <cellStyle name="Comma 56 3 2 4 3" xfId="7448"/>
    <cellStyle name="Comma 56 3 2 4 4" xfId="7449"/>
    <cellStyle name="Comma 56 3 2 4 5" xfId="7450"/>
    <cellStyle name="Comma 56 3 2 5" xfId="7451"/>
    <cellStyle name="Comma 56 3 2 5 2" xfId="7452"/>
    <cellStyle name="Comma 56 3 2 5 3" xfId="7453"/>
    <cellStyle name="Comma 56 3 2 5 4" xfId="7454"/>
    <cellStyle name="Comma 56 3 2 6" xfId="7455"/>
    <cellStyle name="Comma 56 3 2 7" xfId="7456"/>
    <cellStyle name="Comma 56 3 2 8" xfId="7457"/>
    <cellStyle name="Comma 56 3 3" xfId="7458"/>
    <cellStyle name="Comma 56 3 3 2" xfId="7459"/>
    <cellStyle name="Comma 56 3 3 2 2" xfId="7460"/>
    <cellStyle name="Comma 56 3 3 2 2 2" xfId="7461"/>
    <cellStyle name="Comma 56 3 3 2 2 2 2" xfId="7462"/>
    <cellStyle name="Comma 56 3 3 2 2 2 3" xfId="7463"/>
    <cellStyle name="Comma 56 3 3 2 2 2 4" xfId="7464"/>
    <cellStyle name="Comma 56 3 3 2 2 3" xfId="7465"/>
    <cellStyle name="Comma 56 3 3 2 2 4" xfId="7466"/>
    <cellStyle name="Comma 56 3 3 2 2 5" xfId="7467"/>
    <cellStyle name="Comma 56 3 3 2 3" xfId="7468"/>
    <cellStyle name="Comma 56 3 3 2 3 2" xfId="7469"/>
    <cellStyle name="Comma 56 3 3 2 3 3" xfId="7470"/>
    <cellStyle name="Comma 56 3 3 2 3 4" xfId="7471"/>
    <cellStyle name="Comma 56 3 3 2 4" xfId="7472"/>
    <cellStyle name="Comma 56 3 3 2 5" xfId="7473"/>
    <cellStyle name="Comma 56 3 3 2 6" xfId="7474"/>
    <cellStyle name="Comma 56 3 3 3" xfId="7475"/>
    <cellStyle name="Comma 56 3 3 3 2" xfId="7476"/>
    <cellStyle name="Comma 56 3 3 3 2 2" xfId="7477"/>
    <cellStyle name="Comma 56 3 3 3 2 2 2" xfId="7478"/>
    <cellStyle name="Comma 56 3 3 3 2 2 3" xfId="7479"/>
    <cellStyle name="Comma 56 3 3 3 2 2 4" xfId="7480"/>
    <cellStyle name="Comma 56 3 3 3 2 3" xfId="7481"/>
    <cellStyle name="Comma 56 3 3 3 2 4" xfId="7482"/>
    <cellStyle name="Comma 56 3 3 3 2 5" xfId="7483"/>
    <cellStyle name="Comma 56 3 3 3 3" xfId="7484"/>
    <cellStyle name="Comma 56 3 3 3 3 2" xfId="7485"/>
    <cellStyle name="Comma 56 3 3 3 3 3" xfId="7486"/>
    <cellStyle name="Comma 56 3 3 3 3 4" xfId="7487"/>
    <cellStyle name="Comma 56 3 3 3 4" xfId="7488"/>
    <cellStyle name="Comma 56 3 3 3 5" xfId="7489"/>
    <cellStyle name="Comma 56 3 3 3 6" xfId="7490"/>
    <cellStyle name="Comma 56 3 3 4" xfId="7491"/>
    <cellStyle name="Comma 56 3 3 4 2" xfId="7492"/>
    <cellStyle name="Comma 56 3 3 4 2 2" xfId="7493"/>
    <cellStyle name="Comma 56 3 3 4 2 3" xfId="7494"/>
    <cellStyle name="Comma 56 3 3 4 2 4" xfId="7495"/>
    <cellStyle name="Comma 56 3 3 4 3" xfId="7496"/>
    <cellStyle name="Comma 56 3 3 4 4" xfId="7497"/>
    <cellStyle name="Comma 56 3 3 4 5" xfId="7498"/>
    <cellStyle name="Comma 56 3 3 5" xfId="7499"/>
    <cellStyle name="Comma 56 3 3 5 2" xfId="7500"/>
    <cellStyle name="Comma 56 3 3 5 3" xfId="7501"/>
    <cellStyle name="Comma 56 3 3 5 4" xfId="7502"/>
    <cellStyle name="Comma 56 3 3 6" xfId="7503"/>
    <cellStyle name="Comma 56 3 3 7" xfId="7504"/>
    <cellStyle name="Comma 56 3 3 8" xfId="7505"/>
    <cellStyle name="Comma 56 3 4" xfId="7506"/>
    <cellStyle name="Comma 56 3 4 2" xfId="7507"/>
    <cellStyle name="Comma 56 3 4 2 2" xfId="7508"/>
    <cellStyle name="Comma 56 3 4 2 2 2" xfId="7509"/>
    <cellStyle name="Comma 56 3 4 2 2 3" xfId="7510"/>
    <cellStyle name="Comma 56 3 4 2 2 4" xfId="7511"/>
    <cellStyle name="Comma 56 3 4 2 3" xfId="7512"/>
    <cellStyle name="Comma 56 3 4 2 4" xfId="7513"/>
    <cellStyle name="Comma 56 3 4 2 5" xfId="7514"/>
    <cellStyle name="Comma 56 3 4 3" xfId="7515"/>
    <cellStyle name="Comma 56 3 4 3 2" xfId="7516"/>
    <cellStyle name="Comma 56 3 4 3 3" xfId="7517"/>
    <cellStyle name="Comma 56 3 4 3 4" xfId="7518"/>
    <cellStyle name="Comma 56 3 4 4" xfId="7519"/>
    <cellStyle name="Comma 56 3 4 5" xfId="7520"/>
    <cellStyle name="Comma 56 3 4 6" xfId="7521"/>
    <cellStyle name="Comma 56 3 5" xfId="7522"/>
    <cellStyle name="Comma 56 3 5 2" xfId="7523"/>
    <cellStyle name="Comma 56 3 5 2 2" xfId="7524"/>
    <cellStyle name="Comma 56 3 5 2 2 2" xfId="7525"/>
    <cellStyle name="Comma 56 3 5 2 2 3" xfId="7526"/>
    <cellStyle name="Comma 56 3 5 2 2 4" xfId="7527"/>
    <cellStyle name="Comma 56 3 5 2 3" xfId="7528"/>
    <cellStyle name="Comma 56 3 5 2 4" xfId="7529"/>
    <cellStyle name="Comma 56 3 5 2 5" xfId="7530"/>
    <cellStyle name="Comma 56 3 5 3" xfId="7531"/>
    <cellStyle name="Comma 56 3 5 3 2" xfId="7532"/>
    <cellStyle name="Comma 56 3 5 3 3" xfId="7533"/>
    <cellStyle name="Comma 56 3 5 3 4" xfId="7534"/>
    <cellStyle name="Comma 56 3 5 4" xfId="7535"/>
    <cellStyle name="Comma 56 3 5 5" xfId="7536"/>
    <cellStyle name="Comma 56 3 5 6" xfId="7537"/>
    <cellStyle name="Comma 56 3 6" xfId="7538"/>
    <cellStyle name="Comma 56 3 6 2" xfId="7539"/>
    <cellStyle name="Comma 56 3 6 2 2" xfId="7540"/>
    <cellStyle name="Comma 56 3 6 2 3" xfId="7541"/>
    <cellStyle name="Comma 56 3 6 2 4" xfId="7542"/>
    <cellStyle name="Comma 56 3 6 3" xfId="7543"/>
    <cellStyle name="Comma 56 3 6 4" xfId="7544"/>
    <cellStyle name="Comma 56 3 6 5" xfId="7545"/>
    <cellStyle name="Comma 56 3 7" xfId="7546"/>
    <cellStyle name="Comma 56 3 7 2" xfId="7547"/>
    <cellStyle name="Comma 56 3 7 3" xfId="7548"/>
    <cellStyle name="Comma 56 3 7 4" xfId="7549"/>
    <cellStyle name="Comma 56 3 8" xfId="7550"/>
    <cellStyle name="Comma 56 3 9" xfId="7551"/>
    <cellStyle name="Comma 56 4" xfId="7552"/>
    <cellStyle name="Comma 56 4 2" xfId="7553"/>
    <cellStyle name="Comma 56 4 2 2" xfId="7554"/>
    <cellStyle name="Comma 56 4 2 2 2" xfId="7555"/>
    <cellStyle name="Comma 56 4 2 2 2 2" xfId="7556"/>
    <cellStyle name="Comma 56 4 2 2 2 3" xfId="7557"/>
    <cellStyle name="Comma 56 4 2 2 2 4" xfId="7558"/>
    <cellStyle name="Comma 56 4 2 2 3" xfId="7559"/>
    <cellStyle name="Comma 56 4 2 2 4" xfId="7560"/>
    <cellStyle name="Comma 56 4 2 2 5" xfId="7561"/>
    <cellStyle name="Comma 56 4 2 3" xfId="7562"/>
    <cellStyle name="Comma 56 4 2 3 2" xfId="7563"/>
    <cellStyle name="Comma 56 4 2 3 3" xfId="7564"/>
    <cellStyle name="Comma 56 4 2 3 4" xfId="7565"/>
    <cellStyle name="Comma 56 4 2 4" xfId="7566"/>
    <cellStyle name="Comma 56 4 2 5" xfId="7567"/>
    <cellStyle name="Comma 56 4 2 6" xfId="7568"/>
    <cellStyle name="Comma 56 4 3" xfId="7569"/>
    <cellStyle name="Comma 56 4 3 2" xfId="7570"/>
    <cellStyle name="Comma 56 4 3 2 2" xfId="7571"/>
    <cellStyle name="Comma 56 4 3 2 2 2" xfId="7572"/>
    <cellStyle name="Comma 56 4 3 2 2 3" xfId="7573"/>
    <cellStyle name="Comma 56 4 3 2 2 4" xfId="7574"/>
    <cellStyle name="Comma 56 4 3 2 3" xfId="7575"/>
    <cellStyle name="Comma 56 4 3 2 4" xfId="7576"/>
    <cellStyle name="Comma 56 4 3 2 5" xfId="7577"/>
    <cellStyle name="Comma 56 4 3 3" xfId="7578"/>
    <cellStyle name="Comma 56 4 3 3 2" xfId="7579"/>
    <cellStyle name="Comma 56 4 3 3 3" xfId="7580"/>
    <cellStyle name="Comma 56 4 3 3 4" xfId="7581"/>
    <cellStyle name="Comma 56 4 3 4" xfId="7582"/>
    <cellStyle name="Comma 56 4 3 5" xfId="7583"/>
    <cellStyle name="Comma 56 4 3 6" xfId="7584"/>
    <cellStyle name="Comma 56 4 4" xfId="7585"/>
    <cellStyle name="Comma 56 4 4 2" xfId="7586"/>
    <cellStyle name="Comma 56 4 4 2 2" xfId="7587"/>
    <cellStyle name="Comma 56 4 4 2 3" xfId="7588"/>
    <cellStyle name="Comma 56 4 4 2 4" xfId="7589"/>
    <cellStyle name="Comma 56 4 4 3" xfId="7590"/>
    <cellStyle name="Comma 56 4 4 4" xfId="7591"/>
    <cellStyle name="Comma 56 4 4 5" xfId="7592"/>
    <cellStyle name="Comma 56 4 5" xfId="7593"/>
    <cellStyle name="Comma 56 4 5 2" xfId="7594"/>
    <cellStyle name="Comma 56 4 5 3" xfId="7595"/>
    <cellStyle name="Comma 56 4 5 4" xfId="7596"/>
    <cellStyle name="Comma 56 4 6" xfId="7597"/>
    <cellStyle name="Comma 56 4 7" xfId="7598"/>
    <cellStyle name="Comma 56 4 8" xfId="7599"/>
    <cellStyle name="Comma 56 5" xfId="7600"/>
    <cellStyle name="Comma 56 5 2" xfId="7601"/>
    <cellStyle name="Comma 56 5 2 2" xfId="7602"/>
    <cellStyle name="Comma 56 5 2 2 2" xfId="7603"/>
    <cellStyle name="Comma 56 5 2 2 2 2" xfId="7604"/>
    <cellStyle name="Comma 56 5 2 2 2 3" xfId="7605"/>
    <cellStyle name="Comma 56 5 2 2 2 4" xfId="7606"/>
    <cellStyle name="Comma 56 5 2 2 3" xfId="7607"/>
    <cellStyle name="Comma 56 5 2 2 4" xfId="7608"/>
    <cellStyle name="Comma 56 5 2 2 5" xfId="7609"/>
    <cellStyle name="Comma 56 5 2 3" xfId="7610"/>
    <cellStyle name="Comma 56 5 2 3 2" xfId="7611"/>
    <cellStyle name="Comma 56 5 2 3 3" xfId="7612"/>
    <cellStyle name="Comma 56 5 2 3 4" xfId="7613"/>
    <cellStyle name="Comma 56 5 2 4" xfId="7614"/>
    <cellStyle name="Comma 56 5 2 5" xfId="7615"/>
    <cellStyle name="Comma 56 5 2 6" xfId="7616"/>
    <cellStyle name="Comma 56 5 3" xfId="7617"/>
    <cellStyle name="Comma 56 5 3 2" xfId="7618"/>
    <cellStyle name="Comma 56 5 3 2 2" xfId="7619"/>
    <cellStyle name="Comma 56 5 3 2 2 2" xfId="7620"/>
    <cellStyle name="Comma 56 5 3 2 2 3" xfId="7621"/>
    <cellStyle name="Comma 56 5 3 2 2 4" xfId="7622"/>
    <cellStyle name="Comma 56 5 3 2 3" xfId="7623"/>
    <cellStyle name="Comma 56 5 3 2 4" xfId="7624"/>
    <cellStyle name="Comma 56 5 3 2 5" xfId="7625"/>
    <cellStyle name="Comma 56 5 3 3" xfId="7626"/>
    <cellStyle name="Comma 56 5 3 3 2" xfId="7627"/>
    <cellStyle name="Comma 56 5 3 3 3" xfId="7628"/>
    <cellStyle name="Comma 56 5 3 3 4" xfId="7629"/>
    <cellStyle name="Comma 56 5 3 4" xfId="7630"/>
    <cellStyle name="Comma 56 5 3 5" xfId="7631"/>
    <cellStyle name="Comma 56 5 3 6" xfId="7632"/>
    <cellStyle name="Comma 56 5 4" xfId="7633"/>
    <cellStyle name="Comma 56 5 4 2" xfId="7634"/>
    <cellStyle name="Comma 56 5 4 2 2" xfId="7635"/>
    <cellStyle name="Comma 56 5 4 2 3" xfId="7636"/>
    <cellStyle name="Comma 56 5 4 2 4" xfId="7637"/>
    <cellStyle name="Comma 56 5 4 3" xfId="7638"/>
    <cellStyle name="Comma 56 5 4 4" xfId="7639"/>
    <cellStyle name="Comma 56 5 4 5" xfId="7640"/>
    <cellStyle name="Comma 56 5 5" xfId="7641"/>
    <cellStyle name="Comma 56 5 5 2" xfId="7642"/>
    <cellStyle name="Comma 56 5 5 3" xfId="7643"/>
    <cellStyle name="Comma 56 5 5 4" xfId="7644"/>
    <cellStyle name="Comma 56 5 6" xfId="7645"/>
    <cellStyle name="Comma 56 5 7" xfId="7646"/>
    <cellStyle name="Comma 56 5 8" xfId="7647"/>
    <cellStyle name="Comma 56 6" xfId="7648"/>
    <cellStyle name="Comma 56 6 2" xfId="7649"/>
    <cellStyle name="Comma 56 6 2 2" xfId="7650"/>
    <cellStyle name="Comma 56 6 2 2 2" xfId="7651"/>
    <cellStyle name="Comma 56 6 2 2 3" xfId="7652"/>
    <cellStyle name="Comma 56 6 2 2 4" xfId="7653"/>
    <cellStyle name="Comma 56 6 2 3" xfId="7654"/>
    <cellStyle name="Comma 56 6 2 4" xfId="7655"/>
    <cellStyle name="Comma 56 6 2 5" xfId="7656"/>
    <cellStyle name="Comma 56 6 3" xfId="7657"/>
    <cellStyle name="Comma 56 6 3 2" xfId="7658"/>
    <cellStyle name="Comma 56 6 3 3" xfId="7659"/>
    <cellStyle name="Comma 56 6 3 4" xfId="7660"/>
    <cellStyle name="Comma 56 6 4" xfId="7661"/>
    <cellStyle name="Comma 56 6 5" xfId="7662"/>
    <cellStyle name="Comma 56 6 6" xfId="7663"/>
    <cellStyle name="Comma 56 7" xfId="7664"/>
    <cellStyle name="Comma 56 7 2" xfId="7665"/>
    <cellStyle name="Comma 56 7 2 2" xfId="7666"/>
    <cellStyle name="Comma 56 7 2 2 2" xfId="7667"/>
    <cellStyle name="Comma 56 7 2 2 3" xfId="7668"/>
    <cellStyle name="Comma 56 7 2 2 4" xfId="7669"/>
    <cellStyle name="Comma 56 7 2 3" xfId="7670"/>
    <cellStyle name="Comma 56 7 2 4" xfId="7671"/>
    <cellStyle name="Comma 56 7 2 5" xfId="7672"/>
    <cellStyle name="Comma 56 7 3" xfId="7673"/>
    <cellStyle name="Comma 56 7 3 2" xfId="7674"/>
    <cellStyle name="Comma 56 7 3 3" xfId="7675"/>
    <cellStyle name="Comma 56 7 3 4" xfId="7676"/>
    <cellStyle name="Comma 56 7 4" xfId="7677"/>
    <cellStyle name="Comma 56 7 5" xfId="7678"/>
    <cellStyle name="Comma 56 7 6" xfId="7679"/>
    <cellStyle name="Comma 56 8" xfId="7680"/>
    <cellStyle name="Comma 56 8 2" xfId="7681"/>
    <cellStyle name="Comma 56 8 2 2" xfId="7682"/>
    <cellStyle name="Comma 56 8 2 3" xfId="7683"/>
    <cellStyle name="Comma 56 8 2 4" xfId="7684"/>
    <cellStyle name="Comma 56 8 3" xfId="7685"/>
    <cellStyle name="Comma 56 8 4" xfId="7686"/>
    <cellStyle name="Comma 56 8 5" xfId="7687"/>
    <cellStyle name="Comma 56 9" xfId="7688"/>
    <cellStyle name="Comma 56 9 2" xfId="7689"/>
    <cellStyle name="Comma 56 9 3" xfId="7690"/>
    <cellStyle name="Comma 56 9 4" xfId="7691"/>
    <cellStyle name="Comma 57" xfId="7692"/>
    <cellStyle name="Comma 57 10" xfId="7693"/>
    <cellStyle name="Comma 57 11" xfId="7694"/>
    <cellStyle name="Comma 57 12" xfId="7695"/>
    <cellStyle name="Comma 57 2" xfId="7696"/>
    <cellStyle name="Comma 57 2 10" xfId="7697"/>
    <cellStyle name="Comma 57 2 2" xfId="7698"/>
    <cellStyle name="Comma 57 2 2 2" xfId="7699"/>
    <cellStyle name="Comma 57 2 2 2 2" xfId="7700"/>
    <cellStyle name="Comma 57 2 2 2 2 2" xfId="7701"/>
    <cellStyle name="Comma 57 2 2 2 2 2 2" xfId="7702"/>
    <cellStyle name="Comma 57 2 2 2 2 2 3" xfId="7703"/>
    <cellStyle name="Comma 57 2 2 2 2 2 4" xfId="7704"/>
    <cellStyle name="Comma 57 2 2 2 2 3" xfId="7705"/>
    <cellStyle name="Comma 57 2 2 2 2 4" xfId="7706"/>
    <cellStyle name="Comma 57 2 2 2 2 5" xfId="7707"/>
    <cellStyle name="Comma 57 2 2 2 3" xfId="7708"/>
    <cellStyle name="Comma 57 2 2 2 3 2" xfId="7709"/>
    <cellStyle name="Comma 57 2 2 2 3 3" xfId="7710"/>
    <cellStyle name="Comma 57 2 2 2 3 4" xfId="7711"/>
    <cellStyle name="Comma 57 2 2 2 4" xfId="7712"/>
    <cellStyle name="Comma 57 2 2 2 5" xfId="7713"/>
    <cellStyle name="Comma 57 2 2 2 6" xfId="7714"/>
    <cellStyle name="Comma 57 2 2 3" xfId="7715"/>
    <cellStyle name="Comma 57 2 2 3 2" xfId="7716"/>
    <cellStyle name="Comma 57 2 2 3 2 2" xfId="7717"/>
    <cellStyle name="Comma 57 2 2 3 2 2 2" xfId="7718"/>
    <cellStyle name="Comma 57 2 2 3 2 2 3" xfId="7719"/>
    <cellStyle name="Comma 57 2 2 3 2 2 4" xfId="7720"/>
    <cellStyle name="Comma 57 2 2 3 2 3" xfId="7721"/>
    <cellStyle name="Comma 57 2 2 3 2 4" xfId="7722"/>
    <cellStyle name="Comma 57 2 2 3 2 5" xfId="7723"/>
    <cellStyle name="Comma 57 2 2 3 3" xfId="7724"/>
    <cellStyle name="Comma 57 2 2 3 3 2" xfId="7725"/>
    <cellStyle name="Comma 57 2 2 3 3 3" xfId="7726"/>
    <cellStyle name="Comma 57 2 2 3 3 4" xfId="7727"/>
    <cellStyle name="Comma 57 2 2 3 4" xfId="7728"/>
    <cellStyle name="Comma 57 2 2 3 5" xfId="7729"/>
    <cellStyle name="Comma 57 2 2 3 6" xfId="7730"/>
    <cellStyle name="Comma 57 2 2 4" xfId="7731"/>
    <cellStyle name="Comma 57 2 2 4 2" xfId="7732"/>
    <cellStyle name="Comma 57 2 2 4 2 2" xfId="7733"/>
    <cellStyle name="Comma 57 2 2 4 2 3" xfId="7734"/>
    <cellStyle name="Comma 57 2 2 4 2 4" xfId="7735"/>
    <cellStyle name="Comma 57 2 2 4 3" xfId="7736"/>
    <cellStyle name="Comma 57 2 2 4 4" xfId="7737"/>
    <cellStyle name="Comma 57 2 2 4 5" xfId="7738"/>
    <cellStyle name="Comma 57 2 2 5" xfId="7739"/>
    <cellStyle name="Comma 57 2 2 5 2" xfId="7740"/>
    <cellStyle name="Comma 57 2 2 5 3" xfId="7741"/>
    <cellStyle name="Comma 57 2 2 5 4" xfId="7742"/>
    <cellStyle name="Comma 57 2 2 6" xfId="7743"/>
    <cellStyle name="Comma 57 2 2 7" xfId="7744"/>
    <cellStyle name="Comma 57 2 2 8" xfId="7745"/>
    <cellStyle name="Comma 57 2 3" xfId="7746"/>
    <cellStyle name="Comma 57 2 3 2" xfId="7747"/>
    <cellStyle name="Comma 57 2 3 2 2" xfId="7748"/>
    <cellStyle name="Comma 57 2 3 2 2 2" xfId="7749"/>
    <cellStyle name="Comma 57 2 3 2 2 2 2" xfId="7750"/>
    <cellStyle name="Comma 57 2 3 2 2 2 3" xfId="7751"/>
    <cellStyle name="Comma 57 2 3 2 2 2 4" xfId="7752"/>
    <cellStyle name="Comma 57 2 3 2 2 3" xfId="7753"/>
    <cellStyle name="Comma 57 2 3 2 2 4" xfId="7754"/>
    <cellStyle name="Comma 57 2 3 2 2 5" xfId="7755"/>
    <cellStyle name="Comma 57 2 3 2 3" xfId="7756"/>
    <cellStyle name="Comma 57 2 3 2 3 2" xfId="7757"/>
    <cellStyle name="Comma 57 2 3 2 3 3" xfId="7758"/>
    <cellStyle name="Comma 57 2 3 2 3 4" xfId="7759"/>
    <cellStyle name="Comma 57 2 3 2 4" xfId="7760"/>
    <cellStyle name="Comma 57 2 3 2 5" xfId="7761"/>
    <cellStyle name="Comma 57 2 3 2 6" xfId="7762"/>
    <cellStyle name="Comma 57 2 3 3" xfId="7763"/>
    <cellStyle name="Comma 57 2 3 3 2" xfId="7764"/>
    <cellStyle name="Comma 57 2 3 3 2 2" xfId="7765"/>
    <cellStyle name="Comma 57 2 3 3 2 2 2" xfId="7766"/>
    <cellStyle name="Comma 57 2 3 3 2 2 3" xfId="7767"/>
    <cellStyle name="Comma 57 2 3 3 2 2 4" xfId="7768"/>
    <cellStyle name="Comma 57 2 3 3 2 3" xfId="7769"/>
    <cellStyle name="Comma 57 2 3 3 2 4" xfId="7770"/>
    <cellStyle name="Comma 57 2 3 3 2 5" xfId="7771"/>
    <cellStyle name="Comma 57 2 3 3 3" xfId="7772"/>
    <cellStyle name="Comma 57 2 3 3 3 2" xfId="7773"/>
    <cellStyle name="Comma 57 2 3 3 3 3" xfId="7774"/>
    <cellStyle name="Comma 57 2 3 3 3 4" xfId="7775"/>
    <cellStyle name="Comma 57 2 3 3 4" xfId="7776"/>
    <cellStyle name="Comma 57 2 3 3 5" xfId="7777"/>
    <cellStyle name="Comma 57 2 3 3 6" xfId="7778"/>
    <cellStyle name="Comma 57 2 3 4" xfId="7779"/>
    <cellStyle name="Comma 57 2 3 4 2" xfId="7780"/>
    <cellStyle name="Comma 57 2 3 4 2 2" xfId="7781"/>
    <cellStyle name="Comma 57 2 3 4 2 3" xfId="7782"/>
    <cellStyle name="Comma 57 2 3 4 2 4" xfId="7783"/>
    <cellStyle name="Comma 57 2 3 4 3" xfId="7784"/>
    <cellStyle name="Comma 57 2 3 4 4" xfId="7785"/>
    <cellStyle name="Comma 57 2 3 4 5" xfId="7786"/>
    <cellStyle name="Comma 57 2 3 5" xfId="7787"/>
    <cellStyle name="Comma 57 2 3 5 2" xfId="7788"/>
    <cellStyle name="Comma 57 2 3 5 3" xfId="7789"/>
    <cellStyle name="Comma 57 2 3 5 4" xfId="7790"/>
    <cellStyle name="Comma 57 2 3 6" xfId="7791"/>
    <cellStyle name="Comma 57 2 3 7" xfId="7792"/>
    <cellStyle name="Comma 57 2 3 8" xfId="7793"/>
    <cellStyle name="Comma 57 2 4" xfId="7794"/>
    <cellStyle name="Comma 57 2 4 2" xfId="7795"/>
    <cellStyle name="Comma 57 2 4 2 2" xfId="7796"/>
    <cellStyle name="Comma 57 2 4 2 2 2" xfId="7797"/>
    <cellStyle name="Comma 57 2 4 2 2 3" xfId="7798"/>
    <cellStyle name="Comma 57 2 4 2 2 4" xfId="7799"/>
    <cellStyle name="Comma 57 2 4 2 3" xfId="7800"/>
    <cellStyle name="Comma 57 2 4 2 4" xfId="7801"/>
    <cellStyle name="Comma 57 2 4 2 5" xfId="7802"/>
    <cellStyle name="Comma 57 2 4 3" xfId="7803"/>
    <cellStyle name="Comma 57 2 4 3 2" xfId="7804"/>
    <cellStyle name="Comma 57 2 4 3 3" xfId="7805"/>
    <cellStyle name="Comma 57 2 4 3 4" xfId="7806"/>
    <cellStyle name="Comma 57 2 4 4" xfId="7807"/>
    <cellStyle name="Comma 57 2 4 5" xfId="7808"/>
    <cellStyle name="Comma 57 2 4 6" xfId="7809"/>
    <cellStyle name="Comma 57 2 5" xfId="7810"/>
    <cellStyle name="Comma 57 2 5 2" xfId="7811"/>
    <cellStyle name="Comma 57 2 5 2 2" xfId="7812"/>
    <cellStyle name="Comma 57 2 5 2 2 2" xfId="7813"/>
    <cellStyle name="Comma 57 2 5 2 2 3" xfId="7814"/>
    <cellStyle name="Comma 57 2 5 2 2 4" xfId="7815"/>
    <cellStyle name="Comma 57 2 5 2 3" xfId="7816"/>
    <cellStyle name="Comma 57 2 5 2 4" xfId="7817"/>
    <cellStyle name="Comma 57 2 5 2 5" xfId="7818"/>
    <cellStyle name="Comma 57 2 5 3" xfId="7819"/>
    <cellStyle name="Comma 57 2 5 3 2" xfId="7820"/>
    <cellStyle name="Comma 57 2 5 3 3" xfId="7821"/>
    <cellStyle name="Comma 57 2 5 3 4" xfId="7822"/>
    <cellStyle name="Comma 57 2 5 4" xfId="7823"/>
    <cellStyle name="Comma 57 2 5 5" xfId="7824"/>
    <cellStyle name="Comma 57 2 5 6" xfId="7825"/>
    <cellStyle name="Comma 57 2 6" xfId="7826"/>
    <cellStyle name="Comma 57 2 6 2" xfId="7827"/>
    <cellStyle name="Comma 57 2 6 2 2" xfId="7828"/>
    <cellStyle name="Comma 57 2 6 2 3" xfId="7829"/>
    <cellStyle name="Comma 57 2 6 2 4" xfId="7830"/>
    <cellStyle name="Comma 57 2 6 3" xfId="7831"/>
    <cellStyle name="Comma 57 2 6 4" xfId="7832"/>
    <cellStyle name="Comma 57 2 6 5" xfId="7833"/>
    <cellStyle name="Comma 57 2 7" xfId="7834"/>
    <cellStyle name="Comma 57 2 7 2" xfId="7835"/>
    <cellStyle name="Comma 57 2 7 3" xfId="7836"/>
    <cellStyle name="Comma 57 2 7 4" xfId="7837"/>
    <cellStyle name="Comma 57 2 8" xfId="7838"/>
    <cellStyle name="Comma 57 2 9" xfId="7839"/>
    <cellStyle name="Comma 57 3" xfId="7840"/>
    <cellStyle name="Comma 57 3 10" xfId="7841"/>
    <cellStyle name="Comma 57 3 2" xfId="7842"/>
    <cellStyle name="Comma 57 3 2 2" xfId="7843"/>
    <cellStyle name="Comma 57 3 2 2 2" xfId="7844"/>
    <cellStyle name="Comma 57 3 2 2 2 2" xfId="7845"/>
    <cellStyle name="Comma 57 3 2 2 2 2 2" xfId="7846"/>
    <cellStyle name="Comma 57 3 2 2 2 2 3" xfId="7847"/>
    <cellStyle name="Comma 57 3 2 2 2 2 4" xfId="7848"/>
    <cellStyle name="Comma 57 3 2 2 2 3" xfId="7849"/>
    <cellStyle name="Comma 57 3 2 2 2 4" xfId="7850"/>
    <cellStyle name="Comma 57 3 2 2 2 5" xfId="7851"/>
    <cellStyle name="Comma 57 3 2 2 3" xfId="7852"/>
    <cellStyle name="Comma 57 3 2 2 3 2" xfId="7853"/>
    <cellStyle name="Comma 57 3 2 2 3 3" xfId="7854"/>
    <cellStyle name="Comma 57 3 2 2 3 4" xfId="7855"/>
    <cellStyle name="Comma 57 3 2 2 4" xfId="7856"/>
    <cellStyle name="Comma 57 3 2 2 5" xfId="7857"/>
    <cellStyle name="Comma 57 3 2 2 6" xfId="7858"/>
    <cellStyle name="Comma 57 3 2 3" xfId="7859"/>
    <cellStyle name="Comma 57 3 2 3 2" xfId="7860"/>
    <cellStyle name="Comma 57 3 2 3 2 2" xfId="7861"/>
    <cellStyle name="Comma 57 3 2 3 2 2 2" xfId="7862"/>
    <cellStyle name="Comma 57 3 2 3 2 2 3" xfId="7863"/>
    <cellStyle name="Comma 57 3 2 3 2 2 4" xfId="7864"/>
    <cellStyle name="Comma 57 3 2 3 2 3" xfId="7865"/>
    <cellStyle name="Comma 57 3 2 3 2 4" xfId="7866"/>
    <cellStyle name="Comma 57 3 2 3 2 5" xfId="7867"/>
    <cellStyle name="Comma 57 3 2 3 3" xfId="7868"/>
    <cellStyle name="Comma 57 3 2 3 3 2" xfId="7869"/>
    <cellStyle name="Comma 57 3 2 3 3 3" xfId="7870"/>
    <cellStyle name="Comma 57 3 2 3 3 4" xfId="7871"/>
    <cellStyle name="Comma 57 3 2 3 4" xfId="7872"/>
    <cellStyle name="Comma 57 3 2 3 5" xfId="7873"/>
    <cellStyle name="Comma 57 3 2 3 6" xfId="7874"/>
    <cellStyle name="Comma 57 3 2 4" xfId="7875"/>
    <cellStyle name="Comma 57 3 2 4 2" xfId="7876"/>
    <cellStyle name="Comma 57 3 2 4 2 2" xfId="7877"/>
    <cellStyle name="Comma 57 3 2 4 2 3" xfId="7878"/>
    <cellStyle name="Comma 57 3 2 4 2 4" xfId="7879"/>
    <cellStyle name="Comma 57 3 2 4 3" xfId="7880"/>
    <cellStyle name="Comma 57 3 2 4 4" xfId="7881"/>
    <cellStyle name="Comma 57 3 2 4 5" xfId="7882"/>
    <cellStyle name="Comma 57 3 2 5" xfId="7883"/>
    <cellStyle name="Comma 57 3 2 5 2" xfId="7884"/>
    <cellStyle name="Comma 57 3 2 5 3" xfId="7885"/>
    <cellStyle name="Comma 57 3 2 5 4" xfId="7886"/>
    <cellStyle name="Comma 57 3 2 6" xfId="7887"/>
    <cellStyle name="Comma 57 3 2 7" xfId="7888"/>
    <cellStyle name="Comma 57 3 2 8" xfId="7889"/>
    <cellStyle name="Comma 57 3 3" xfId="7890"/>
    <cellStyle name="Comma 57 3 3 2" xfId="7891"/>
    <cellStyle name="Comma 57 3 3 2 2" xfId="7892"/>
    <cellStyle name="Comma 57 3 3 2 2 2" xfId="7893"/>
    <cellStyle name="Comma 57 3 3 2 2 2 2" xfId="7894"/>
    <cellStyle name="Comma 57 3 3 2 2 2 3" xfId="7895"/>
    <cellStyle name="Comma 57 3 3 2 2 2 4" xfId="7896"/>
    <cellStyle name="Comma 57 3 3 2 2 3" xfId="7897"/>
    <cellStyle name="Comma 57 3 3 2 2 4" xfId="7898"/>
    <cellStyle name="Comma 57 3 3 2 2 5" xfId="7899"/>
    <cellStyle name="Comma 57 3 3 2 3" xfId="7900"/>
    <cellStyle name="Comma 57 3 3 2 3 2" xfId="7901"/>
    <cellStyle name="Comma 57 3 3 2 3 3" xfId="7902"/>
    <cellStyle name="Comma 57 3 3 2 3 4" xfId="7903"/>
    <cellStyle name="Comma 57 3 3 2 4" xfId="7904"/>
    <cellStyle name="Comma 57 3 3 2 5" xfId="7905"/>
    <cellStyle name="Comma 57 3 3 2 6" xfId="7906"/>
    <cellStyle name="Comma 57 3 3 3" xfId="7907"/>
    <cellStyle name="Comma 57 3 3 3 2" xfId="7908"/>
    <cellStyle name="Comma 57 3 3 3 2 2" xfId="7909"/>
    <cellStyle name="Comma 57 3 3 3 2 2 2" xfId="7910"/>
    <cellStyle name="Comma 57 3 3 3 2 2 3" xfId="7911"/>
    <cellStyle name="Comma 57 3 3 3 2 2 4" xfId="7912"/>
    <cellStyle name="Comma 57 3 3 3 2 3" xfId="7913"/>
    <cellStyle name="Comma 57 3 3 3 2 4" xfId="7914"/>
    <cellStyle name="Comma 57 3 3 3 2 5" xfId="7915"/>
    <cellStyle name="Comma 57 3 3 3 3" xfId="7916"/>
    <cellStyle name="Comma 57 3 3 3 3 2" xfId="7917"/>
    <cellStyle name="Comma 57 3 3 3 3 3" xfId="7918"/>
    <cellStyle name="Comma 57 3 3 3 3 4" xfId="7919"/>
    <cellStyle name="Comma 57 3 3 3 4" xfId="7920"/>
    <cellStyle name="Comma 57 3 3 3 5" xfId="7921"/>
    <cellStyle name="Comma 57 3 3 3 6" xfId="7922"/>
    <cellStyle name="Comma 57 3 3 4" xfId="7923"/>
    <cellStyle name="Comma 57 3 3 4 2" xfId="7924"/>
    <cellStyle name="Comma 57 3 3 4 2 2" xfId="7925"/>
    <cellStyle name="Comma 57 3 3 4 2 3" xfId="7926"/>
    <cellStyle name="Comma 57 3 3 4 2 4" xfId="7927"/>
    <cellStyle name="Comma 57 3 3 4 3" xfId="7928"/>
    <cellStyle name="Comma 57 3 3 4 4" xfId="7929"/>
    <cellStyle name="Comma 57 3 3 4 5" xfId="7930"/>
    <cellStyle name="Comma 57 3 3 5" xfId="7931"/>
    <cellStyle name="Comma 57 3 3 5 2" xfId="7932"/>
    <cellStyle name="Comma 57 3 3 5 3" xfId="7933"/>
    <cellStyle name="Comma 57 3 3 5 4" xfId="7934"/>
    <cellStyle name="Comma 57 3 3 6" xfId="7935"/>
    <cellStyle name="Comma 57 3 3 7" xfId="7936"/>
    <cellStyle name="Comma 57 3 3 8" xfId="7937"/>
    <cellStyle name="Comma 57 3 4" xfId="7938"/>
    <cellStyle name="Comma 57 3 4 2" xfId="7939"/>
    <cellStyle name="Comma 57 3 4 2 2" xfId="7940"/>
    <cellStyle name="Comma 57 3 4 2 2 2" xfId="7941"/>
    <cellStyle name="Comma 57 3 4 2 2 3" xfId="7942"/>
    <cellStyle name="Comma 57 3 4 2 2 4" xfId="7943"/>
    <cellStyle name="Comma 57 3 4 2 3" xfId="7944"/>
    <cellStyle name="Comma 57 3 4 2 4" xfId="7945"/>
    <cellStyle name="Comma 57 3 4 2 5" xfId="7946"/>
    <cellStyle name="Comma 57 3 4 3" xfId="7947"/>
    <cellStyle name="Comma 57 3 4 3 2" xfId="7948"/>
    <cellStyle name="Comma 57 3 4 3 3" xfId="7949"/>
    <cellStyle name="Comma 57 3 4 3 4" xfId="7950"/>
    <cellStyle name="Comma 57 3 4 4" xfId="7951"/>
    <cellStyle name="Comma 57 3 4 5" xfId="7952"/>
    <cellStyle name="Comma 57 3 4 6" xfId="7953"/>
    <cellStyle name="Comma 57 3 5" xfId="7954"/>
    <cellStyle name="Comma 57 3 5 2" xfId="7955"/>
    <cellStyle name="Comma 57 3 5 2 2" xfId="7956"/>
    <cellStyle name="Comma 57 3 5 2 2 2" xfId="7957"/>
    <cellStyle name="Comma 57 3 5 2 2 3" xfId="7958"/>
    <cellStyle name="Comma 57 3 5 2 2 4" xfId="7959"/>
    <cellStyle name="Comma 57 3 5 2 3" xfId="7960"/>
    <cellStyle name="Comma 57 3 5 2 4" xfId="7961"/>
    <cellStyle name="Comma 57 3 5 2 5" xfId="7962"/>
    <cellStyle name="Comma 57 3 5 3" xfId="7963"/>
    <cellStyle name="Comma 57 3 5 3 2" xfId="7964"/>
    <cellStyle name="Comma 57 3 5 3 3" xfId="7965"/>
    <cellStyle name="Comma 57 3 5 3 4" xfId="7966"/>
    <cellStyle name="Comma 57 3 5 4" xfId="7967"/>
    <cellStyle name="Comma 57 3 5 5" xfId="7968"/>
    <cellStyle name="Comma 57 3 5 6" xfId="7969"/>
    <cellStyle name="Comma 57 3 6" xfId="7970"/>
    <cellStyle name="Comma 57 3 6 2" xfId="7971"/>
    <cellStyle name="Comma 57 3 6 2 2" xfId="7972"/>
    <cellStyle name="Comma 57 3 6 2 3" xfId="7973"/>
    <cellStyle name="Comma 57 3 6 2 4" xfId="7974"/>
    <cellStyle name="Comma 57 3 6 3" xfId="7975"/>
    <cellStyle name="Comma 57 3 6 4" xfId="7976"/>
    <cellStyle name="Comma 57 3 6 5" xfId="7977"/>
    <cellStyle name="Comma 57 3 7" xfId="7978"/>
    <cellStyle name="Comma 57 3 7 2" xfId="7979"/>
    <cellStyle name="Comma 57 3 7 3" xfId="7980"/>
    <cellStyle name="Comma 57 3 7 4" xfId="7981"/>
    <cellStyle name="Comma 57 3 8" xfId="7982"/>
    <cellStyle name="Comma 57 3 9" xfId="7983"/>
    <cellStyle name="Comma 57 4" xfId="7984"/>
    <cellStyle name="Comma 57 4 2" xfId="7985"/>
    <cellStyle name="Comma 57 4 2 2" xfId="7986"/>
    <cellStyle name="Comma 57 4 2 2 2" xfId="7987"/>
    <cellStyle name="Comma 57 4 2 2 2 2" xfId="7988"/>
    <cellStyle name="Comma 57 4 2 2 2 3" xfId="7989"/>
    <cellStyle name="Comma 57 4 2 2 2 4" xfId="7990"/>
    <cellStyle name="Comma 57 4 2 2 3" xfId="7991"/>
    <cellStyle name="Comma 57 4 2 2 4" xfId="7992"/>
    <cellStyle name="Comma 57 4 2 2 5" xfId="7993"/>
    <cellStyle name="Comma 57 4 2 3" xfId="7994"/>
    <cellStyle name="Comma 57 4 2 3 2" xfId="7995"/>
    <cellStyle name="Comma 57 4 2 3 3" xfId="7996"/>
    <cellStyle name="Comma 57 4 2 3 4" xfId="7997"/>
    <cellStyle name="Comma 57 4 2 4" xfId="7998"/>
    <cellStyle name="Comma 57 4 2 5" xfId="7999"/>
    <cellStyle name="Comma 57 4 2 6" xfId="8000"/>
    <cellStyle name="Comma 57 4 3" xfId="8001"/>
    <cellStyle name="Comma 57 4 3 2" xfId="8002"/>
    <cellStyle name="Comma 57 4 3 2 2" xfId="8003"/>
    <cellStyle name="Comma 57 4 3 2 2 2" xfId="8004"/>
    <cellStyle name="Comma 57 4 3 2 2 3" xfId="8005"/>
    <cellStyle name="Comma 57 4 3 2 2 4" xfId="8006"/>
    <cellStyle name="Comma 57 4 3 2 3" xfId="8007"/>
    <cellStyle name="Comma 57 4 3 2 4" xfId="8008"/>
    <cellStyle name="Comma 57 4 3 2 5" xfId="8009"/>
    <cellStyle name="Comma 57 4 3 3" xfId="8010"/>
    <cellStyle name="Comma 57 4 3 3 2" xfId="8011"/>
    <cellStyle name="Comma 57 4 3 3 3" xfId="8012"/>
    <cellStyle name="Comma 57 4 3 3 4" xfId="8013"/>
    <cellStyle name="Comma 57 4 3 4" xfId="8014"/>
    <cellStyle name="Comma 57 4 3 5" xfId="8015"/>
    <cellStyle name="Comma 57 4 3 6" xfId="8016"/>
    <cellStyle name="Comma 57 4 4" xfId="8017"/>
    <cellStyle name="Comma 57 4 4 2" xfId="8018"/>
    <cellStyle name="Comma 57 4 4 2 2" xfId="8019"/>
    <cellStyle name="Comma 57 4 4 2 3" xfId="8020"/>
    <cellStyle name="Comma 57 4 4 2 4" xfId="8021"/>
    <cellStyle name="Comma 57 4 4 3" xfId="8022"/>
    <cellStyle name="Comma 57 4 4 4" xfId="8023"/>
    <cellStyle name="Comma 57 4 4 5" xfId="8024"/>
    <cellStyle name="Comma 57 4 5" xfId="8025"/>
    <cellStyle name="Comma 57 4 5 2" xfId="8026"/>
    <cellStyle name="Comma 57 4 5 3" xfId="8027"/>
    <cellStyle name="Comma 57 4 5 4" xfId="8028"/>
    <cellStyle name="Comma 57 4 6" xfId="8029"/>
    <cellStyle name="Comma 57 4 7" xfId="8030"/>
    <cellStyle name="Comma 57 4 8" xfId="8031"/>
    <cellStyle name="Comma 57 5" xfId="8032"/>
    <cellStyle name="Comma 57 5 2" xfId="8033"/>
    <cellStyle name="Comma 57 5 2 2" xfId="8034"/>
    <cellStyle name="Comma 57 5 2 2 2" xfId="8035"/>
    <cellStyle name="Comma 57 5 2 2 2 2" xfId="8036"/>
    <cellStyle name="Comma 57 5 2 2 2 3" xfId="8037"/>
    <cellStyle name="Comma 57 5 2 2 2 4" xfId="8038"/>
    <cellStyle name="Comma 57 5 2 2 3" xfId="8039"/>
    <cellStyle name="Comma 57 5 2 2 4" xfId="8040"/>
    <cellStyle name="Comma 57 5 2 2 5" xfId="8041"/>
    <cellStyle name="Comma 57 5 2 3" xfId="8042"/>
    <cellStyle name="Comma 57 5 2 3 2" xfId="8043"/>
    <cellStyle name="Comma 57 5 2 3 3" xfId="8044"/>
    <cellStyle name="Comma 57 5 2 3 4" xfId="8045"/>
    <cellStyle name="Comma 57 5 2 4" xfId="8046"/>
    <cellStyle name="Comma 57 5 2 5" xfId="8047"/>
    <cellStyle name="Comma 57 5 2 6" xfId="8048"/>
    <cellStyle name="Comma 57 5 3" xfId="8049"/>
    <cellStyle name="Comma 57 5 3 2" xfId="8050"/>
    <cellStyle name="Comma 57 5 3 2 2" xfId="8051"/>
    <cellStyle name="Comma 57 5 3 2 2 2" xfId="8052"/>
    <cellStyle name="Comma 57 5 3 2 2 3" xfId="8053"/>
    <cellStyle name="Comma 57 5 3 2 2 4" xfId="8054"/>
    <cellStyle name="Comma 57 5 3 2 3" xfId="8055"/>
    <cellStyle name="Comma 57 5 3 2 4" xfId="8056"/>
    <cellStyle name="Comma 57 5 3 2 5" xfId="8057"/>
    <cellStyle name="Comma 57 5 3 3" xfId="8058"/>
    <cellStyle name="Comma 57 5 3 3 2" xfId="8059"/>
    <cellStyle name="Comma 57 5 3 3 3" xfId="8060"/>
    <cellStyle name="Comma 57 5 3 3 4" xfId="8061"/>
    <cellStyle name="Comma 57 5 3 4" xfId="8062"/>
    <cellStyle name="Comma 57 5 3 5" xfId="8063"/>
    <cellStyle name="Comma 57 5 3 6" xfId="8064"/>
    <cellStyle name="Comma 57 5 4" xfId="8065"/>
    <cellStyle name="Comma 57 5 4 2" xfId="8066"/>
    <cellStyle name="Comma 57 5 4 2 2" xfId="8067"/>
    <cellStyle name="Comma 57 5 4 2 3" xfId="8068"/>
    <cellStyle name="Comma 57 5 4 2 4" xfId="8069"/>
    <cellStyle name="Comma 57 5 4 3" xfId="8070"/>
    <cellStyle name="Comma 57 5 4 4" xfId="8071"/>
    <cellStyle name="Comma 57 5 4 5" xfId="8072"/>
    <cellStyle name="Comma 57 5 5" xfId="8073"/>
    <cellStyle name="Comma 57 5 5 2" xfId="8074"/>
    <cellStyle name="Comma 57 5 5 3" xfId="8075"/>
    <cellStyle name="Comma 57 5 5 4" xfId="8076"/>
    <cellStyle name="Comma 57 5 6" xfId="8077"/>
    <cellStyle name="Comma 57 5 7" xfId="8078"/>
    <cellStyle name="Comma 57 5 8" xfId="8079"/>
    <cellStyle name="Comma 57 6" xfId="8080"/>
    <cellStyle name="Comma 57 6 2" xfId="8081"/>
    <cellStyle name="Comma 57 6 2 2" xfId="8082"/>
    <cellStyle name="Comma 57 6 2 2 2" xfId="8083"/>
    <cellStyle name="Comma 57 6 2 2 3" xfId="8084"/>
    <cellStyle name="Comma 57 6 2 2 4" xfId="8085"/>
    <cellStyle name="Comma 57 6 2 3" xfId="8086"/>
    <cellStyle name="Comma 57 6 2 4" xfId="8087"/>
    <cellStyle name="Comma 57 6 2 5" xfId="8088"/>
    <cellStyle name="Comma 57 6 3" xfId="8089"/>
    <cellStyle name="Comma 57 6 3 2" xfId="8090"/>
    <cellStyle name="Comma 57 6 3 3" xfId="8091"/>
    <cellStyle name="Comma 57 6 3 4" xfId="8092"/>
    <cellStyle name="Comma 57 6 4" xfId="8093"/>
    <cellStyle name="Comma 57 6 5" xfId="8094"/>
    <cellStyle name="Comma 57 6 6" xfId="8095"/>
    <cellStyle name="Comma 57 7" xfId="8096"/>
    <cellStyle name="Comma 57 7 2" xfId="8097"/>
    <cellStyle name="Comma 57 7 2 2" xfId="8098"/>
    <cellStyle name="Comma 57 7 2 2 2" xfId="8099"/>
    <cellStyle name="Comma 57 7 2 2 3" xfId="8100"/>
    <cellStyle name="Comma 57 7 2 2 4" xfId="8101"/>
    <cellStyle name="Comma 57 7 2 3" xfId="8102"/>
    <cellStyle name="Comma 57 7 2 4" xfId="8103"/>
    <cellStyle name="Comma 57 7 2 5" xfId="8104"/>
    <cellStyle name="Comma 57 7 3" xfId="8105"/>
    <cellStyle name="Comma 57 7 3 2" xfId="8106"/>
    <cellStyle name="Comma 57 7 3 3" xfId="8107"/>
    <cellStyle name="Comma 57 7 3 4" xfId="8108"/>
    <cellStyle name="Comma 57 7 4" xfId="8109"/>
    <cellStyle name="Comma 57 7 5" xfId="8110"/>
    <cellStyle name="Comma 57 7 6" xfId="8111"/>
    <cellStyle name="Comma 57 8" xfId="8112"/>
    <cellStyle name="Comma 57 8 2" xfId="8113"/>
    <cellStyle name="Comma 57 8 2 2" xfId="8114"/>
    <cellStyle name="Comma 57 8 2 3" xfId="8115"/>
    <cellStyle name="Comma 57 8 2 4" xfId="8116"/>
    <cellStyle name="Comma 57 8 3" xfId="8117"/>
    <cellStyle name="Comma 57 8 4" xfId="8118"/>
    <cellStyle name="Comma 57 8 5" xfId="8119"/>
    <cellStyle name="Comma 57 9" xfId="8120"/>
    <cellStyle name="Comma 57 9 2" xfId="8121"/>
    <cellStyle name="Comma 57 9 3" xfId="8122"/>
    <cellStyle name="Comma 57 9 4" xfId="8123"/>
    <cellStyle name="Comma 58" xfId="8124"/>
    <cellStyle name="Comma 58 10" xfId="8125"/>
    <cellStyle name="Comma 58 11" xfId="8126"/>
    <cellStyle name="Comma 58 12" xfId="8127"/>
    <cellStyle name="Comma 58 2" xfId="8128"/>
    <cellStyle name="Comma 58 2 10" xfId="8129"/>
    <cellStyle name="Comma 58 2 2" xfId="8130"/>
    <cellStyle name="Comma 58 2 2 2" xfId="8131"/>
    <cellStyle name="Comma 58 2 2 2 2" xfId="8132"/>
    <cellStyle name="Comma 58 2 2 2 2 2" xfId="8133"/>
    <cellStyle name="Comma 58 2 2 2 2 2 2" xfId="8134"/>
    <cellStyle name="Comma 58 2 2 2 2 2 3" xfId="8135"/>
    <cellStyle name="Comma 58 2 2 2 2 2 4" xfId="8136"/>
    <cellStyle name="Comma 58 2 2 2 2 3" xfId="8137"/>
    <cellStyle name="Comma 58 2 2 2 2 4" xfId="8138"/>
    <cellStyle name="Comma 58 2 2 2 2 5" xfId="8139"/>
    <cellStyle name="Comma 58 2 2 2 3" xfId="8140"/>
    <cellStyle name="Comma 58 2 2 2 3 2" xfId="8141"/>
    <cellStyle name="Comma 58 2 2 2 3 3" xfId="8142"/>
    <cellStyle name="Comma 58 2 2 2 3 4" xfId="8143"/>
    <cellStyle name="Comma 58 2 2 2 4" xfId="8144"/>
    <cellStyle name="Comma 58 2 2 2 5" xfId="8145"/>
    <cellStyle name="Comma 58 2 2 2 6" xfId="8146"/>
    <cellStyle name="Comma 58 2 2 3" xfId="8147"/>
    <cellStyle name="Comma 58 2 2 3 2" xfId="8148"/>
    <cellStyle name="Comma 58 2 2 3 2 2" xfId="8149"/>
    <cellStyle name="Comma 58 2 2 3 2 2 2" xfId="8150"/>
    <cellStyle name="Comma 58 2 2 3 2 2 3" xfId="8151"/>
    <cellStyle name="Comma 58 2 2 3 2 2 4" xfId="8152"/>
    <cellStyle name="Comma 58 2 2 3 2 3" xfId="8153"/>
    <cellStyle name="Comma 58 2 2 3 2 4" xfId="8154"/>
    <cellStyle name="Comma 58 2 2 3 2 5" xfId="8155"/>
    <cellStyle name="Comma 58 2 2 3 3" xfId="8156"/>
    <cellStyle name="Comma 58 2 2 3 3 2" xfId="8157"/>
    <cellStyle name="Comma 58 2 2 3 3 3" xfId="8158"/>
    <cellStyle name="Comma 58 2 2 3 3 4" xfId="8159"/>
    <cellStyle name="Comma 58 2 2 3 4" xfId="8160"/>
    <cellStyle name="Comma 58 2 2 3 5" xfId="8161"/>
    <cellStyle name="Comma 58 2 2 3 6" xfId="8162"/>
    <cellStyle name="Comma 58 2 2 4" xfId="8163"/>
    <cellStyle name="Comma 58 2 2 4 2" xfId="8164"/>
    <cellStyle name="Comma 58 2 2 4 2 2" xfId="8165"/>
    <cellStyle name="Comma 58 2 2 4 2 3" xfId="8166"/>
    <cellStyle name="Comma 58 2 2 4 2 4" xfId="8167"/>
    <cellStyle name="Comma 58 2 2 4 3" xfId="8168"/>
    <cellStyle name="Comma 58 2 2 4 4" xfId="8169"/>
    <cellStyle name="Comma 58 2 2 4 5" xfId="8170"/>
    <cellStyle name="Comma 58 2 2 5" xfId="8171"/>
    <cellStyle name="Comma 58 2 2 5 2" xfId="8172"/>
    <cellStyle name="Comma 58 2 2 5 3" xfId="8173"/>
    <cellStyle name="Comma 58 2 2 5 4" xfId="8174"/>
    <cellStyle name="Comma 58 2 2 6" xfId="8175"/>
    <cellStyle name="Comma 58 2 2 7" xfId="8176"/>
    <cellStyle name="Comma 58 2 2 8" xfId="8177"/>
    <cellStyle name="Comma 58 2 3" xfId="8178"/>
    <cellStyle name="Comma 58 2 3 2" xfId="8179"/>
    <cellStyle name="Comma 58 2 3 2 2" xfId="8180"/>
    <cellStyle name="Comma 58 2 3 2 2 2" xfId="8181"/>
    <cellStyle name="Comma 58 2 3 2 2 2 2" xfId="8182"/>
    <cellStyle name="Comma 58 2 3 2 2 2 3" xfId="8183"/>
    <cellStyle name="Comma 58 2 3 2 2 2 4" xfId="8184"/>
    <cellStyle name="Comma 58 2 3 2 2 3" xfId="8185"/>
    <cellStyle name="Comma 58 2 3 2 2 4" xfId="8186"/>
    <cellStyle name="Comma 58 2 3 2 2 5" xfId="8187"/>
    <cellStyle name="Comma 58 2 3 2 3" xfId="8188"/>
    <cellStyle name="Comma 58 2 3 2 3 2" xfId="8189"/>
    <cellStyle name="Comma 58 2 3 2 3 3" xfId="8190"/>
    <cellStyle name="Comma 58 2 3 2 3 4" xfId="8191"/>
    <cellStyle name="Comma 58 2 3 2 4" xfId="8192"/>
    <cellStyle name="Comma 58 2 3 2 5" xfId="8193"/>
    <cellStyle name="Comma 58 2 3 2 6" xfId="8194"/>
    <cellStyle name="Comma 58 2 3 3" xfId="8195"/>
    <cellStyle name="Comma 58 2 3 3 2" xfId="8196"/>
    <cellStyle name="Comma 58 2 3 3 2 2" xfId="8197"/>
    <cellStyle name="Comma 58 2 3 3 2 2 2" xfId="8198"/>
    <cellStyle name="Comma 58 2 3 3 2 2 3" xfId="8199"/>
    <cellStyle name="Comma 58 2 3 3 2 2 4" xfId="8200"/>
    <cellStyle name="Comma 58 2 3 3 2 3" xfId="8201"/>
    <cellStyle name="Comma 58 2 3 3 2 4" xfId="8202"/>
    <cellStyle name="Comma 58 2 3 3 2 5" xfId="8203"/>
    <cellStyle name="Comma 58 2 3 3 3" xfId="8204"/>
    <cellStyle name="Comma 58 2 3 3 3 2" xfId="8205"/>
    <cellStyle name="Comma 58 2 3 3 3 3" xfId="8206"/>
    <cellStyle name="Comma 58 2 3 3 3 4" xfId="8207"/>
    <cellStyle name="Comma 58 2 3 3 4" xfId="8208"/>
    <cellStyle name="Comma 58 2 3 3 5" xfId="8209"/>
    <cellStyle name="Comma 58 2 3 3 6" xfId="8210"/>
    <cellStyle name="Comma 58 2 3 4" xfId="8211"/>
    <cellStyle name="Comma 58 2 3 4 2" xfId="8212"/>
    <cellStyle name="Comma 58 2 3 4 2 2" xfId="8213"/>
    <cellStyle name="Comma 58 2 3 4 2 3" xfId="8214"/>
    <cellStyle name="Comma 58 2 3 4 2 4" xfId="8215"/>
    <cellStyle name="Comma 58 2 3 4 3" xfId="8216"/>
    <cellStyle name="Comma 58 2 3 4 4" xfId="8217"/>
    <cellStyle name="Comma 58 2 3 4 5" xfId="8218"/>
    <cellStyle name="Comma 58 2 3 5" xfId="8219"/>
    <cellStyle name="Comma 58 2 3 5 2" xfId="8220"/>
    <cellStyle name="Comma 58 2 3 5 3" xfId="8221"/>
    <cellStyle name="Comma 58 2 3 5 4" xfId="8222"/>
    <cellStyle name="Comma 58 2 3 6" xfId="8223"/>
    <cellStyle name="Comma 58 2 3 7" xfId="8224"/>
    <cellStyle name="Comma 58 2 3 8" xfId="8225"/>
    <cellStyle name="Comma 58 2 4" xfId="8226"/>
    <cellStyle name="Comma 58 2 4 2" xfId="8227"/>
    <cellStyle name="Comma 58 2 4 2 2" xfId="8228"/>
    <cellStyle name="Comma 58 2 4 2 2 2" xfId="8229"/>
    <cellStyle name="Comma 58 2 4 2 2 3" xfId="8230"/>
    <cellStyle name="Comma 58 2 4 2 2 4" xfId="8231"/>
    <cellStyle name="Comma 58 2 4 2 3" xfId="8232"/>
    <cellStyle name="Comma 58 2 4 2 4" xfId="8233"/>
    <cellStyle name="Comma 58 2 4 2 5" xfId="8234"/>
    <cellStyle name="Comma 58 2 4 3" xfId="8235"/>
    <cellStyle name="Comma 58 2 4 3 2" xfId="8236"/>
    <cellStyle name="Comma 58 2 4 3 3" xfId="8237"/>
    <cellStyle name="Comma 58 2 4 3 4" xfId="8238"/>
    <cellStyle name="Comma 58 2 4 4" xfId="8239"/>
    <cellStyle name="Comma 58 2 4 5" xfId="8240"/>
    <cellStyle name="Comma 58 2 4 6" xfId="8241"/>
    <cellStyle name="Comma 58 2 5" xfId="8242"/>
    <cellStyle name="Comma 58 2 5 2" xfId="8243"/>
    <cellStyle name="Comma 58 2 5 2 2" xfId="8244"/>
    <cellStyle name="Comma 58 2 5 2 2 2" xfId="8245"/>
    <cellStyle name="Comma 58 2 5 2 2 3" xfId="8246"/>
    <cellStyle name="Comma 58 2 5 2 2 4" xfId="8247"/>
    <cellStyle name="Comma 58 2 5 2 3" xfId="8248"/>
    <cellStyle name="Comma 58 2 5 2 4" xfId="8249"/>
    <cellStyle name="Comma 58 2 5 2 5" xfId="8250"/>
    <cellStyle name="Comma 58 2 5 3" xfId="8251"/>
    <cellStyle name="Comma 58 2 5 3 2" xfId="8252"/>
    <cellStyle name="Comma 58 2 5 3 3" xfId="8253"/>
    <cellStyle name="Comma 58 2 5 3 4" xfId="8254"/>
    <cellStyle name="Comma 58 2 5 4" xfId="8255"/>
    <cellStyle name="Comma 58 2 5 5" xfId="8256"/>
    <cellStyle name="Comma 58 2 5 6" xfId="8257"/>
    <cellStyle name="Comma 58 2 6" xfId="8258"/>
    <cellStyle name="Comma 58 2 6 2" xfId="8259"/>
    <cellStyle name="Comma 58 2 6 2 2" xfId="8260"/>
    <cellStyle name="Comma 58 2 6 2 3" xfId="8261"/>
    <cellStyle name="Comma 58 2 6 2 4" xfId="8262"/>
    <cellStyle name="Comma 58 2 6 3" xfId="8263"/>
    <cellStyle name="Comma 58 2 6 4" xfId="8264"/>
    <cellStyle name="Comma 58 2 6 5" xfId="8265"/>
    <cellStyle name="Comma 58 2 7" xfId="8266"/>
    <cellStyle name="Comma 58 2 7 2" xfId="8267"/>
    <cellStyle name="Comma 58 2 7 3" xfId="8268"/>
    <cellStyle name="Comma 58 2 7 4" xfId="8269"/>
    <cellStyle name="Comma 58 2 8" xfId="8270"/>
    <cellStyle name="Comma 58 2 9" xfId="8271"/>
    <cellStyle name="Comma 58 3" xfId="8272"/>
    <cellStyle name="Comma 58 3 10" xfId="8273"/>
    <cellStyle name="Comma 58 3 2" xfId="8274"/>
    <cellStyle name="Comma 58 3 2 2" xfId="8275"/>
    <cellStyle name="Comma 58 3 2 2 2" xfId="8276"/>
    <cellStyle name="Comma 58 3 2 2 2 2" xfId="8277"/>
    <cellStyle name="Comma 58 3 2 2 2 2 2" xfId="8278"/>
    <cellStyle name="Comma 58 3 2 2 2 2 3" xfId="8279"/>
    <cellStyle name="Comma 58 3 2 2 2 2 4" xfId="8280"/>
    <cellStyle name="Comma 58 3 2 2 2 3" xfId="8281"/>
    <cellStyle name="Comma 58 3 2 2 2 4" xfId="8282"/>
    <cellStyle name="Comma 58 3 2 2 2 5" xfId="8283"/>
    <cellStyle name="Comma 58 3 2 2 3" xfId="8284"/>
    <cellStyle name="Comma 58 3 2 2 3 2" xfId="8285"/>
    <cellStyle name="Comma 58 3 2 2 3 3" xfId="8286"/>
    <cellStyle name="Comma 58 3 2 2 3 4" xfId="8287"/>
    <cellStyle name="Comma 58 3 2 2 4" xfId="8288"/>
    <cellStyle name="Comma 58 3 2 2 5" xfId="8289"/>
    <cellStyle name="Comma 58 3 2 2 6" xfId="8290"/>
    <cellStyle name="Comma 58 3 2 3" xfId="8291"/>
    <cellStyle name="Comma 58 3 2 3 2" xfId="8292"/>
    <cellStyle name="Comma 58 3 2 3 2 2" xfId="8293"/>
    <cellStyle name="Comma 58 3 2 3 2 2 2" xfId="8294"/>
    <cellStyle name="Comma 58 3 2 3 2 2 3" xfId="8295"/>
    <cellStyle name="Comma 58 3 2 3 2 2 4" xfId="8296"/>
    <cellStyle name="Comma 58 3 2 3 2 3" xfId="8297"/>
    <cellStyle name="Comma 58 3 2 3 2 4" xfId="8298"/>
    <cellStyle name="Comma 58 3 2 3 2 5" xfId="8299"/>
    <cellStyle name="Comma 58 3 2 3 3" xfId="8300"/>
    <cellStyle name="Comma 58 3 2 3 3 2" xfId="8301"/>
    <cellStyle name="Comma 58 3 2 3 3 3" xfId="8302"/>
    <cellStyle name="Comma 58 3 2 3 3 4" xfId="8303"/>
    <cellStyle name="Comma 58 3 2 3 4" xfId="8304"/>
    <cellStyle name="Comma 58 3 2 3 5" xfId="8305"/>
    <cellStyle name="Comma 58 3 2 3 6" xfId="8306"/>
    <cellStyle name="Comma 58 3 2 4" xfId="8307"/>
    <cellStyle name="Comma 58 3 2 4 2" xfId="8308"/>
    <cellStyle name="Comma 58 3 2 4 2 2" xfId="8309"/>
    <cellStyle name="Comma 58 3 2 4 2 3" xfId="8310"/>
    <cellStyle name="Comma 58 3 2 4 2 4" xfId="8311"/>
    <cellStyle name="Comma 58 3 2 4 3" xfId="8312"/>
    <cellStyle name="Comma 58 3 2 4 4" xfId="8313"/>
    <cellStyle name="Comma 58 3 2 4 5" xfId="8314"/>
    <cellStyle name="Comma 58 3 2 5" xfId="8315"/>
    <cellStyle name="Comma 58 3 2 5 2" xfId="8316"/>
    <cellStyle name="Comma 58 3 2 5 3" xfId="8317"/>
    <cellStyle name="Comma 58 3 2 5 4" xfId="8318"/>
    <cellStyle name="Comma 58 3 2 6" xfId="8319"/>
    <cellStyle name="Comma 58 3 2 7" xfId="8320"/>
    <cellStyle name="Comma 58 3 2 8" xfId="8321"/>
    <cellStyle name="Comma 58 3 3" xfId="8322"/>
    <cellStyle name="Comma 58 3 3 2" xfId="8323"/>
    <cellStyle name="Comma 58 3 3 2 2" xfId="8324"/>
    <cellStyle name="Comma 58 3 3 2 2 2" xfId="8325"/>
    <cellStyle name="Comma 58 3 3 2 2 2 2" xfId="8326"/>
    <cellStyle name="Comma 58 3 3 2 2 2 3" xfId="8327"/>
    <cellStyle name="Comma 58 3 3 2 2 2 4" xfId="8328"/>
    <cellStyle name="Comma 58 3 3 2 2 3" xfId="8329"/>
    <cellStyle name="Comma 58 3 3 2 2 4" xfId="8330"/>
    <cellStyle name="Comma 58 3 3 2 2 5" xfId="8331"/>
    <cellStyle name="Comma 58 3 3 2 3" xfId="8332"/>
    <cellStyle name="Comma 58 3 3 2 3 2" xfId="8333"/>
    <cellStyle name="Comma 58 3 3 2 3 3" xfId="8334"/>
    <cellStyle name="Comma 58 3 3 2 3 4" xfId="8335"/>
    <cellStyle name="Comma 58 3 3 2 4" xfId="8336"/>
    <cellStyle name="Comma 58 3 3 2 5" xfId="8337"/>
    <cellStyle name="Comma 58 3 3 2 6" xfId="8338"/>
    <cellStyle name="Comma 58 3 3 3" xfId="8339"/>
    <cellStyle name="Comma 58 3 3 3 2" xfId="8340"/>
    <cellStyle name="Comma 58 3 3 3 2 2" xfId="8341"/>
    <cellStyle name="Comma 58 3 3 3 2 2 2" xfId="8342"/>
    <cellStyle name="Comma 58 3 3 3 2 2 3" xfId="8343"/>
    <cellStyle name="Comma 58 3 3 3 2 2 4" xfId="8344"/>
    <cellStyle name="Comma 58 3 3 3 2 3" xfId="8345"/>
    <cellStyle name="Comma 58 3 3 3 2 4" xfId="8346"/>
    <cellStyle name="Comma 58 3 3 3 2 5" xfId="8347"/>
    <cellStyle name="Comma 58 3 3 3 3" xfId="8348"/>
    <cellStyle name="Comma 58 3 3 3 3 2" xfId="8349"/>
    <cellStyle name="Comma 58 3 3 3 3 3" xfId="8350"/>
    <cellStyle name="Comma 58 3 3 3 3 4" xfId="8351"/>
    <cellStyle name="Comma 58 3 3 3 4" xfId="8352"/>
    <cellStyle name="Comma 58 3 3 3 5" xfId="8353"/>
    <cellStyle name="Comma 58 3 3 3 6" xfId="8354"/>
    <cellStyle name="Comma 58 3 3 4" xfId="8355"/>
    <cellStyle name="Comma 58 3 3 4 2" xfId="8356"/>
    <cellStyle name="Comma 58 3 3 4 2 2" xfId="8357"/>
    <cellStyle name="Comma 58 3 3 4 2 3" xfId="8358"/>
    <cellStyle name="Comma 58 3 3 4 2 4" xfId="8359"/>
    <cellStyle name="Comma 58 3 3 4 3" xfId="8360"/>
    <cellStyle name="Comma 58 3 3 4 4" xfId="8361"/>
    <cellStyle name="Comma 58 3 3 4 5" xfId="8362"/>
    <cellStyle name="Comma 58 3 3 5" xfId="8363"/>
    <cellStyle name="Comma 58 3 3 5 2" xfId="8364"/>
    <cellStyle name="Comma 58 3 3 5 3" xfId="8365"/>
    <cellStyle name="Comma 58 3 3 5 4" xfId="8366"/>
    <cellStyle name="Comma 58 3 3 6" xfId="8367"/>
    <cellStyle name="Comma 58 3 3 7" xfId="8368"/>
    <cellStyle name="Comma 58 3 3 8" xfId="8369"/>
    <cellStyle name="Comma 58 3 4" xfId="8370"/>
    <cellStyle name="Comma 58 3 4 2" xfId="8371"/>
    <cellStyle name="Comma 58 3 4 2 2" xfId="8372"/>
    <cellStyle name="Comma 58 3 4 2 2 2" xfId="8373"/>
    <cellStyle name="Comma 58 3 4 2 2 3" xfId="8374"/>
    <cellStyle name="Comma 58 3 4 2 2 4" xfId="8375"/>
    <cellStyle name="Comma 58 3 4 2 3" xfId="8376"/>
    <cellStyle name="Comma 58 3 4 2 4" xfId="8377"/>
    <cellStyle name="Comma 58 3 4 2 5" xfId="8378"/>
    <cellStyle name="Comma 58 3 4 3" xfId="8379"/>
    <cellStyle name="Comma 58 3 4 3 2" xfId="8380"/>
    <cellStyle name="Comma 58 3 4 3 3" xfId="8381"/>
    <cellStyle name="Comma 58 3 4 3 4" xfId="8382"/>
    <cellStyle name="Comma 58 3 4 4" xfId="8383"/>
    <cellStyle name="Comma 58 3 4 5" xfId="8384"/>
    <cellStyle name="Comma 58 3 4 6" xfId="8385"/>
    <cellStyle name="Comma 58 3 5" xfId="8386"/>
    <cellStyle name="Comma 58 3 5 2" xfId="8387"/>
    <cellStyle name="Comma 58 3 5 2 2" xfId="8388"/>
    <cellStyle name="Comma 58 3 5 2 2 2" xfId="8389"/>
    <cellStyle name="Comma 58 3 5 2 2 3" xfId="8390"/>
    <cellStyle name="Comma 58 3 5 2 2 4" xfId="8391"/>
    <cellStyle name="Comma 58 3 5 2 3" xfId="8392"/>
    <cellStyle name="Comma 58 3 5 2 4" xfId="8393"/>
    <cellStyle name="Comma 58 3 5 2 5" xfId="8394"/>
    <cellStyle name="Comma 58 3 5 3" xfId="8395"/>
    <cellStyle name="Comma 58 3 5 3 2" xfId="8396"/>
    <cellStyle name="Comma 58 3 5 3 3" xfId="8397"/>
    <cellStyle name="Comma 58 3 5 3 4" xfId="8398"/>
    <cellStyle name="Comma 58 3 5 4" xfId="8399"/>
    <cellStyle name="Comma 58 3 5 5" xfId="8400"/>
    <cellStyle name="Comma 58 3 5 6" xfId="8401"/>
    <cellStyle name="Comma 58 3 6" xfId="8402"/>
    <cellStyle name="Comma 58 3 6 2" xfId="8403"/>
    <cellStyle name="Comma 58 3 6 2 2" xfId="8404"/>
    <cellStyle name="Comma 58 3 6 2 3" xfId="8405"/>
    <cellStyle name="Comma 58 3 6 2 4" xfId="8406"/>
    <cellStyle name="Comma 58 3 6 3" xfId="8407"/>
    <cellStyle name="Comma 58 3 6 4" xfId="8408"/>
    <cellStyle name="Comma 58 3 6 5" xfId="8409"/>
    <cellStyle name="Comma 58 3 7" xfId="8410"/>
    <cellStyle name="Comma 58 3 7 2" xfId="8411"/>
    <cellStyle name="Comma 58 3 7 3" xfId="8412"/>
    <cellStyle name="Comma 58 3 7 4" xfId="8413"/>
    <cellStyle name="Comma 58 3 8" xfId="8414"/>
    <cellStyle name="Comma 58 3 9" xfId="8415"/>
    <cellStyle name="Comma 58 4" xfId="8416"/>
    <cellStyle name="Comma 58 4 2" xfId="8417"/>
    <cellStyle name="Comma 58 4 2 2" xfId="8418"/>
    <cellStyle name="Comma 58 4 2 2 2" xfId="8419"/>
    <cellStyle name="Comma 58 4 2 2 2 2" xfId="8420"/>
    <cellStyle name="Comma 58 4 2 2 2 3" xfId="8421"/>
    <cellStyle name="Comma 58 4 2 2 2 4" xfId="8422"/>
    <cellStyle name="Comma 58 4 2 2 3" xfId="8423"/>
    <cellStyle name="Comma 58 4 2 2 4" xfId="8424"/>
    <cellStyle name="Comma 58 4 2 2 5" xfId="8425"/>
    <cellStyle name="Comma 58 4 2 3" xfId="8426"/>
    <cellStyle name="Comma 58 4 2 3 2" xfId="8427"/>
    <cellStyle name="Comma 58 4 2 3 3" xfId="8428"/>
    <cellStyle name="Comma 58 4 2 3 4" xfId="8429"/>
    <cellStyle name="Comma 58 4 2 4" xfId="8430"/>
    <cellStyle name="Comma 58 4 2 5" xfId="8431"/>
    <cellStyle name="Comma 58 4 2 6" xfId="8432"/>
    <cellStyle name="Comma 58 4 3" xfId="8433"/>
    <cellStyle name="Comma 58 4 3 2" xfId="8434"/>
    <cellStyle name="Comma 58 4 3 2 2" xfId="8435"/>
    <cellStyle name="Comma 58 4 3 2 2 2" xfId="8436"/>
    <cellStyle name="Comma 58 4 3 2 2 3" xfId="8437"/>
    <cellStyle name="Comma 58 4 3 2 2 4" xfId="8438"/>
    <cellStyle name="Comma 58 4 3 2 3" xfId="8439"/>
    <cellStyle name="Comma 58 4 3 2 4" xfId="8440"/>
    <cellStyle name="Comma 58 4 3 2 5" xfId="8441"/>
    <cellStyle name="Comma 58 4 3 3" xfId="8442"/>
    <cellStyle name="Comma 58 4 3 3 2" xfId="8443"/>
    <cellStyle name="Comma 58 4 3 3 3" xfId="8444"/>
    <cellStyle name="Comma 58 4 3 3 4" xfId="8445"/>
    <cellStyle name="Comma 58 4 3 4" xfId="8446"/>
    <cellStyle name="Comma 58 4 3 5" xfId="8447"/>
    <cellStyle name="Comma 58 4 3 6" xfId="8448"/>
    <cellStyle name="Comma 58 4 4" xfId="8449"/>
    <cellStyle name="Comma 58 4 4 2" xfId="8450"/>
    <cellStyle name="Comma 58 4 4 2 2" xfId="8451"/>
    <cellStyle name="Comma 58 4 4 2 3" xfId="8452"/>
    <cellStyle name="Comma 58 4 4 2 4" xfId="8453"/>
    <cellStyle name="Comma 58 4 4 3" xfId="8454"/>
    <cellStyle name="Comma 58 4 4 4" xfId="8455"/>
    <cellStyle name="Comma 58 4 4 5" xfId="8456"/>
    <cellStyle name="Comma 58 4 5" xfId="8457"/>
    <cellStyle name="Comma 58 4 5 2" xfId="8458"/>
    <cellStyle name="Comma 58 4 5 3" xfId="8459"/>
    <cellStyle name="Comma 58 4 5 4" xfId="8460"/>
    <cellStyle name="Comma 58 4 6" xfId="8461"/>
    <cellStyle name="Comma 58 4 7" xfId="8462"/>
    <cellStyle name="Comma 58 4 8" xfId="8463"/>
    <cellStyle name="Comma 58 5" xfId="8464"/>
    <cellStyle name="Comma 58 5 2" xfId="8465"/>
    <cellStyle name="Comma 58 5 2 2" xfId="8466"/>
    <cellStyle name="Comma 58 5 2 2 2" xfId="8467"/>
    <cellStyle name="Comma 58 5 2 2 2 2" xfId="8468"/>
    <cellStyle name="Comma 58 5 2 2 2 3" xfId="8469"/>
    <cellStyle name="Comma 58 5 2 2 2 4" xfId="8470"/>
    <cellStyle name="Comma 58 5 2 2 3" xfId="8471"/>
    <cellStyle name="Comma 58 5 2 2 4" xfId="8472"/>
    <cellStyle name="Comma 58 5 2 2 5" xfId="8473"/>
    <cellStyle name="Comma 58 5 2 3" xfId="8474"/>
    <cellStyle name="Comma 58 5 2 3 2" xfId="8475"/>
    <cellStyle name="Comma 58 5 2 3 3" xfId="8476"/>
    <cellStyle name="Comma 58 5 2 3 4" xfId="8477"/>
    <cellStyle name="Comma 58 5 2 4" xfId="8478"/>
    <cellStyle name="Comma 58 5 2 5" xfId="8479"/>
    <cellStyle name="Comma 58 5 2 6" xfId="8480"/>
    <cellStyle name="Comma 58 5 3" xfId="8481"/>
    <cellStyle name="Comma 58 5 3 2" xfId="8482"/>
    <cellStyle name="Comma 58 5 3 2 2" xfId="8483"/>
    <cellStyle name="Comma 58 5 3 2 2 2" xfId="8484"/>
    <cellStyle name="Comma 58 5 3 2 2 3" xfId="8485"/>
    <cellStyle name="Comma 58 5 3 2 2 4" xfId="8486"/>
    <cellStyle name="Comma 58 5 3 2 3" xfId="8487"/>
    <cellStyle name="Comma 58 5 3 2 4" xfId="8488"/>
    <cellStyle name="Comma 58 5 3 2 5" xfId="8489"/>
    <cellStyle name="Comma 58 5 3 3" xfId="8490"/>
    <cellStyle name="Comma 58 5 3 3 2" xfId="8491"/>
    <cellStyle name="Comma 58 5 3 3 3" xfId="8492"/>
    <cellStyle name="Comma 58 5 3 3 4" xfId="8493"/>
    <cellStyle name="Comma 58 5 3 4" xfId="8494"/>
    <cellStyle name="Comma 58 5 3 5" xfId="8495"/>
    <cellStyle name="Comma 58 5 3 6" xfId="8496"/>
    <cellStyle name="Comma 58 5 4" xfId="8497"/>
    <cellStyle name="Comma 58 5 4 2" xfId="8498"/>
    <cellStyle name="Comma 58 5 4 2 2" xfId="8499"/>
    <cellStyle name="Comma 58 5 4 2 3" xfId="8500"/>
    <cellStyle name="Comma 58 5 4 2 4" xfId="8501"/>
    <cellStyle name="Comma 58 5 4 3" xfId="8502"/>
    <cellStyle name="Comma 58 5 4 4" xfId="8503"/>
    <cellStyle name="Comma 58 5 4 5" xfId="8504"/>
    <cellStyle name="Comma 58 5 5" xfId="8505"/>
    <cellStyle name="Comma 58 5 5 2" xfId="8506"/>
    <cellStyle name="Comma 58 5 5 3" xfId="8507"/>
    <cellStyle name="Comma 58 5 5 4" xfId="8508"/>
    <cellStyle name="Comma 58 5 6" xfId="8509"/>
    <cellStyle name="Comma 58 5 7" xfId="8510"/>
    <cellStyle name="Comma 58 5 8" xfId="8511"/>
    <cellStyle name="Comma 58 6" xfId="8512"/>
    <cellStyle name="Comma 58 6 2" xfId="8513"/>
    <cellStyle name="Comma 58 6 2 2" xfId="8514"/>
    <cellStyle name="Comma 58 6 2 2 2" xfId="8515"/>
    <cellStyle name="Comma 58 6 2 2 3" xfId="8516"/>
    <cellStyle name="Comma 58 6 2 2 4" xfId="8517"/>
    <cellStyle name="Comma 58 6 2 3" xfId="8518"/>
    <cellStyle name="Comma 58 6 2 4" xfId="8519"/>
    <cellStyle name="Comma 58 6 2 5" xfId="8520"/>
    <cellStyle name="Comma 58 6 3" xfId="8521"/>
    <cellStyle name="Comma 58 6 3 2" xfId="8522"/>
    <cellStyle name="Comma 58 6 3 3" xfId="8523"/>
    <cellStyle name="Comma 58 6 3 4" xfId="8524"/>
    <cellStyle name="Comma 58 6 4" xfId="8525"/>
    <cellStyle name="Comma 58 6 5" xfId="8526"/>
    <cellStyle name="Comma 58 6 6" xfId="8527"/>
    <cellStyle name="Comma 58 7" xfId="8528"/>
    <cellStyle name="Comma 58 7 2" xfId="8529"/>
    <cellStyle name="Comma 58 7 2 2" xfId="8530"/>
    <cellStyle name="Comma 58 7 2 2 2" xfId="8531"/>
    <cellStyle name="Comma 58 7 2 2 3" xfId="8532"/>
    <cellStyle name="Comma 58 7 2 2 4" xfId="8533"/>
    <cellStyle name="Comma 58 7 2 3" xfId="8534"/>
    <cellStyle name="Comma 58 7 2 4" xfId="8535"/>
    <cellStyle name="Comma 58 7 2 5" xfId="8536"/>
    <cellStyle name="Comma 58 7 3" xfId="8537"/>
    <cellStyle name="Comma 58 7 3 2" xfId="8538"/>
    <cellStyle name="Comma 58 7 3 3" xfId="8539"/>
    <cellStyle name="Comma 58 7 3 4" xfId="8540"/>
    <cellStyle name="Comma 58 7 4" xfId="8541"/>
    <cellStyle name="Comma 58 7 5" xfId="8542"/>
    <cellStyle name="Comma 58 7 6" xfId="8543"/>
    <cellStyle name="Comma 58 8" xfId="8544"/>
    <cellStyle name="Comma 58 8 2" xfId="8545"/>
    <cellStyle name="Comma 58 8 2 2" xfId="8546"/>
    <cellStyle name="Comma 58 8 2 3" xfId="8547"/>
    <cellStyle name="Comma 58 8 2 4" xfId="8548"/>
    <cellStyle name="Comma 58 8 3" xfId="8549"/>
    <cellStyle name="Comma 58 8 4" xfId="8550"/>
    <cellStyle name="Comma 58 8 5" xfId="8551"/>
    <cellStyle name="Comma 58 9" xfId="8552"/>
    <cellStyle name="Comma 58 9 2" xfId="8553"/>
    <cellStyle name="Comma 58 9 3" xfId="8554"/>
    <cellStyle name="Comma 58 9 4" xfId="8555"/>
    <cellStyle name="Comma 59" xfId="8556"/>
    <cellStyle name="Comma 59 2" xfId="8557"/>
    <cellStyle name="Comma 6" xfId="8558"/>
    <cellStyle name="Comma 6 2" xfId="8559"/>
    <cellStyle name="Comma 6 2 2" xfId="8560"/>
    <cellStyle name="Comma 6 2 2 2" xfId="8561"/>
    <cellStyle name="Comma 6 2 3" xfId="8562"/>
    <cellStyle name="Comma 6 2 4" xfId="8563"/>
    <cellStyle name="Comma 6 3" xfId="8564"/>
    <cellStyle name="Comma 6 3 2" xfId="8565"/>
    <cellStyle name="Comma 6 3 3" xfId="8566"/>
    <cellStyle name="Comma 6 4" xfId="8567"/>
    <cellStyle name="Comma 6 4 2" xfId="8568"/>
    <cellStyle name="Comma 6 5" xfId="8569"/>
    <cellStyle name="Comma 60" xfId="8570"/>
    <cellStyle name="Comma 60 2" xfId="8571"/>
    <cellStyle name="Comma 61" xfId="8572"/>
    <cellStyle name="Comma 61 2" xfId="8573"/>
    <cellStyle name="Comma 62" xfId="8574"/>
    <cellStyle name="Comma 62 2" xfId="8575"/>
    <cellStyle name="Comma 63" xfId="8576"/>
    <cellStyle name="Comma 63 2" xfId="8577"/>
    <cellStyle name="Comma 64" xfId="8578"/>
    <cellStyle name="Comma 64 2" xfId="8579"/>
    <cellStyle name="Comma 65" xfId="8580"/>
    <cellStyle name="Comma 65 2" xfId="8581"/>
    <cellStyle name="Comma 66" xfId="8582"/>
    <cellStyle name="Comma 66 2" xfId="8583"/>
    <cellStyle name="Comma 67" xfId="8584"/>
    <cellStyle name="Comma 67 2" xfId="8585"/>
    <cellStyle name="Comma 68" xfId="8586"/>
    <cellStyle name="Comma 68 10" xfId="8587"/>
    <cellStyle name="Comma 68 11" xfId="8588"/>
    <cellStyle name="Comma 68 12" xfId="8589"/>
    <cellStyle name="Comma 68 2" xfId="8590"/>
    <cellStyle name="Comma 68 2 10" xfId="8591"/>
    <cellStyle name="Comma 68 2 2" xfId="8592"/>
    <cellStyle name="Comma 68 2 2 2" xfId="8593"/>
    <cellStyle name="Comma 68 2 2 2 2" xfId="8594"/>
    <cellStyle name="Comma 68 2 2 2 2 2" xfId="8595"/>
    <cellStyle name="Comma 68 2 2 2 2 2 2" xfId="8596"/>
    <cellStyle name="Comma 68 2 2 2 2 2 3" xfId="8597"/>
    <cellStyle name="Comma 68 2 2 2 2 2 4" xfId="8598"/>
    <cellStyle name="Comma 68 2 2 2 2 3" xfId="8599"/>
    <cellStyle name="Comma 68 2 2 2 2 4" xfId="8600"/>
    <cellStyle name="Comma 68 2 2 2 2 5" xfId="8601"/>
    <cellStyle name="Comma 68 2 2 2 3" xfId="8602"/>
    <cellStyle name="Comma 68 2 2 2 3 2" xfId="8603"/>
    <cellStyle name="Comma 68 2 2 2 3 3" xfId="8604"/>
    <cellStyle name="Comma 68 2 2 2 3 4" xfId="8605"/>
    <cellStyle name="Comma 68 2 2 2 4" xfId="8606"/>
    <cellStyle name="Comma 68 2 2 2 5" xfId="8607"/>
    <cellStyle name="Comma 68 2 2 2 6" xfId="8608"/>
    <cellStyle name="Comma 68 2 2 3" xfId="8609"/>
    <cellStyle name="Comma 68 2 2 3 2" xfId="8610"/>
    <cellStyle name="Comma 68 2 2 3 2 2" xfId="8611"/>
    <cellStyle name="Comma 68 2 2 3 2 2 2" xfId="8612"/>
    <cellStyle name="Comma 68 2 2 3 2 2 3" xfId="8613"/>
    <cellStyle name="Comma 68 2 2 3 2 2 4" xfId="8614"/>
    <cellStyle name="Comma 68 2 2 3 2 3" xfId="8615"/>
    <cellStyle name="Comma 68 2 2 3 2 4" xfId="8616"/>
    <cellStyle name="Comma 68 2 2 3 2 5" xfId="8617"/>
    <cellStyle name="Comma 68 2 2 3 3" xfId="8618"/>
    <cellStyle name="Comma 68 2 2 3 3 2" xfId="8619"/>
    <cellStyle name="Comma 68 2 2 3 3 3" xfId="8620"/>
    <cellStyle name="Comma 68 2 2 3 3 4" xfId="8621"/>
    <cellStyle name="Comma 68 2 2 3 4" xfId="8622"/>
    <cellStyle name="Comma 68 2 2 3 5" xfId="8623"/>
    <cellStyle name="Comma 68 2 2 3 6" xfId="8624"/>
    <cellStyle name="Comma 68 2 2 4" xfId="8625"/>
    <cellStyle name="Comma 68 2 2 4 2" xfId="8626"/>
    <cellStyle name="Comma 68 2 2 4 2 2" xfId="8627"/>
    <cellStyle name="Comma 68 2 2 4 2 3" xfId="8628"/>
    <cellStyle name="Comma 68 2 2 4 2 4" xfId="8629"/>
    <cellStyle name="Comma 68 2 2 4 3" xfId="8630"/>
    <cellStyle name="Comma 68 2 2 4 4" xfId="8631"/>
    <cellStyle name="Comma 68 2 2 4 5" xfId="8632"/>
    <cellStyle name="Comma 68 2 2 5" xfId="8633"/>
    <cellStyle name="Comma 68 2 2 5 2" xfId="8634"/>
    <cellStyle name="Comma 68 2 2 5 3" xfId="8635"/>
    <cellStyle name="Comma 68 2 2 5 4" xfId="8636"/>
    <cellStyle name="Comma 68 2 2 6" xfId="8637"/>
    <cellStyle name="Comma 68 2 2 7" xfId="8638"/>
    <cellStyle name="Comma 68 2 2 8" xfId="8639"/>
    <cellStyle name="Comma 68 2 3" xfId="8640"/>
    <cellStyle name="Comma 68 2 3 2" xfId="8641"/>
    <cellStyle name="Comma 68 2 3 2 2" xfId="8642"/>
    <cellStyle name="Comma 68 2 3 2 2 2" xfId="8643"/>
    <cellStyle name="Comma 68 2 3 2 2 2 2" xfId="8644"/>
    <cellStyle name="Comma 68 2 3 2 2 2 3" xfId="8645"/>
    <cellStyle name="Comma 68 2 3 2 2 2 4" xfId="8646"/>
    <cellStyle name="Comma 68 2 3 2 2 3" xfId="8647"/>
    <cellStyle name="Comma 68 2 3 2 2 4" xfId="8648"/>
    <cellStyle name="Comma 68 2 3 2 2 5" xfId="8649"/>
    <cellStyle name="Comma 68 2 3 2 3" xfId="8650"/>
    <cellStyle name="Comma 68 2 3 2 3 2" xfId="8651"/>
    <cellStyle name="Comma 68 2 3 2 3 3" xfId="8652"/>
    <cellStyle name="Comma 68 2 3 2 3 4" xfId="8653"/>
    <cellStyle name="Comma 68 2 3 2 4" xfId="8654"/>
    <cellStyle name="Comma 68 2 3 2 5" xfId="8655"/>
    <cellStyle name="Comma 68 2 3 2 6" xfId="8656"/>
    <cellStyle name="Comma 68 2 3 3" xfId="8657"/>
    <cellStyle name="Comma 68 2 3 3 2" xfId="8658"/>
    <cellStyle name="Comma 68 2 3 3 2 2" xfId="8659"/>
    <cellStyle name="Comma 68 2 3 3 2 2 2" xfId="8660"/>
    <cellStyle name="Comma 68 2 3 3 2 2 3" xfId="8661"/>
    <cellStyle name="Comma 68 2 3 3 2 2 4" xfId="8662"/>
    <cellStyle name="Comma 68 2 3 3 2 3" xfId="8663"/>
    <cellStyle name="Comma 68 2 3 3 2 4" xfId="8664"/>
    <cellStyle name="Comma 68 2 3 3 2 5" xfId="8665"/>
    <cellStyle name="Comma 68 2 3 3 3" xfId="8666"/>
    <cellStyle name="Comma 68 2 3 3 3 2" xfId="8667"/>
    <cellStyle name="Comma 68 2 3 3 3 3" xfId="8668"/>
    <cellStyle name="Comma 68 2 3 3 3 4" xfId="8669"/>
    <cellStyle name="Comma 68 2 3 3 4" xfId="8670"/>
    <cellStyle name="Comma 68 2 3 3 5" xfId="8671"/>
    <cellStyle name="Comma 68 2 3 3 6" xfId="8672"/>
    <cellStyle name="Comma 68 2 3 4" xfId="8673"/>
    <cellStyle name="Comma 68 2 3 4 2" xfId="8674"/>
    <cellStyle name="Comma 68 2 3 4 2 2" xfId="8675"/>
    <cellStyle name="Comma 68 2 3 4 2 3" xfId="8676"/>
    <cellStyle name="Comma 68 2 3 4 2 4" xfId="8677"/>
    <cellStyle name="Comma 68 2 3 4 3" xfId="8678"/>
    <cellStyle name="Comma 68 2 3 4 4" xfId="8679"/>
    <cellStyle name="Comma 68 2 3 4 5" xfId="8680"/>
    <cellStyle name="Comma 68 2 3 5" xfId="8681"/>
    <cellStyle name="Comma 68 2 3 5 2" xfId="8682"/>
    <cellStyle name="Comma 68 2 3 5 3" xfId="8683"/>
    <cellStyle name="Comma 68 2 3 5 4" xfId="8684"/>
    <cellStyle name="Comma 68 2 3 6" xfId="8685"/>
    <cellStyle name="Comma 68 2 3 7" xfId="8686"/>
    <cellStyle name="Comma 68 2 3 8" xfId="8687"/>
    <cellStyle name="Comma 68 2 4" xfId="8688"/>
    <cellStyle name="Comma 68 2 4 2" xfId="8689"/>
    <cellStyle name="Comma 68 2 4 2 2" xfId="8690"/>
    <cellStyle name="Comma 68 2 4 2 2 2" xfId="8691"/>
    <cellStyle name="Comma 68 2 4 2 2 3" xfId="8692"/>
    <cellStyle name="Comma 68 2 4 2 2 4" xfId="8693"/>
    <cellStyle name="Comma 68 2 4 2 3" xfId="8694"/>
    <cellStyle name="Comma 68 2 4 2 4" xfId="8695"/>
    <cellStyle name="Comma 68 2 4 2 5" xfId="8696"/>
    <cellStyle name="Comma 68 2 4 3" xfId="8697"/>
    <cellStyle name="Comma 68 2 4 3 2" xfId="8698"/>
    <cellStyle name="Comma 68 2 4 3 3" xfId="8699"/>
    <cellStyle name="Comma 68 2 4 3 4" xfId="8700"/>
    <cellStyle name="Comma 68 2 4 4" xfId="8701"/>
    <cellStyle name="Comma 68 2 4 5" xfId="8702"/>
    <cellStyle name="Comma 68 2 4 6" xfId="8703"/>
    <cellStyle name="Comma 68 2 5" xfId="8704"/>
    <cellStyle name="Comma 68 2 5 2" xfId="8705"/>
    <cellStyle name="Comma 68 2 5 2 2" xfId="8706"/>
    <cellStyle name="Comma 68 2 5 2 2 2" xfId="8707"/>
    <cellStyle name="Comma 68 2 5 2 2 3" xfId="8708"/>
    <cellStyle name="Comma 68 2 5 2 2 4" xfId="8709"/>
    <cellStyle name="Comma 68 2 5 2 3" xfId="8710"/>
    <cellStyle name="Comma 68 2 5 2 4" xfId="8711"/>
    <cellStyle name="Comma 68 2 5 2 5" xfId="8712"/>
    <cellStyle name="Comma 68 2 5 3" xfId="8713"/>
    <cellStyle name="Comma 68 2 5 3 2" xfId="8714"/>
    <cellStyle name="Comma 68 2 5 3 3" xfId="8715"/>
    <cellStyle name="Comma 68 2 5 3 4" xfId="8716"/>
    <cellStyle name="Comma 68 2 5 4" xfId="8717"/>
    <cellStyle name="Comma 68 2 5 5" xfId="8718"/>
    <cellStyle name="Comma 68 2 5 6" xfId="8719"/>
    <cellStyle name="Comma 68 2 6" xfId="8720"/>
    <cellStyle name="Comma 68 2 6 2" xfId="8721"/>
    <cellStyle name="Comma 68 2 6 2 2" xfId="8722"/>
    <cellStyle name="Comma 68 2 6 2 3" xfId="8723"/>
    <cellStyle name="Comma 68 2 6 2 4" xfId="8724"/>
    <cellStyle name="Comma 68 2 6 3" xfId="8725"/>
    <cellStyle name="Comma 68 2 6 4" xfId="8726"/>
    <cellStyle name="Comma 68 2 6 5" xfId="8727"/>
    <cellStyle name="Comma 68 2 7" xfId="8728"/>
    <cellStyle name="Comma 68 2 7 2" xfId="8729"/>
    <cellStyle name="Comma 68 2 7 3" xfId="8730"/>
    <cellStyle name="Comma 68 2 7 4" xfId="8731"/>
    <cellStyle name="Comma 68 2 8" xfId="8732"/>
    <cellStyle name="Comma 68 2 9" xfId="8733"/>
    <cellStyle name="Comma 68 3" xfId="8734"/>
    <cellStyle name="Comma 68 3 10" xfId="8735"/>
    <cellStyle name="Comma 68 3 2" xfId="8736"/>
    <cellStyle name="Comma 68 3 2 2" xfId="8737"/>
    <cellStyle name="Comma 68 3 2 2 2" xfId="8738"/>
    <cellStyle name="Comma 68 3 2 2 2 2" xfId="8739"/>
    <cellStyle name="Comma 68 3 2 2 2 2 2" xfId="8740"/>
    <cellStyle name="Comma 68 3 2 2 2 2 3" xfId="8741"/>
    <cellStyle name="Comma 68 3 2 2 2 2 4" xfId="8742"/>
    <cellStyle name="Comma 68 3 2 2 2 3" xfId="8743"/>
    <cellStyle name="Comma 68 3 2 2 2 4" xfId="8744"/>
    <cellStyle name="Comma 68 3 2 2 2 5" xfId="8745"/>
    <cellStyle name="Comma 68 3 2 2 3" xfId="8746"/>
    <cellStyle name="Comma 68 3 2 2 3 2" xfId="8747"/>
    <cellStyle name="Comma 68 3 2 2 3 3" xfId="8748"/>
    <cellStyle name="Comma 68 3 2 2 3 4" xfId="8749"/>
    <cellStyle name="Comma 68 3 2 2 4" xfId="8750"/>
    <cellStyle name="Comma 68 3 2 2 5" xfId="8751"/>
    <cellStyle name="Comma 68 3 2 2 6" xfId="8752"/>
    <cellStyle name="Comma 68 3 2 3" xfId="8753"/>
    <cellStyle name="Comma 68 3 2 3 2" xfId="8754"/>
    <cellStyle name="Comma 68 3 2 3 2 2" xfId="8755"/>
    <cellStyle name="Comma 68 3 2 3 2 2 2" xfId="8756"/>
    <cellStyle name="Comma 68 3 2 3 2 2 3" xfId="8757"/>
    <cellStyle name="Comma 68 3 2 3 2 2 4" xfId="8758"/>
    <cellStyle name="Comma 68 3 2 3 2 3" xfId="8759"/>
    <cellStyle name="Comma 68 3 2 3 2 4" xfId="8760"/>
    <cellStyle name="Comma 68 3 2 3 2 5" xfId="8761"/>
    <cellStyle name="Comma 68 3 2 3 3" xfId="8762"/>
    <cellStyle name="Comma 68 3 2 3 3 2" xfId="8763"/>
    <cellStyle name="Comma 68 3 2 3 3 3" xfId="8764"/>
    <cellStyle name="Comma 68 3 2 3 3 4" xfId="8765"/>
    <cellStyle name="Comma 68 3 2 3 4" xfId="8766"/>
    <cellStyle name="Comma 68 3 2 3 5" xfId="8767"/>
    <cellStyle name="Comma 68 3 2 3 6" xfId="8768"/>
    <cellStyle name="Comma 68 3 2 4" xfId="8769"/>
    <cellStyle name="Comma 68 3 2 4 2" xfId="8770"/>
    <cellStyle name="Comma 68 3 2 4 2 2" xfId="8771"/>
    <cellStyle name="Comma 68 3 2 4 2 3" xfId="8772"/>
    <cellStyle name="Comma 68 3 2 4 2 4" xfId="8773"/>
    <cellStyle name="Comma 68 3 2 4 3" xfId="8774"/>
    <cellStyle name="Comma 68 3 2 4 4" xfId="8775"/>
    <cellStyle name="Comma 68 3 2 4 5" xfId="8776"/>
    <cellStyle name="Comma 68 3 2 5" xfId="8777"/>
    <cellStyle name="Comma 68 3 2 5 2" xfId="8778"/>
    <cellStyle name="Comma 68 3 2 5 3" xfId="8779"/>
    <cellStyle name="Comma 68 3 2 5 4" xfId="8780"/>
    <cellStyle name="Comma 68 3 2 6" xfId="8781"/>
    <cellStyle name="Comma 68 3 2 7" xfId="8782"/>
    <cellStyle name="Comma 68 3 2 8" xfId="8783"/>
    <cellStyle name="Comma 68 3 3" xfId="8784"/>
    <cellStyle name="Comma 68 3 3 2" xfId="8785"/>
    <cellStyle name="Comma 68 3 3 2 2" xfId="8786"/>
    <cellStyle name="Comma 68 3 3 2 2 2" xfId="8787"/>
    <cellStyle name="Comma 68 3 3 2 2 2 2" xfId="8788"/>
    <cellStyle name="Comma 68 3 3 2 2 2 3" xfId="8789"/>
    <cellStyle name="Comma 68 3 3 2 2 2 4" xfId="8790"/>
    <cellStyle name="Comma 68 3 3 2 2 3" xfId="8791"/>
    <cellStyle name="Comma 68 3 3 2 2 4" xfId="8792"/>
    <cellStyle name="Comma 68 3 3 2 2 5" xfId="8793"/>
    <cellStyle name="Comma 68 3 3 2 3" xfId="8794"/>
    <cellStyle name="Comma 68 3 3 2 3 2" xfId="8795"/>
    <cellStyle name="Comma 68 3 3 2 3 3" xfId="8796"/>
    <cellStyle name="Comma 68 3 3 2 3 4" xfId="8797"/>
    <cellStyle name="Comma 68 3 3 2 4" xfId="8798"/>
    <cellStyle name="Comma 68 3 3 2 5" xfId="8799"/>
    <cellStyle name="Comma 68 3 3 2 6" xfId="8800"/>
    <cellStyle name="Comma 68 3 3 3" xfId="8801"/>
    <cellStyle name="Comma 68 3 3 3 2" xfId="8802"/>
    <cellStyle name="Comma 68 3 3 3 2 2" xfId="8803"/>
    <cellStyle name="Comma 68 3 3 3 2 2 2" xfId="8804"/>
    <cellStyle name="Comma 68 3 3 3 2 2 3" xfId="8805"/>
    <cellStyle name="Comma 68 3 3 3 2 2 4" xfId="8806"/>
    <cellStyle name="Comma 68 3 3 3 2 3" xfId="8807"/>
    <cellStyle name="Comma 68 3 3 3 2 4" xfId="8808"/>
    <cellStyle name="Comma 68 3 3 3 2 5" xfId="8809"/>
    <cellStyle name="Comma 68 3 3 3 3" xfId="8810"/>
    <cellStyle name="Comma 68 3 3 3 3 2" xfId="8811"/>
    <cellStyle name="Comma 68 3 3 3 3 3" xfId="8812"/>
    <cellStyle name="Comma 68 3 3 3 3 4" xfId="8813"/>
    <cellStyle name="Comma 68 3 3 3 4" xfId="8814"/>
    <cellStyle name="Comma 68 3 3 3 5" xfId="8815"/>
    <cellStyle name="Comma 68 3 3 3 6" xfId="8816"/>
    <cellStyle name="Comma 68 3 3 4" xfId="8817"/>
    <cellStyle name="Comma 68 3 3 4 2" xfId="8818"/>
    <cellStyle name="Comma 68 3 3 4 2 2" xfId="8819"/>
    <cellStyle name="Comma 68 3 3 4 2 3" xfId="8820"/>
    <cellStyle name="Comma 68 3 3 4 2 4" xfId="8821"/>
    <cellStyle name="Comma 68 3 3 4 3" xfId="8822"/>
    <cellStyle name="Comma 68 3 3 4 4" xfId="8823"/>
    <cellStyle name="Comma 68 3 3 4 5" xfId="8824"/>
    <cellStyle name="Comma 68 3 3 5" xfId="8825"/>
    <cellStyle name="Comma 68 3 3 5 2" xfId="8826"/>
    <cellStyle name="Comma 68 3 3 5 3" xfId="8827"/>
    <cellStyle name="Comma 68 3 3 5 4" xfId="8828"/>
    <cellStyle name="Comma 68 3 3 6" xfId="8829"/>
    <cellStyle name="Comma 68 3 3 7" xfId="8830"/>
    <cellStyle name="Comma 68 3 3 8" xfId="8831"/>
    <cellStyle name="Comma 68 3 4" xfId="8832"/>
    <cellStyle name="Comma 68 3 4 2" xfId="8833"/>
    <cellStyle name="Comma 68 3 4 2 2" xfId="8834"/>
    <cellStyle name="Comma 68 3 4 2 2 2" xfId="8835"/>
    <cellStyle name="Comma 68 3 4 2 2 3" xfId="8836"/>
    <cellStyle name="Comma 68 3 4 2 2 4" xfId="8837"/>
    <cellStyle name="Comma 68 3 4 2 3" xfId="8838"/>
    <cellStyle name="Comma 68 3 4 2 4" xfId="8839"/>
    <cellStyle name="Comma 68 3 4 2 5" xfId="8840"/>
    <cellStyle name="Comma 68 3 4 3" xfId="8841"/>
    <cellStyle name="Comma 68 3 4 3 2" xfId="8842"/>
    <cellStyle name="Comma 68 3 4 3 3" xfId="8843"/>
    <cellStyle name="Comma 68 3 4 3 4" xfId="8844"/>
    <cellStyle name="Comma 68 3 4 4" xfId="8845"/>
    <cellStyle name="Comma 68 3 4 5" xfId="8846"/>
    <cellStyle name="Comma 68 3 4 6" xfId="8847"/>
    <cellStyle name="Comma 68 3 5" xfId="8848"/>
    <cellStyle name="Comma 68 3 5 2" xfId="8849"/>
    <cellStyle name="Comma 68 3 5 2 2" xfId="8850"/>
    <cellStyle name="Comma 68 3 5 2 2 2" xfId="8851"/>
    <cellStyle name="Comma 68 3 5 2 2 3" xfId="8852"/>
    <cellStyle name="Comma 68 3 5 2 2 4" xfId="8853"/>
    <cellStyle name="Comma 68 3 5 2 3" xfId="8854"/>
    <cellStyle name="Comma 68 3 5 2 4" xfId="8855"/>
    <cellStyle name="Comma 68 3 5 2 5" xfId="8856"/>
    <cellStyle name="Comma 68 3 5 3" xfId="8857"/>
    <cellStyle name="Comma 68 3 5 3 2" xfId="8858"/>
    <cellStyle name="Comma 68 3 5 3 3" xfId="8859"/>
    <cellStyle name="Comma 68 3 5 3 4" xfId="8860"/>
    <cellStyle name="Comma 68 3 5 4" xfId="8861"/>
    <cellStyle name="Comma 68 3 5 5" xfId="8862"/>
    <cellStyle name="Comma 68 3 5 6" xfId="8863"/>
    <cellStyle name="Comma 68 3 6" xfId="8864"/>
    <cellStyle name="Comma 68 3 6 2" xfId="8865"/>
    <cellStyle name="Comma 68 3 6 2 2" xfId="8866"/>
    <cellStyle name="Comma 68 3 6 2 3" xfId="8867"/>
    <cellStyle name="Comma 68 3 6 2 4" xfId="8868"/>
    <cellStyle name="Comma 68 3 6 3" xfId="8869"/>
    <cellStyle name="Comma 68 3 6 4" xfId="8870"/>
    <cellStyle name="Comma 68 3 6 5" xfId="8871"/>
    <cellStyle name="Comma 68 3 7" xfId="8872"/>
    <cellStyle name="Comma 68 3 7 2" xfId="8873"/>
    <cellStyle name="Comma 68 3 7 3" xfId="8874"/>
    <cellStyle name="Comma 68 3 7 4" xfId="8875"/>
    <cellStyle name="Comma 68 3 8" xfId="8876"/>
    <cellStyle name="Comma 68 3 9" xfId="8877"/>
    <cellStyle name="Comma 68 4" xfId="8878"/>
    <cellStyle name="Comma 68 4 2" xfId="8879"/>
    <cellStyle name="Comma 68 4 2 2" xfId="8880"/>
    <cellStyle name="Comma 68 4 2 2 2" xfId="8881"/>
    <cellStyle name="Comma 68 4 2 2 2 2" xfId="8882"/>
    <cellStyle name="Comma 68 4 2 2 2 3" xfId="8883"/>
    <cellStyle name="Comma 68 4 2 2 2 4" xfId="8884"/>
    <cellStyle name="Comma 68 4 2 2 3" xfId="8885"/>
    <cellStyle name="Comma 68 4 2 2 4" xfId="8886"/>
    <cellStyle name="Comma 68 4 2 2 5" xfId="8887"/>
    <cellStyle name="Comma 68 4 2 3" xfId="8888"/>
    <cellStyle name="Comma 68 4 2 3 2" xfId="8889"/>
    <cellStyle name="Comma 68 4 2 3 3" xfId="8890"/>
    <cellStyle name="Comma 68 4 2 3 4" xfId="8891"/>
    <cellStyle name="Comma 68 4 2 4" xfId="8892"/>
    <cellStyle name="Comma 68 4 2 5" xfId="8893"/>
    <cellStyle name="Comma 68 4 2 6" xfId="8894"/>
    <cellStyle name="Comma 68 4 3" xfId="8895"/>
    <cellStyle name="Comma 68 4 3 2" xfId="8896"/>
    <cellStyle name="Comma 68 4 3 2 2" xfId="8897"/>
    <cellStyle name="Comma 68 4 3 2 2 2" xfId="8898"/>
    <cellStyle name="Comma 68 4 3 2 2 3" xfId="8899"/>
    <cellStyle name="Comma 68 4 3 2 2 4" xfId="8900"/>
    <cellStyle name="Comma 68 4 3 2 3" xfId="8901"/>
    <cellStyle name="Comma 68 4 3 2 4" xfId="8902"/>
    <cellStyle name="Comma 68 4 3 2 5" xfId="8903"/>
    <cellStyle name="Comma 68 4 3 3" xfId="8904"/>
    <cellStyle name="Comma 68 4 3 3 2" xfId="8905"/>
    <cellStyle name="Comma 68 4 3 3 3" xfId="8906"/>
    <cellStyle name="Comma 68 4 3 3 4" xfId="8907"/>
    <cellStyle name="Comma 68 4 3 4" xfId="8908"/>
    <cellStyle name="Comma 68 4 3 5" xfId="8909"/>
    <cellStyle name="Comma 68 4 3 6" xfId="8910"/>
    <cellStyle name="Comma 68 4 4" xfId="8911"/>
    <cellStyle name="Comma 68 4 4 2" xfId="8912"/>
    <cellStyle name="Comma 68 4 4 2 2" xfId="8913"/>
    <cellStyle name="Comma 68 4 4 2 3" xfId="8914"/>
    <cellStyle name="Comma 68 4 4 2 4" xfId="8915"/>
    <cellStyle name="Comma 68 4 4 3" xfId="8916"/>
    <cellStyle name="Comma 68 4 4 4" xfId="8917"/>
    <cellStyle name="Comma 68 4 4 5" xfId="8918"/>
    <cellStyle name="Comma 68 4 5" xfId="8919"/>
    <cellStyle name="Comma 68 4 5 2" xfId="8920"/>
    <cellStyle name="Comma 68 4 5 3" xfId="8921"/>
    <cellStyle name="Comma 68 4 5 4" xfId="8922"/>
    <cellStyle name="Comma 68 4 6" xfId="8923"/>
    <cellStyle name="Comma 68 4 7" xfId="8924"/>
    <cellStyle name="Comma 68 4 8" xfId="8925"/>
    <cellStyle name="Comma 68 5" xfId="8926"/>
    <cellStyle name="Comma 68 5 2" xfId="8927"/>
    <cellStyle name="Comma 68 5 2 2" xfId="8928"/>
    <cellStyle name="Comma 68 5 2 2 2" xfId="8929"/>
    <cellStyle name="Comma 68 5 2 2 2 2" xfId="8930"/>
    <cellStyle name="Comma 68 5 2 2 2 3" xfId="8931"/>
    <cellStyle name="Comma 68 5 2 2 2 4" xfId="8932"/>
    <cellStyle name="Comma 68 5 2 2 3" xfId="8933"/>
    <cellStyle name="Comma 68 5 2 2 4" xfId="8934"/>
    <cellStyle name="Comma 68 5 2 2 5" xfId="8935"/>
    <cellStyle name="Comma 68 5 2 3" xfId="8936"/>
    <cellStyle name="Comma 68 5 2 3 2" xfId="8937"/>
    <cellStyle name="Comma 68 5 2 3 3" xfId="8938"/>
    <cellStyle name="Comma 68 5 2 3 4" xfId="8939"/>
    <cellStyle name="Comma 68 5 2 4" xfId="8940"/>
    <cellStyle name="Comma 68 5 2 5" xfId="8941"/>
    <cellStyle name="Comma 68 5 2 6" xfId="8942"/>
    <cellStyle name="Comma 68 5 3" xfId="8943"/>
    <cellStyle name="Comma 68 5 3 2" xfId="8944"/>
    <cellStyle name="Comma 68 5 3 2 2" xfId="8945"/>
    <cellStyle name="Comma 68 5 3 2 2 2" xfId="8946"/>
    <cellStyle name="Comma 68 5 3 2 2 3" xfId="8947"/>
    <cellStyle name="Comma 68 5 3 2 2 4" xfId="8948"/>
    <cellStyle name="Comma 68 5 3 2 3" xfId="8949"/>
    <cellStyle name="Comma 68 5 3 2 4" xfId="8950"/>
    <cellStyle name="Comma 68 5 3 2 5" xfId="8951"/>
    <cellStyle name="Comma 68 5 3 3" xfId="8952"/>
    <cellStyle name="Comma 68 5 3 3 2" xfId="8953"/>
    <cellStyle name="Comma 68 5 3 3 3" xfId="8954"/>
    <cellStyle name="Comma 68 5 3 3 4" xfId="8955"/>
    <cellStyle name="Comma 68 5 3 4" xfId="8956"/>
    <cellStyle name="Comma 68 5 3 5" xfId="8957"/>
    <cellStyle name="Comma 68 5 3 6" xfId="8958"/>
    <cellStyle name="Comma 68 5 4" xfId="8959"/>
    <cellStyle name="Comma 68 5 4 2" xfId="8960"/>
    <cellStyle name="Comma 68 5 4 2 2" xfId="8961"/>
    <cellStyle name="Comma 68 5 4 2 3" xfId="8962"/>
    <cellStyle name="Comma 68 5 4 2 4" xfId="8963"/>
    <cellStyle name="Comma 68 5 4 3" xfId="8964"/>
    <cellStyle name="Comma 68 5 4 4" xfId="8965"/>
    <cellStyle name="Comma 68 5 4 5" xfId="8966"/>
    <cellStyle name="Comma 68 5 5" xfId="8967"/>
    <cellStyle name="Comma 68 5 5 2" xfId="8968"/>
    <cellStyle name="Comma 68 5 5 3" xfId="8969"/>
    <cellStyle name="Comma 68 5 5 4" xfId="8970"/>
    <cellStyle name="Comma 68 5 6" xfId="8971"/>
    <cellStyle name="Comma 68 5 7" xfId="8972"/>
    <cellStyle name="Comma 68 5 8" xfId="8973"/>
    <cellStyle name="Comma 68 6" xfId="8974"/>
    <cellStyle name="Comma 68 6 2" xfId="8975"/>
    <cellStyle name="Comma 68 6 2 2" xfId="8976"/>
    <cellStyle name="Comma 68 6 2 2 2" xfId="8977"/>
    <cellStyle name="Comma 68 6 2 2 3" xfId="8978"/>
    <cellStyle name="Comma 68 6 2 2 4" xfId="8979"/>
    <cellStyle name="Comma 68 6 2 3" xfId="8980"/>
    <cellStyle name="Comma 68 6 2 4" xfId="8981"/>
    <cellStyle name="Comma 68 6 2 5" xfId="8982"/>
    <cellStyle name="Comma 68 6 3" xfId="8983"/>
    <cellStyle name="Comma 68 6 3 2" xfId="8984"/>
    <cellStyle name="Comma 68 6 3 3" xfId="8985"/>
    <cellStyle name="Comma 68 6 3 4" xfId="8986"/>
    <cellStyle name="Comma 68 6 4" xfId="8987"/>
    <cellStyle name="Comma 68 6 5" xfId="8988"/>
    <cellStyle name="Comma 68 6 6" xfId="8989"/>
    <cellStyle name="Comma 68 7" xfId="8990"/>
    <cellStyle name="Comma 68 7 2" xfId="8991"/>
    <cellStyle name="Comma 68 7 2 2" xfId="8992"/>
    <cellStyle name="Comma 68 7 2 2 2" xfId="8993"/>
    <cellStyle name="Comma 68 7 2 2 3" xfId="8994"/>
    <cellStyle name="Comma 68 7 2 2 4" xfId="8995"/>
    <cellStyle name="Comma 68 7 2 3" xfId="8996"/>
    <cellStyle name="Comma 68 7 2 4" xfId="8997"/>
    <cellStyle name="Comma 68 7 2 5" xfId="8998"/>
    <cellStyle name="Comma 68 7 3" xfId="8999"/>
    <cellStyle name="Comma 68 7 3 2" xfId="9000"/>
    <cellStyle name="Comma 68 7 3 3" xfId="9001"/>
    <cellStyle name="Comma 68 7 3 4" xfId="9002"/>
    <cellStyle name="Comma 68 7 4" xfId="9003"/>
    <cellStyle name="Comma 68 7 5" xfId="9004"/>
    <cellStyle name="Comma 68 7 6" xfId="9005"/>
    <cellStyle name="Comma 68 8" xfId="9006"/>
    <cellStyle name="Comma 68 8 2" xfId="9007"/>
    <cellStyle name="Comma 68 8 2 2" xfId="9008"/>
    <cellStyle name="Comma 68 8 2 3" xfId="9009"/>
    <cellStyle name="Comma 68 8 2 4" xfId="9010"/>
    <cellStyle name="Comma 68 8 3" xfId="9011"/>
    <cellStyle name="Comma 68 8 4" xfId="9012"/>
    <cellStyle name="Comma 68 8 5" xfId="9013"/>
    <cellStyle name="Comma 68 9" xfId="9014"/>
    <cellStyle name="Comma 68 9 2" xfId="9015"/>
    <cellStyle name="Comma 68 9 3" xfId="9016"/>
    <cellStyle name="Comma 68 9 4" xfId="9017"/>
    <cellStyle name="Comma 69" xfId="9018"/>
    <cellStyle name="Comma 7" xfId="9019"/>
    <cellStyle name="Comma 7 2" xfId="9020"/>
    <cellStyle name="Comma 7 2 2" xfId="9021"/>
    <cellStyle name="Comma 7 2 2 2" xfId="9022"/>
    <cellStyle name="Comma 7 2 3" xfId="9023"/>
    <cellStyle name="Comma 7 2 4" xfId="9024"/>
    <cellStyle name="Comma 7 2 5" xfId="9025"/>
    <cellStyle name="Comma 7 2 6" xfId="9026"/>
    <cellStyle name="Comma 7 2 7" xfId="9027"/>
    <cellStyle name="Comma 7 3" xfId="9028"/>
    <cellStyle name="Comma 7 3 2" xfId="9029"/>
    <cellStyle name="Comma 7 4" xfId="9030"/>
    <cellStyle name="Comma 7 4 2" xfId="9031"/>
    <cellStyle name="Comma 7 4 3" xfId="9032"/>
    <cellStyle name="Comma 70" xfId="9033"/>
    <cellStyle name="Comma 71" xfId="9034"/>
    <cellStyle name="Comma 72" xfId="9035"/>
    <cellStyle name="Comma 73" xfId="9036"/>
    <cellStyle name="Comma 74" xfId="9037"/>
    <cellStyle name="Comma 75" xfId="9038"/>
    <cellStyle name="Comma 76" xfId="9039"/>
    <cellStyle name="Comma 77" xfId="9040"/>
    <cellStyle name="Comma 78" xfId="9041"/>
    <cellStyle name="Comma 79" xfId="9042"/>
    <cellStyle name="Comma 8" xfId="9043"/>
    <cellStyle name="Comma 8 10" xfId="9044"/>
    <cellStyle name="Comma 8 11" xfId="9045"/>
    <cellStyle name="Comma 8 2" xfId="9046"/>
    <cellStyle name="Comma 8 2 2" xfId="9047"/>
    <cellStyle name="Comma 8 2 2 2" xfId="9048"/>
    <cellStyle name="Comma 8 2 3" xfId="9049"/>
    <cellStyle name="Comma 8 2 4" xfId="9050"/>
    <cellStyle name="Comma 8 2 5" xfId="9051"/>
    <cellStyle name="Comma 8 2 6" xfId="9052"/>
    <cellStyle name="Comma 8 2 7" xfId="9053"/>
    <cellStyle name="Comma 8 2 8" xfId="9054"/>
    <cellStyle name="Comma 8 3" xfId="9055"/>
    <cellStyle name="Comma 8 3 2" xfId="9056"/>
    <cellStyle name="Comma 8 4" xfId="9057"/>
    <cellStyle name="Comma 8 4 2" xfId="9058"/>
    <cellStyle name="Comma 8 5" xfId="9059"/>
    <cellStyle name="Comma 8 6" xfId="9060"/>
    <cellStyle name="Comma 8 7" xfId="9061"/>
    <cellStyle name="Comma 8 8" xfId="9062"/>
    <cellStyle name="Comma 8 9" xfId="9063"/>
    <cellStyle name="Comma 80" xfId="9064"/>
    <cellStyle name="Comma 81" xfId="9065"/>
    <cellStyle name="Comma 82" xfId="9066"/>
    <cellStyle name="Comma 83" xfId="9067"/>
    <cellStyle name="Comma 84" xfId="9068"/>
    <cellStyle name="Comma 85" xfId="9069"/>
    <cellStyle name="Comma 86" xfId="9070"/>
    <cellStyle name="Comma 87" xfId="9071"/>
    <cellStyle name="Comma 88" xfId="9072"/>
    <cellStyle name="Comma 89" xfId="9073"/>
    <cellStyle name="Comma 9" xfId="9074"/>
    <cellStyle name="Comma 9 10" xfId="9075"/>
    <cellStyle name="Comma 9 11" xfId="9076"/>
    <cellStyle name="Comma 9 12" xfId="9077"/>
    <cellStyle name="Comma 9 13" xfId="9078"/>
    <cellStyle name="Comma 9 2" xfId="9079"/>
    <cellStyle name="Comma 9 2 2" xfId="9080"/>
    <cellStyle name="Comma 9 2 2 2" xfId="9081"/>
    <cellStyle name="Comma 9 2 3" xfId="9082"/>
    <cellStyle name="Comma 9 2 3 2" xfId="9083"/>
    <cellStyle name="Comma 9 3" xfId="9084"/>
    <cellStyle name="Comma 9 3 2" xfId="9085"/>
    <cellStyle name="Comma 9 3 2 2" xfId="9086"/>
    <cellStyle name="Comma 9 3 3" xfId="9087"/>
    <cellStyle name="Comma 9 3 4" xfId="9088"/>
    <cellStyle name="Comma 9 3 5" xfId="9089"/>
    <cellStyle name="Comma 9 3 6" xfId="9090"/>
    <cellStyle name="Comma 9 3 7" xfId="9091"/>
    <cellStyle name="Comma 9 4" xfId="9092"/>
    <cellStyle name="Comma 9 5" xfId="9093"/>
    <cellStyle name="Comma 9 6" xfId="9094"/>
    <cellStyle name="Comma 9 7" xfId="9095"/>
    <cellStyle name="Comma 9 8" xfId="9096"/>
    <cellStyle name="Comma 9 9" xfId="9097"/>
    <cellStyle name="Comma 9 9 2" xfId="9098"/>
    <cellStyle name="Comma 90" xfId="9099"/>
    <cellStyle name="Comma 91" xfId="9100"/>
    <cellStyle name="Comma 92" xfId="9101"/>
    <cellStyle name="Comma 93" xfId="9102"/>
    <cellStyle name="Comma 94" xfId="9103"/>
    <cellStyle name="Comma 95" xfId="9104"/>
    <cellStyle name="Comma 96" xfId="9105"/>
    <cellStyle name="Comma 97" xfId="9106"/>
    <cellStyle name="Comma 98" xfId="9107"/>
    <cellStyle name="Comma 98 2" xfId="9108"/>
    <cellStyle name="Comma 99" xfId="9109"/>
    <cellStyle name="Comma0 - Style3" xfId="9110"/>
    <cellStyle name="Currency [00]" xfId="9111"/>
    <cellStyle name="Currency 10" xfId="9112"/>
    <cellStyle name="Currency 2" xfId="9113"/>
    <cellStyle name="Currency 2 2" xfId="9114"/>
    <cellStyle name="Currency 2 2 2" xfId="9115"/>
    <cellStyle name="Currency 2 2 2 2" xfId="9116"/>
    <cellStyle name="Currency 2 2 2 3" xfId="9117"/>
    <cellStyle name="Currency 2 2 2 4" xfId="9118"/>
    <cellStyle name="Currency 2 3" xfId="9119"/>
    <cellStyle name="Currency 2 4" xfId="9120"/>
    <cellStyle name="Currency 2 5" xfId="9121"/>
    <cellStyle name="Currency 2 6" xfId="9122"/>
    <cellStyle name="Currency 2 7" xfId="9123"/>
    <cellStyle name="Currency 2 7 2" xfId="9124"/>
    <cellStyle name="Currency 2 7 3" xfId="9125"/>
    <cellStyle name="Currency 2 7 4" xfId="9126"/>
    <cellStyle name="Currency 3" xfId="9127"/>
    <cellStyle name="Currency 3 2" xfId="9128"/>
    <cellStyle name="Currency 4" xfId="9129"/>
    <cellStyle name="Currency 5" xfId="9130"/>
    <cellStyle name="Currency 6" xfId="9131"/>
    <cellStyle name="Currency 7" xfId="9132"/>
    <cellStyle name="Currency 8" xfId="9133"/>
    <cellStyle name="Currency 9" xfId="9134"/>
    <cellStyle name="Date - Style2" xfId="9135"/>
    <cellStyle name="Date Short" xfId="9136"/>
    <cellStyle name="DELTA" xfId="9137"/>
    <cellStyle name="DELTA 2" xfId="9138"/>
    <cellStyle name="DELTA 3" xfId="9139"/>
    <cellStyle name="DELTA 4" xfId="9140"/>
    <cellStyle name="DELTA 5" xfId="9141"/>
    <cellStyle name="DELTA 6" xfId="9142"/>
    <cellStyle name="DELTA 7" xfId="9143"/>
    <cellStyle name="Dezimal [0]" xfId="9144"/>
    <cellStyle name="Dezimal_AX-5-Loan-Portfolio-Efficiency-310899" xfId="9145"/>
    <cellStyle name="Emphasis 1" xfId="9146"/>
    <cellStyle name="Emphasis 2" xfId="9147"/>
    <cellStyle name="Emphasis 3" xfId="9148"/>
    <cellStyle name="Enter Currency (0)" xfId="9149"/>
    <cellStyle name="Enter Currency (2)" xfId="9150"/>
    <cellStyle name="Enter Units (0)" xfId="9151"/>
    <cellStyle name="Enter Units (1)" xfId="9152"/>
    <cellStyle name="Enter Units (2)" xfId="9153"/>
    <cellStyle name="Euro" xfId="9154"/>
    <cellStyle name="Euro 2" xfId="9155"/>
    <cellStyle name="Euro 3" xfId="9156"/>
    <cellStyle name="Explanatory Text 2" xfId="9157"/>
    <cellStyle name="Explanatory Text 2 10" xfId="9158"/>
    <cellStyle name="Explanatory Text 2 11" xfId="9159"/>
    <cellStyle name="Explanatory Text 2 12" xfId="9160"/>
    <cellStyle name="Explanatory Text 2 2" xfId="9161"/>
    <cellStyle name="Explanatory Text 2 2 2" xfId="9162"/>
    <cellStyle name="Explanatory Text 2 3" xfId="9163"/>
    <cellStyle name="Explanatory Text 2 4" xfId="9164"/>
    <cellStyle name="Explanatory Text 2 5" xfId="9165"/>
    <cellStyle name="Explanatory Text 2 6" xfId="9166"/>
    <cellStyle name="Explanatory Text 2 7" xfId="9167"/>
    <cellStyle name="Explanatory Text 2 8" xfId="9168"/>
    <cellStyle name="Explanatory Text 2 9" xfId="9169"/>
    <cellStyle name="Explanatory Text 3" xfId="9170"/>
    <cellStyle name="Explanatory Text 3 2" xfId="9171"/>
    <cellStyle name="Explanatory Text 3 3" xfId="9172"/>
    <cellStyle name="Explanatory Text 4" xfId="9173"/>
    <cellStyle name="Explanatory Text 4 2" xfId="9174"/>
    <cellStyle name="Explanatory Text 4 3" xfId="9175"/>
    <cellStyle name="Explanatory Text 5" xfId="9176"/>
    <cellStyle name="Explanatory Text 5 2" xfId="9177"/>
    <cellStyle name="Explanatory Text 5 3" xfId="9178"/>
    <cellStyle name="Explanatory Text 6" xfId="9179"/>
    <cellStyle name="Explanatory Text 6 2" xfId="9180"/>
    <cellStyle name="Explanatory Text 6 3" xfId="9181"/>
    <cellStyle name="Explanatory Text 7" xfId="9182"/>
    <cellStyle name="Flag" xfId="9183"/>
    <cellStyle name="Flag 2" xfId="9184"/>
    <cellStyle name="Flag 3" xfId="9185"/>
    <cellStyle name="Gia's" xfId="9186"/>
    <cellStyle name="Gia's 10" xfId="9187"/>
    <cellStyle name="Gia's 10 2" xfId="21324"/>
    <cellStyle name="Gia's 11" xfId="21325"/>
    <cellStyle name="Gia's 2" xfId="9188"/>
    <cellStyle name="Gia's 2 2" xfId="21323"/>
    <cellStyle name="Gia's 3" xfId="9189"/>
    <cellStyle name="Gia's 3 2" xfId="21322"/>
    <cellStyle name="Gia's 4" xfId="9190"/>
    <cellStyle name="Gia's 4 2" xfId="21321"/>
    <cellStyle name="Gia's 5" xfId="9191"/>
    <cellStyle name="Gia's 5 2" xfId="21320"/>
    <cellStyle name="Gia's 6" xfId="9192"/>
    <cellStyle name="Gia's 6 2" xfId="21319"/>
    <cellStyle name="Gia's 7" xfId="9193"/>
    <cellStyle name="Gia's 7 2" xfId="21318"/>
    <cellStyle name="Gia's 8" xfId="9194"/>
    <cellStyle name="Gia's 8 2" xfId="21317"/>
    <cellStyle name="Gia's 9" xfId="9195"/>
    <cellStyle name="Gia's 9 2" xfId="21316"/>
    <cellStyle name="Good 2" xfId="9196"/>
    <cellStyle name="Good 2 10" xfId="9197"/>
    <cellStyle name="Good 2 11" xfId="9198"/>
    <cellStyle name="Good 2 12" xfId="9199"/>
    <cellStyle name="Good 2 2" xfId="9200"/>
    <cellStyle name="Good 2 2 2" xfId="9201"/>
    <cellStyle name="Good 2 3" xfId="9202"/>
    <cellStyle name="Good 2 4" xfId="9203"/>
    <cellStyle name="Good 2 5" xfId="9204"/>
    <cellStyle name="Good 2 6" xfId="9205"/>
    <cellStyle name="Good 2 7" xfId="9206"/>
    <cellStyle name="Good 2 8" xfId="9207"/>
    <cellStyle name="Good 2 9" xfId="9208"/>
    <cellStyle name="Good 3" xfId="9209"/>
    <cellStyle name="Good 3 2" xfId="9210"/>
    <cellStyle name="Good 3 3" xfId="9211"/>
    <cellStyle name="Good 4" xfId="9212"/>
    <cellStyle name="Good 4 2" xfId="9213"/>
    <cellStyle name="Good 4 3" xfId="9214"/>
    <cellStyle name="Good 5" xfId="9215"/>
    <cellStyle name="Good 5 2" xfId="9216"/>
    <cellStyle name="Good 5 3" xfId="9217"/>
    <cellStyle name="Good 6" xfId="9218"/>
    <cellStyle name="Good 6 2" xfId="9219"/>
    <cellStyle name="Good 6 3" xfId="9220"/>
    <cellStyle name="Good 7" xfId="9221"/>
    <cellStyle name="greyed" xfId="9222"/>
    <cellStyle name="greyed 2" xfId="21315"/>
    <cellStyle name="Header1" xfId="9223"/>
    <cellStyle name="Header1 2" xfId="9224"/>
    <cellStyle name="Header1 3" xfId="9225"/>
    <cellStyle name="Header2" xfId="9226"/>
    <cellStyle name="Header2 2" xfId="9227"/>
    <cellStyle name="Header2 2 2" xfId="21313"/>
    <cellStyle name="Header2 3" xfId="9228"/>
    <cellStyle name="Header2 3 2" xfId="21312"/>
    <cellStyle name="Header2 4" xfId="21314"/>
    <cellStyle name="Heading 1 2" xfId="9229"/>
    <cellStyle name="Heading 1 2 2" xfId="9230"/>
    <cellStyle name="Heading 1 2 2 2" xfId="9231"/>
    <cellStyle name="Heading 1 2 3" xfId="9232"/>
    <cellStyle name="Heading 1 2 4" xfId="9233"/>
    <cellStyle name="Heading 1 3" xfId="9234"/>
    <cellStyle name="Heading 1 3 2" xfId="9235"/>
    <cellStyle name="Heading 1 3 3" xfId="9236"/>
    <cellStyle name="Heading 1 4" xfId="9237"/>
    <cellStyle name="Heading 1 4 2" xfId="9238"/>
    <cellStyle name="Heading 1 4 3" xfId="9239"/>
    <cellStyle name="Heading 1 5" xfId="9240"/>
    <cellStyle name="Heading 1 5 2" xfId="9241"/>
    <cellStyle name="Heading 1 5 3" xfId="9242"/>
    <cellStyle name="Heading 1 6" xfId="9243"/>
    <cellStyle name="Heading 1 6 2" xfId="9244"/>
    <cellStyle name="Heading 1 6 3" xfId="9245"/>
    <cellStyle name="Heading 1 7" xfId="9246"/>
    <cellStyle name="Heading 2 2" xfId="9247"/>
    <cellStyle name="Heading 2 2 2" xfId="9248"/>
    <cellStyle name="Heading 2 2 2 2" xfId="9249"/>
    <cellStyle name="Heading 2 2 3" xfId="9250"/>
    <cellStyle name="Heading 2 2 4" xfId="9251"/>
    <cellStyle name="Heading 2 3" xfId="9252"/>
    <cellStyle name="Heading 2 3 2" xfId="9253"/>
    <cellStyle name="Heading 2 3 3" xfId="9254"/>
    <cellStyle name="Heading 2 4" xfId="9255"/>
    <cellStyle name="Heading 2 4 2" xfId="9256"/>
    <cellStyle name="Heading 2 4 3" xfId="9257"/>
    <cellStyle name="Heading 2 5" xfId="9258"/>
    <cellStyle name="Heading 2 5 2" xfId="9259"/>
    <cellStyle name="Heading 2 5 3" xfId="9260"/>
    <cellStyle name="Heading 2 6" xfId="9261"/>
    <cellStyle name="Heading 2 6 2" xfId="9262"/>
    <cellStyle name="Heading 2 6 3" xfId="9263"/>
    <cellStyle name="Heading 2 7" xfId="9264"/>
    <cellStyle name="Heading 3 2" xfId="9265"/>
    <cellStyle name="Heading 3 2 2" xfId="9266"/>
    <cellStyle name="Heading 3 2 2 2" xfId="9267"/>
    <cellStyle name="Heading 3 2 3" xfId="9268"/>
    <cellStyle name="Heading 3 2 3 2" xfId="9269"/>
    <cellStyle name="Heading 3 2 4" xfId="9270"/>
    <cellStyle name="Heading 3 2 4 2" xfId="9271"/>
    <cellStyle name="Heading 3 2 5" xfId="9272"/>
    <cellStyle name="Heading 3 3" xfId="9273"/>
    <cellStyle name="Heading 3 3 2" xfId="9274"/>
    <cellStyle name="Heading 3 3 3" xfId="9275"/>
    <cellStyle name="Heading 3 4" xfId="9276"/>
    <cellStyle name="Heading 3 4 2" xfId="9277"/>
    <cellStyle name="Heading 3 4 3" xfId="9278"/>
    <cellStyle name="Heading 3 5" xfId="9279"/>
    <cellStyle name="Heading 3 5 2" xfId="9280"/>
    <cellStyle name="Heading 3 5 3" xfId="9281"/>
    <cellStyle name="Heading 3 6" xfId="9282"/>
    <cellStyle name="Heading 3 6 2" xfId="9283"/>
    <cellStyle name="Heading 3 6 3" xfId="9284"/>
    <cellStyle name="Heading 3 7" xfId="9285"/>
    <cellStyle name="Heading 4 2" xfId="9286"/>
    <cellStyle name="Heading 4 2 2" xfId="9287"/>
    <cellStyle name="Heading 4 2 2 2" xfId="9288"/>
    <cellStyle name="Heading 4 2 3" xfId="9289"/>
    <cellStyle name="Heading 4 2 4" xfId="9290"/>
    <cellStyle name="Heading 4 3" xfId="9291"/>
    <cellStyle name="Heading 4 3 2" xfId="9292"/>
    <cellStyle name="Heading 4 3 3" xfId="9293"/>
    <cellStyle name="Heading 4 4" xfId="9294"/>
    <cellStyle name="Heading 4 4 2" xfId="9295"/>
    <cellStyle name="Heading 4 4 3" xfId="9296"/>
    <cellStyle name="Heading 4 5" xfId="9297"/>
    <cellStyle name="Heading 4 5 2" xfId="9298"/>
    <cellStyle name="Heading 4 5 3" xfId="9299"/>
    <cellStyle name="Heading 4 6" xfId="9300"/>
    <cellStyle name="Heading 4 6 2" xfId="9301"/>
    <cellStyle name="Heading 4 6 3" xfId="9302"/>
    <cellStyle name="Heading 4 7" xfId="9303"/>
    <cellStyle name="Heading A" xfId="9304"/>
    <cellStyle name="Heading1" xfId="9305"/>
    <cellStyle name="Heading1 2" xfId="9306"/>
    <cellStyle name="Heading1 3" xfId="9307"/>
    <cellStyle name="Heading2" xfId="9308"/>
    <cellStyle name="Heading2 2" xfId="9309"/>
    <cellStyle name="Heading2 3" xfId="9310"/>
    <cellStyle name="Heading3" xfId="9311"/>
    <cellStyle name="Heading3 2" xfId="9312"/>
    <cellStyle name="Heading3 3" xfId="9313"/>
    <cellStyle name="Heading4" xfId="9314"/>
    <cellStyle name="Heading4 2" xfId="9315"/>
    <cellStyle name="Heading4 3" xfId="9316"/>
    <cellStyle name="Heading5" xfId="9317"/>
    <cellStyle name="Heading5 2" xfId="9318"/>
    <cellStyle name="Heading5 3" xfId="9319"/>
    <cellStyle name="Heading6" xfId="9320"/>
    <cellStyle name="Heading6 2" xfId="9321"/>
    <cellStyle name="Heading6 3" xfId="9322"/>
    <cellStyle name="HeadingTable" xfId="9323"/>
    <cellStyle name="HeadingTable 2" xfId="21311"/>
    <cellStyle name="highlightExposure" xfId="9324"/>
    <cellStyle name="highlightExposure 2" xfId="21310"/>
    <cellStyle name="highlightPercentage" xfId="9325"/>
    <cellStyle name="highlightPercentage 2" xfId="21309"/>
    <cellStyle name="highlightText" xfId="9326"/>
    <cellStyle name="highlightText 2" xfId="21308"/>
    <cellStyle name="Horizontal" xfId="9327"/>
    <cellStyle name="Horizontal 2" xfId="9328"/>
    <cellStyle name="Horizontal 3" xfId="9329"/>
    <cellStyle name="Hyperlink" xfId="18" builtinId="8"/>
    <cellStyle name="Hyperlink 2" xfId="9330"/>
    <cellStyle name="Hyperlink 2 2" xfId="9331"/>
    <cellStyle name="Hyperlink 2 3" xfId="9332"/>
    <cellStyle name="Îáû÷íûé_23_1 " xfId="9333"/>
    <cellStyle name="Input 2" xfId="9334"/>
    <cellStyle name="Input 2 10" xfId="9335"/>
    <cellStyle name="Input 2 10 2" xfId="9336"/>
    <cellStyle name="Input 2 10 2 2" xfId="21306"/>
    <cellStyle name="Input 2 10 3" xfId="9337"/>
    <cellStyle name="Input 2 10 3 2" xfId="21305"/>
    <cellStyle name="Input 2 10 4" xfId="9338"/>
    <cellStyle name="Input 2 10 4 2" xfId="21304"/>
    <cellStyle name="Input 2 10 5" xfId="9339"/>
    <cellStyle name="Input 2 10 5 2" xfId="21303"/>
    <cellStyle name="Input 2 11" xfId="9340"/>
    <cellStyle name="Input 2 11 2" xfId="9341"/>
    <cellStyle name="Input 2 11 2 2" xfId="21301"/>
    <cellStyle name="Input 2 11 3" xfId="9342"/>
    <cellStyle name="Input 2 11 3 2" xfId="21300"/>
    <cellStyle name="Input 2 11 4" xfId="9343"/>
    <cellStyle name="Input 2 11 4 2" xfId="21299"/>
    <cellStyle name="Input 2 11 5" xfId="9344"/>
    <cellStyle name="Input 2 11 5 2" xfId="21298"/>
    <cellStyle name="Input 2 11 6" xfId="21302"/>
    <cellStyle name="Input 2 12" xfId="9345"/>
    <cellStyle name="Input 2 12 2" xfId="9346"/>
    <cellStyle name="Input 2 12 2 2" xfId="21296"/>
    <cellStyle name="Input 2 12 3" xfId="9347"/>
    <cellStyle name="Input 2 12 3 2" xfId="21295"/>
    <cellStyle name="Input 2 12 4" xfId="9348"/>
    <cellStyle name="Input 2 12 4 2" xfId="21294"/>
    <cellStyle name="Input 2 12 5" xfId="9349"/>
    <cellStyle name="Input 2 12 5 2" xfId="21293"/>
    <cellStyle name="Input 2 12 6" xfId="21297"/>
    <cellStyle name="Input 2 13" xfId="9350"/>
    <cellStyle name="Input 2 13 2" xfId="9351"/>
    <cellStyle name="Input 2 13 2 2" xfId="21291"/>
    <cellStyle name="Input 2 13 3" xfId="9352"/>
    <cellStyle name="Input 2 13 3 2" xfId="21290"/>
    <cellStyle name="Input 2 13 4" xfId="9353"/>
    <cellStyle name="Input 2 13 4 2" xfId="21289"/>
    <cellStyle name="Input 2 13 5" xfId="21292"/>
    <cellStyle name="Input 2 14" xfId="9354"/>
    <cellStyle name="Input 2 14 2" xfId="21288"/>
    <cellStyle name="Input 2 15" xfId="9355"/>
    <cellStyle name="Input 2 15 2" xfId="21287"/>
    <cellStyle name="Input 2 16" xfId="9356"/>
    <cellStyle name="Input 2 16 2" xfId="21286"/>
    <cellStyle name="Input 2 17" xfId="21307"/>
    <cellStyle name="Input 2 2" xfId="9357"/>
    <cellStyle name="Input 2 2 10" xfId="21285"/>
    <cellStyle name="Input 2 2 2" xfId="9358"/>
    <cellStyle name="Input 2 2 2 2" xfId="9359"/>
    <cellStyle name="Input 2 2 2 2 2" xfId="21283"/>
    <cellStyle name="Input 2 2 2 3" xfId="9360"/>
    <cellStyle name="Input 2 2 2 3 2" xfId="21282"/>
    <cellStyle name="Input 2 2 2 4" xfId="9361"/>
    <cellStyle name="Input 2 2 2 4 2" xfId="21281"/>
    <cellStyle name="Input 2 2 2 5" xfId="21284"/>
    <cellStyle name="Input 2 2 3" xfId="9362"/>
    <cellStyle name="Input 2 2 3 2" xfId="9363"/>
    <cellStyle name="Input 2 2 3 2 2" xfId="21279"/>
    <cellStyle name="Input 2 2 3 3" xfId="9364"/>
    <cellStyle name="Input 2 2 3 3 2" xfId="21278"/>
    <cellStyle name="Input 2 2 3 4" xfId="9365"/>
    <cellStyle name="Input 2 2 3 4 2" xfId="21277"/>
    <cellStyle name="Input 2 2 3 5" xfId="21280"/>
    <cellStyle name="Input 2 2 4" xfId="9366"/>
    <cellStyle name="Input 2 2 4 2" xfId="9367"/>
    <cellStyle name="Input 2 2 4 2 2" xfId="21275"/>
    <cellStyle name="Input 2 2 4 3" xfId="9368"/>
    <cellStyle name="Input 2 2 4 3 2" xfId="21274"/>
    <cellStyle name="Input 2 2 4 4" xfId="9369"/>
    <cellStyle name="Input 2 2 4 4 2" xfId="21273"/>
    <cellStyle name="Input 2 2 4 5" xfId="21276"/>
    <cellStyle name="Input 2 2 5" xfId="9370"/>
    <cellStyle name="Input 2 2 5 2" xfId="9371"/>
    <cellStyle name="Input 2 2 5 2 2" xfId="21271"/>
    <cellStyle name="Input 2 2 5 3" xfId="9372"/>
    <cellStyle name="Input 2 2 5 3 2" xfId="21270"/>
    <cellStyle name="Input 2 2 5 4" xfId="9373"/>
    <cellStyle name="Input 2 2 5 4 2" xfId="21269"/>
    <cellStyle name="Input 2 2 5 5" xfId="21272"/>
    <cellStyle name="Input 2 2 6" xfId="9374"/>
    <cellStyle name="Input 2 2 6 2" xfId="21268"/>
    <cellStyle name="Input 2 2 7" xfId="9375"/>
    <cellStyle name="Input 2 2 7 2" xfId="21267"/>
    <cellStyle name="Input 2 2 8" xfId="9376"/>
    <cellStyle name="Input 2 2 8 2" xfId="21266"/>
    <cellStyle name="Input 2 2 9" xfId="9377"/>
    <cellStyle name="Input 2 2 9 2" xfId="21265"/>
    <cellStyle name="Input 2 3" xfId="9378"/>
    <cellStyle name="Input 2 3 2" xfId="9379"/>
    <cellStyle name="Input 2 3 2 2" xfId="21264"/>
    <cellStyle name="Input 2 3 3" xfId="9380"/>
    <cellStyle name="Input 2 3 3 2" xfId="21263"/>
    <cellStyle name="Input 2 3 4" xfId="9381"/>
    <cellStyle name="Input 2 3 4 2" xfId="21262"/>
    <cellStyle name="Input 2 3 5" xfId="9382"/>
    <cellStyle name="Input 2 3 5 2" xfId="21261"/>
    <cellStyle name="Input 2 4" xfId="9383"/>
    <cellStyle name="Input 2 4 2" xfId="9384"/>
    <cellStyle name="Input 2 4 2 2" xfId="21260"/>
    <cellStyle name="Input 2 4 3" xfId="9385"/>
    <cellStyle name="Input 2 4 3 2" xfId="21259"/>
    <cellStyle name="Input 2 4 4" xfId="9386"/>
    <cellStyle name="Input 2 4 4 2" xfId="21258"/>
    <cellStyle name="Input 2 4 5" xfId="9387"/>
    <cellStyle name="Input 2 4 5 2" xfId="21257"/>
    <cellStyle name="Input 2 5" xfId="9388"/>
    <cellStyle name="Input 2 5 2" xfId="9389"/>
    <cellStyle name="Input 2 5 2 2" xfId="21256"/>
    <cellStyle name="Input 2 5 3" xfId="9390"/>
    <cellStyle name="Input 2 5 3 2" xfId="21255"/>
    <cellStyle name="Input 2 5 4" xfId="9391"/>
    <cellStyle name="Input 2 5 4 2" xfId="21254"/>
    <cellStyle name="Input 2 5 5" xfId="9392"/>
    <cellStyle name="Input 2 5 5 2" xfId="21253"/>
    <cellStyle name="Input 2 6" xfId="9393"/>
    <cellStyle name="Input 2 6 2" xfId="9394"/>
    <cellStyle name="Input 2 6 2 2" xfId="21252"/>
    <cellStyle name="Input 2 6 3" xfId="9395"/>
    <cellStyle name="Input 2 6 3 2" xfId="21251"/>
    <cellStyle name="Input 2 6 4" xfId="9396"/>
    <cellStyle name="Input 2 6 4 2" xfId="21250"/>
    <cellStyle name="Input 2 6 5" xfId="9397"/>
    <cellStyle name="Input 2 6 5 2" xfId="21249"/>
    <cellStyle name="Input 2 7" xfId="9398"/>
    <cellStyle name="Input 2 7 2" xfId="9399"/>
    <cellStyle name="Input 2 7 2 2" xfId="21248"/>
    <cellStyle name="Input 2 7 3" xfId="9400"/>
    <cellStyle name="Input 2 7 3 2" xfId="21247"/>
    <cellStyle name="Input 2 7 4" xfId="9401"/>
    <cellStyle name="Input 2 7 4 2" xfId="21246"/>
    <cellStyle name="Input 2 7 5" xfId="9402"/>
    <cellStyle name="Input 2 7 5 2" xfId="21245"/>
    <cellStyle name="Input 2 8" xfId="9403"/>
    <cellStyle name="Input 2 8 2" xfId="9404"/>
    <cellStyle name="Input 2 8 2 2" xfId="21244"/>
    <cellStyle name="Input 2 8 3" xfId="9405"/>
    <cellStyle name="Input 2 8 3 2" xfId="21243"/>
    <cellStyle name="Input 2 8 4" xfId="9406"/>
    <cellStyle name="Input 2 8 4 2" xfId="21242"/>
    <cellStyle name="Input 2 8 5" xfId="9407"/>
    <cellStyle name="Input 2 8 5 2" xfId="21241"/>
    <cellStyle name="Input 2 9" xfId="9408"/>
    <cellStyle name="Input 2 9 2" xfId="9409"/>
    <cellStyle name="Input 2 9 2 2" xfId="21240"/>
    <cellStyle name="Input 2 9 3" xfId="9410"/>
    <cellStyle name="Input 2 9 3 2" xfId="21239"/>
    <cellStyle name="Input 2 9 4" xfId="9411"/>
    <cellStyle name="Input 2 9 4 2" xfId="21238"/>
    <cellStyle name="Input 2 9 5" xfId="9412"/>
    <cellStyle name="Input 2 9 5 2" xfId="21237"/>
    <cellStyle name="Input 3" xfId="9413"/>
    <cellStyle name="Input 3 2" xfId="9414"/>
    <cellStyle name="Input 3 2 2" xfId="21235"/>
    <cellStyle name="Input 3 3" xfId="9415"/>
    <cellStyle name="Input 3 3 2" xfId="21234"/>
    <cellStyle name="Input 3 4" xfId="21236"/>
    <cellStyle name="Input 4" xfId="9416"/>
    <cellStyle name="Input 4 2" xfId="9417"/>
    <cellStyle name="Input 4 2 2" xfId="21232"/>
    <cellStyle name="Input 4 3" xfId="9418"/>
    <cellStyle name="Input 4 3 2" xfId="21231"/>
    <cellStyle name="Input 4 4" xfId="21233"/>
    <cellStyle name="Input 5" xfId="9419"/>
    <cellStyle name="Input 5 2" xfId="9420"/>
    <cellStyle name="Input 5 2 2" xfId="21229"/>
    <cellStyle name="Input 5 3" xfId="9421"/>
    <cellStyle name="Input 5 3 2" xfId="21228"/>
    <cellStyle name="Input 5 4" xfId="21230"/>
    <cellStyle name="Input 6" xfId="9422"/>
    <cellStyle name="Input 6 2" xfId="9423"/>
    <cellStyle name="Input 6 2 2" xfId="21226"/>
    <cellStyle name="Input 6 3" xfId="9424"/>
    <cellStyle name="Input 6 3 2" xfId="21225"/>
    <cellStyle name="Input 6 4" xfId="21227"/>
    <cellStyle name="Input 7" xfId="9425"/>
    <cellStyle name="Input 7 2" xfId="21224"/>
    <cellStyle name="inputExposure" xfId="9426"/>
    <cellStyle name="inputExposure 2" xfId="21223"/>
    <cellStyle name="Link Currency (0)" xfId="9427"/>
    <cellStyle name="Link Currency (2)" xfId="9428"/>
    <cellStyle name="Link Units (0)" xfId="9429"/>
    <cellStyle name="Link Units (1)" xfId="9430"/>
    <cellStyle name="Link Units (2)" xfId="9431"/>
    <cellStyle name="Linked Cell 2" xfId="9432"/>
    <cellStyle name="Linked Cell 2 10" xfId="9433"/>
    <cellStyle name="Linked Cell 2 11" xfId="9434"/>
    <cellStyle name="Linked Cell 2 12" xfId="9435"/>
    <cellStyle name="Linked Cell 2 2" xfId="9436"/>
    <cellStyle name="Linked Cell 2 2 2" xfId="9437"/>
    <cellStyle name="Linked Cell 2 3" xfId="9438"/>
    <cellStyle name="Linked Cell 2 4" xfId="9439"/>
    <cellStyle name="Linked Cell 2 5" xfId="9440"/>
    <cellStyle name="Linked Cell 2 6" xfId="9441"/>
    <cellStyle name="Linked Cell 2 7" xfId="9442"/>
    <cellStyle name="Linked Cell 2 8" xfId="9443"/>
    <cellStyle name="Linked Cell 2 9" xfId="9444"/>
    <cellStyle name="Linked Cell 3" xfId="9445"/>
    <cellStyle name="Linked Cell 3 2" xfId="9446"/>
    <cellStyle name="Linked Cell 3 3" xfId="9447"/>
    <cellStyle name="Linked Cell 4" xfId="9448"/>
    <cellStyle name="Linked Cell 4 2" xfId="9449"/>
    <cellStyle name="Linked Cell 4 3" xfId="9450"/>
    <cellStyle name="Linked Cell 5" xfId="9451"/>
    <cellStyle name="Linked Cell 5 2" xfId="9452"/>
    <cellStyle name="Linked Cell 5 3" xfId="9453"/>
    <cellStyle name="Linked Cell 6" xfId="9454"/>
    <cellStyle name="Linked Cell 6 2" xfId="9455"/>
    <cellStyle name="Linked Cell 6 3" xfId="9456"/>
    <cellStyle name="Linked Cell 7" xfId="9457"/>
    <cellStyle name="Matrix" xfId="9458"/>
    <cellStyle name="Matrix 2" xfId="9459"/>
    <cellStyle name="Matrix 3" xfId="9460"/>
    <cellStyle name="Millares [0]_A" xfId="9461"/>
    <cellStyle name="Millares_A" xfId="9462"/>
    <cellStyle name="Moneda [0]_A" xfId="9463"/>
    <cellStyle name="Moneda_A" xfId="9464"/>
    <cellStyle name="Neutral 2" xfId="9465"/>
    <cellStyle name="Neutral 2 10" xfId="9466"/>
    <cellStyle name="Neutral 2 11" xfId="9467"/>
    <cellStyle name="Neutral 2 12" xfId="9468"/>
    <cellStyle name="Neutral 2 2" xfId="9469"/>
    <cellStyle name="Neutral 2 2 2" xfId="9470"/>
    <cellStyle name="Neutral 2 3" xfId="9471"/>
    <cellStyle name="Neutral 2 4" xfId="9472"/>
    <cellStyle name="Neutral 2 5" xfId="9473"/>
    <cellStyle name="Neutral 2 6" xfId="9474"/>
    <cellStyle name="Neutral 2 7" xfId="9475"/>
    <cellStyle name="Neutral 2 8" xfId="9476"/>
    <cellStyle name="Neutral 2 9" xfId="9477"/>
    <cellStyle name="Neutral 3" xfId="9478"/>
    <cellStyle name="Neutral 3 2" xfId="9479"/>
    <cellStyle name="Neutral 3 3" xfId="9480"/>
    <cellStyle name="Neutral 4" xfId="9481"/>
    <cellStyle name="Neutral 4 2" xfId="9482"/>
    <cellStyle name="Neutral 4 3" xfId="9483"/>
    <cellStyle name="Neutral 5" xfId="9484"/>
    <cellStyle name="Neutral 5 2" xfId="9485"/>
    <cellStyle name="Neutral 5 3" xfId="9486"/>
    <cellStyle name="Neutral 6" xfId="9487"/>
    <cellStyle name="Neutral 6 2" xfId="9488"/>
    <cellStyle name="Neutral 6 3" xfId="9489"/>
    <cellStyle name="Neutral 7" xfId="9490"/>
    <cellStyle name="nopl_WCP.XLS" xfId="9491"/>
    <cellStyle name="Norma11l" xfId="9492"/>
    <cellStyle name="Norma11l 2" xfId="9493"/>
    <cellStyle name="Norma11l 3" xfId="9494"/>
    <cellStyle name="Normal" xfId="0" builtinId="0"/>
    <cellStyle name="Normal 10" xfId="9495"/>
    <cellStyle name="Normal 10 10" xfId="9496"/>
    <cellStyle name="Normal 10 10 2" xfId="9497"/>
    <cellStyle name="Normal 10 10 2 2" xfId="9498"/>
    <cellStyle name="Normal 10 10 2 2 2" xfId="9499"/>
    <cellStyle name="Normal 10 10 2 2 3" xfId="9500"/>
    <cellStyle name="Normal 10 10 2 2 4" xfId="9501"/>
    <cellStyle name="Normal 10 10 2 3" xfId="9502"/>
    <cellStyle name="Normal 10 10 2 4" xfId="9503"/>
    <cellStyle name="Normal 10 10 2 5" xfId="9504"/>
    <cellStyle name="Normal 10 10 3" xfId="9505"/>
    <cellStyle name="Normal 10 10 3 2" xfId="9506"/>
    <cellStyle name="Normal 10 10 3 3" xfId="9507"/>
    <cellStyle name="Normal 10 10 3 4" xfId="9508"/>
    <cellStyle name="Normal 10 10 4" xfId="9509"/>
    <cellStyle name="Normal 10 10 5" xfId="9510"/>
    <cellStyle name="Normal 10 10 6" xfId="9511"/>
    <cellStyle name="Normal 10 11" xfId="9512"/>
    <cellStyle name="Normal 10 11 2" xfId="9513"/>
    <cellStyle name="Normal 10 11 2 2" xfId="9514"/>
    <cellStyle name="Normal 10 11 2 2 2" xfId="9515"/>
    <cellStyle name="Normal 10 11 2 2 3" xfId="9516"/>
    <cellStyle name="Normal 10 11 2 2 4" xfId="9517"/>
    <cellStyle name="Normal 10 11 2 3" xfId="9518"/>
    <cellStyle name="Normal 10 11 2 4" xfId="9519"/>
    <cellStyle name="Normal 10 11 2 5" xfId="9520"/>
    <cellStyle name="Normal 10 11 3" xfId="9521"/>
    <cellStyle name="Normal 10 11 3 2" xfId="9522"/>
    <cellStyle name="Normal 10 11 3 3" xfId="9523"/>
    <cellStyle name="Normal 10 11 3 4" xfId="9524"/>
    <cellStyle name="Normal 10 11 4" xfId="9525"/>
    <cellStyle name="Normal 10 11 5" xfId="9526"/>
    <cellStyle name="Normal 10 11 6" xfId="9527"/>
    <cellStyle name="Normal 10 12" xfId="9528"/>
    <cellStyle name="Normal 10 12 2" xfId="9529"/>
    <cellStyle name="Normal 10 12 3" xfId="9530"/>
    <cellStyle name="Normal 10 12 4" xfId="9531"/>
    <cellStyle name="Normal 10 2" xfId="9532"/>
    <cellStyle name="Normal 10 2 2" xfId="9533"/>
    <cellStyle name="Normal 10 2 3" xfId="9534"/>
    <cellStyle name="Normal 10 2 3 2" xfId="9535"/>
    <cellStyle name="Normal 10 2 3 2 2" xfId="9536"/>
    <cellStyle name="Normal 10 2 3 2 2 2" xfId="9537"/>
    <cellStyle name="Normal 10 2 3 2 2 3" xfId="9538"/>
    <cellStyle name="Normal 10 2 3 2 2 4" xfId="9539"/>
    <cellStyle name="Normal 10 2 3 2 3" xfId="9540"/>
    <cellStyle name="Normal 10 2 3 2 4" xfId="9541"/>
    <cellStyle name="Normal 10 2 3 2 5" xfId="9542"/>
    <cellStyle name="Normal 10 2 3 3" xfId="9543"/>
    <cellStyle name="Normal 10 2 3 3 2" xfId="9544"/>
    <cellStyle name="Normal 10 2 3 3 3" xfId="9545"/>
    <cellStyle name="Normal 10 2 3 3 4" xfId="9546"/>
    <cellStyle name="Normal 10 2 3 4" xfId="9547"/>
    <cellStyle name="Normal 10 2 3 5" xfId="9548"/>
    <cellStyle name="Normal 10 2 3 6" xfId="9549"/>
    <cellStyle name="Normal 10 3" xfId="9550"/>
    <cellStyle name="Normal 10 3 2" xfId="9551"/>
    <cellStyle name="Normal 10 3 3" xfId="9552"/>
    <cellStyle name="Normal 10 3 3 2" xfId="9553"/>
    <cellStyle name="Normal 10 3 3 2 2" xfId="9554"/>
    <cellStyle name="Normal 10 3 3 2 2 2" xfId="9555"/>
    <cellStyle name="Normal 10 3 3 2 2 3" xfId="9556"/>
    <cellStyle name="Normal 10 3 3 2 2 4" xfId="9557"/>
    <cellStyle name="Normal 10 3 3 2 3" xfId="9558"/>
    <cellStyle name="Normal 10 3 3 2 4" xfId="9559"/>
    <cellStyle name="Normal 10 3 3 2 5" xfId="9560"/>
    <cellStyle name="Normal 10 3 3 3" xfId="9561"/>
    <cellStyle name="Normal 10 3 3 3 2" xfId="9562"/>
    <cellStyle name="Normal 10 3 3 3 3" xfId="9563"/>
    <cellStyle name="Normal 10 3 3 3 4" xfId="9564"/>
    <cellStyle name="Normal 10 3 3 4" xfId="9565"/>
    <cellStyle name="Normal 10 3 3 5" xfId="9566"/>
    <cellStyle name="Normal 10 3 3 6" xfId="9567"/>
    <cellStyle name="Normal 10 4" xfId="9568"/>
    <cellStyle name="Normal 10 4 2" xfId="9569"/>
    <cellStyle name="Normal 10 4 2 2" xfId="9570"/>
    <cellStyle name="Normal 10 4 2 2 2" xfId="9571"/>
    <cellStyle name="Normal 10 4 2 2 3" xfId="9572"/>
    <cellStyle name="Normal 10 4 2 2 4" xfId="9573"/>
    <cellStyle name="Normal 10 4 2 3" xfId="9574"/>
    <cellStyle name="Normal 10 4 2 4" xfId="9575"/>
    <cellStyle name="Normal 10 4 2 5" xfId="9576"/>
    <cellStyle name="Normal 10 4 3" xfId="9577"/>
    <cellStyle name="Normal 10 4 4" xfId="9578"/>
    <cellStyle name="Normal 10 4 4 2" xfId="9579"/>
    <cellStyle name="Normal 10 4 4 3" xfId="9580"/>
    <cellStyle name="Normal 10 4 4 4" xfId="9581"/>
    <cellStyle name="Normal 10 4 5" xfId="9582"/>
    <cellStyle name="Normal 10 4 6" xfId="9583"/>
    <cellStyle name="Normal 10 4 7" xfId="9584"/>
    <cellStyle name="Normal 10 5" xfId="9585"/>
    <cellStyle name="Normal 10 5 2" xfId="9586"/>
    <cellStyle name="Normal 10 5 2 2" xfId="9587"/>
    <cellStyle name="Normal 10 5 2 2 2" xfId="9588"/>
    <cellStyle name="Normal 10 5 2 2 3" xfId="9589"/>
    <cellStyle name="Normal 10 5 2 2 4" xfId="9590"/>
    <cellStyle name="Normal 10 5 2 3" xfId="9591"/>
    <cellStyle name="Normal 10 5 2 4" xfId="9592"/>
    <cellStyle name="Normal 10 5 2 5" xfId="9593"/>
    <cellStyle name="Normal 10 5 3" xfId="9594"/>
    <cellStyle name="Normal 10 5 3 2" xfId="9595"/>
    <cellStyle name="Normal 10 5 3 3" xfId="9596"/>
    <cellStyle name="Normal 10 5 3 4" xfId="9597"/>
    <cellStyle name="Normal 10 5 4" xfId="9598"/>
    <cellStyle name="Normal 10 5 5" xfId="9599"/>
    <cellStyle name="Normal 10 5 6" xfId="9600"/>
    <cellStyle name="Normal 10 6" xfId="9601"/>
    <cellStyle name="Normal 10 6 2" xfId="9602"/>
    <cellStyle name="Normal 10 6 2 2" xfId="9603"/>
    <cellStyle name="Normal 10 6 2 2 2" xfId="9604"/>
    <cellStyle name="Normal 10 6 2 2 3" xfId="9605"/>
    <cellStyle name="Normal 10 6 2 2 4" xfId="9606"/>
    <cellStyle name="Normal 10 6 2 3" xfId="9607"/>
    <cellStyle name="Normal 10 6 2 4" xfId="9608"/>
    <cellStyle name="Normal 10 6 2 5" xfId="9609"/>
    <cellStyle name="Normal 10 6 3" xfId="9610"/>
    <cellStyle name="Normal 10 6 3 2" xfId="9611"/>
    <cellStyle name="Normal 10 6 3 3" xfId="9612"/>
    <cellStyle name="Normal 10 6 3 4" xfId="9613"/>
    <cellStyle name="Normal 10 6 4" xfId="9614"/>
    <cellStyle name="Normal 10 6 5" xfId="9615"/>
    <cellStyle name="Normal 10 6 6" xfId="9616"/>
    <cellStyle name="Normal 10 7" xfId="9617"/>
    <cellStyle name="Normal 10 7 2" xfId="9618"/>
    <cellStyle name="Normal 10 7 2 2" xfId="9619"/>
    <cellStyle name="Normal 10 7 2 2 2" xfId="9620"/>
    <cellStyle name="Normal 10 7 2 2 3" xfId="9621"/>
    <cellStyle name="Normal 10 7 2 2 4" xfId="9622"/>
    <cellStyle name="Normal 10 7 2 3" xfId="9623"/>
    <cellStyle name="Normal 10 7 2 4" xfId="9624"/>
    <cellStyle name="Normal 10 7 2 5" xfId="9625"/>
    <cellStyle name="Normal 10 7 3" xfId="9626"/>
    <cellStyle name="Normal 10 7 3 2" xfId="9627"/>
    <cellStyle name="Normal 10 7 3 3" xfId="9628"/>
    <cellStyle name="Normal 10 7 3 4" xfId="9629"/>
    <cellStyle name="Normal 10 7 4" xfId="9630"/>
    <cellStyle name="Normal 10 7 5" xfId="9631"/>
    <cellStyle name="Normal 10 7 6" xfId="9632"/>
    <cellStyle name="Normal 10 8" xfId="9633"/>
    <cellStyle name="Normal 10 8 2" xfId="9634"/>
    <cellStyle name="Normal 10 8 2 2" xfId="9635"/>
    <cellStyle name="Normal 10 8 2 2 2" xfId="9636"/>
    <cellStyle name="Normal 10 8 2 2 3" xfId="9637"/>
    <cellStyle name="Normal 10 8 2 2 4" xfId="9638"/>
    <cellStyle name="Normal 10 8 2 3" xfId="9639"/>
    <cellStyle name="Normal 10 8 2 4" xfId="9640"/>
    <cellStyle name="Normal 10 8 2 5" xfId="9641"/>
    <cellStyle name="Normal 10 8 3" xfId="9642"/>
    <cellStyle name="Normal 10 8 3 2" xfId="9643"/>
    <cellStyle name="Normal 10 8 3 3" xfId="9644"/>
    <cellStyle name="Normal 10 8 3 4" xfId="9645"/>
    <cellStyle name="Normal 10 8 4" xfId="9646"/>
    <cellStyle name="Normal 10 8 5" xfId="9647"/>
    <cellStyle name="Normal 10 8 6" xfId="9648"/>
    <cellStyle name="Normal 10 9" xfId="9649"/>
    <cellStyle name="Normal 10 9 2" xfId="9650"/>
    <cellStyle name="Normal 10 9 2 2" xfId="9651"/>
    <cellStyle name="Normal 10 9 2 2 2" xfId="9652"/>
    <cellStyle name="Normal 10 9 2 2 3" xfId="9653"/>
    <cellStyle name="Normal 10 9 2 2 4" xfId="9654"/>
    <cellStyle name="Normal 10 9 2 3" xfId="9655"/>
    <cellStyle name="Normal 10 9 2 4" xfId="9656"/>
    <cellStyle name="Normal 10 9 2 5" xfId="9657"/>
    <cellStyle name="Normal 10 9 3" xfId="9658"/>
    <cellStyle name="Normal 10 9 3 2" xfId="9659"/>
    <cellStyle name="Normal 10 9 3 3" xfId="9660"/>
    <cellStyle name="Normal 10 9 3 4" xfId="9661"/>
    <cellStyle name="Normal 10 9 4" xfId="9662"/>
    <cellStyle name="Normal 10 9 5" xfId="9663"/>
    <cellStyle name="Normal 10 9 6" xfId="9664"/>
    <cellStyle name="Normal 100" xfId="9665"/>
    <cellStyle name="Normal 100 2" xfId="9666"/>
    <cellStyle name="Normal 100 3" xfId="9667"/>
    <cellStyle name="Normal 100 4" xfId="9668"/>
    <cellStyle name="Normal 101" xfId="9669"/>
    <cellStyle name="Normal 101 2" xfId="9670"/>
    <cellStyle name="Normal 101 3" xfId="9671"/>
    <cellStyle name="Normal 101 4" xfId="9672"/>
    <cellStyle name="Normal 102" xfId="9673"/>
    <cellStyle name="Normal 102 2" xfId="9674"/>
    <cellStyle name="Normal 102 3" xfId="9675"/>
    <cellStyle name="Normal 102 4" xfId="9676"/>
    <cellStyle name="Normal 103" xfId="9677"/>
    <cellStyle name="Normal 103 2" xfId="9678"/>
    <cellStyle name="Normal 103 2 2" xfId="9679"/>
    <cellStyle name="Normal 103 2 2 2" xfId="9680"/>
    <cellStyle name="Normal 103 2 2 3" xfId="9681"/>
    <cellStyle name="Normal 103 2 2 4" xfId="9682"/>
    <cellStyle name="Normal 103 2 3" xfId="9683"/>
    <cellStyle name="Normal 103 2 4" xfId="9684"/>
    <cellStyle name="Normal 103 2 5" xfId="9685"/>
    <cellStyle name="Normal 103 3" xfId="9686"/>
    <cellStyle name="Normal 103 3 2" xfId="9687"/>
    <cellStyle name="Normal 103 3 3" xfId="9688"/>
    <cellStyle name="Normal 103 3 4" xfId="9689"/>
    <cellStyle name="Normal 103 4" xfId="9690"/>
    <cellStyle name="Normal 103 4 2" xfId="9691"/>
    <cellStyle name="Normal 103 4 3" xfId="9692"/>
    <cellStyle name="Normal 103 4 4" xfId="9693"/>
    <cellStyle name="Normal 103 5" xfId="9694"/>
    <cellStyle name="Normal 103 6" xfId="9695"/>
    <cellStyle name="Normal 103 7" xfId="9696"/>
    <cellStyle name="Normal 104" xfId="9697"/>
    <cellStyle name="Normal 104 2" xfId="9698"/>
    <cellStyle name="Normal 104 3" xfId="9699"/>
    <cellStyle name="Normal 104 4" xfId="9700"/>
    <cellStyle name="Normal 105" xfId="9701"/>
    <cellStyle name="Normal 105 2" xfId="9702"/>
    <cellStyle name="Normal 105 2 2" xfId="9703"/>
    <cellStyle name="Normal 105 2 2 2" xfId="9704"/>
    <cellStyle name="Normal 105 2 2 3" xfId="9705"/>
    <cellStyle name="Normal 105 2 2 4" xfId="9706"/>
    <cellStyle name="Normal 105 2 3" xfId="9707"/>
    <cellStyle name="Normal 105 2 4" xfId="9708"/>
    <cellStyle name="Normal 105 2 5" xfId="9709"/>
    <cellStyle name="Normal 105 3" xfId="9710"/>
    <cellStyle name="Normal 105 3 2" xfId="9711"/>
    <cellStyle name="Normal 105 3 3" xfId="9712"/>
    <cellStyle name="Normal 105 3 4" xfId="9713"/>
    <cellStyle name="Normal 105 4" xfId="9714"/>
    <cellStyle name="Normal 105 4 2" xfId="9715"/>
    <cellStyle name="Normal 105 4 3" xfId="9716"/>
    <cellStyle name="Normal 105 4 4" xfId="9717"/>
    <cellStyle name="Normal 105 5" xfId="9718"/>
    <cellStyle name="Normal 105 6" xfId="9719"/>
    <cellStyle name="Normal 105 7" xfId="9720"/>
    <cellStyle name="Normal 106" xfId="9721"/>
    <cellStyle name="Normal 106 2" xfId="9722"/>
    <cellStyle name="Normal 106 3" xfId="9723"/>
    <cellStyle name="Normal 106 4" xfId="9724"/>
    <cellStyle name="Normal 107" xfId="9725"/>
    <cellStyle name="Normal 107 2" xfId="9726"/>
    <cellStyle name="Normal 107 3" xfId="9727"/>
    <cellStyle name="Normal 107 4" xfId="9728"/>
    <cellStyle name="Normal 108" xfId="9729"/>
    <cellStyle name="Normal 108 2" xfId="9730"/>
    <cellStyle name="Normal 108 3" xfId="9731"/>
    <cellStyle name="Normal 108 4" xfId="9732"/>
    <cellStyle name="Normal 109" xfId="9733"/>
    <cellStyle name="Normal 109 2" xfId="9734"/>
    <cellStyle name="Normal 109 3" xfId="9735"/>
    <cellStyle name="Normal 109 4" xfId="9736"/>
    <cellStyle name="Normal 11" xfId="9737"/>
    <cellStyle name="Normal 11 10" xfId="9738"/>
    <cellStyle name="Normal 11 10 2" xfId="9739"/>
    <cellStyle name="Normal 11 10 2 2" xfId="9740"/>
    <cellStyle name="Normal 11 10 2 2 2" xfId="9741"/>
    <cellStyle name="Normal 11 10 2 2 3" xfId="9742"/>
    <cellStyle name="Normal 11 10 2 2 4" xfId="9743"/>
    <cellStyle name="Normal 11 10 2 3" xfId="9744"/>
    <cellStyle name="Normal 11 10 2 4" xfId="9745"/>
    <cellStyle name="Normal 11 10 2 5" xfId="9746"/>
    <cellStyle name="Normal 11 10 3" xfId="9747"/>
    <cellStyle name="Normal 11 10 3 2" xfId="9748"/>
    <cellStyle name="Normal 11 10 3 3" xfId="9749"/>
    <cellStyle name="Normal 11 10 3 4" xfId="9750"/>
    <cellStyle name="Normal 11 10 4" xfId="9751"/>
    <cellStyle name="Normal 11 10 5" xfId="9752"/>
    <cellStyle name="Normal 11 10 6" xfId="9753"/>
    <cellStyle name="Normal 11 11" xfId="9754"/>
    <cellStyle name="Normal 11 11 2" xfId="9755"/>
    <cellStyle name="Normal 11 11 3" xfId="9756"/>
    <cellStyle name="Normal 11 11 4" xfId="9757"/>
    <cellStyle name="Normal 11 2" xfId="9758"/>
    <cellStyle name="Normal 11 2 2" xfId="9759"/>
    <cellStyle name="Normal 11 2 2 2" xfId="9760"/>
    <cellStyle name="Normal 11 2 2 2 2" xfId="9761"/>
    <cellStyle name="Normal 11 2 2 2 2 2" xfId="9762"/>
    <cellStyle name="Normal 11 2 2 2 2 2 2" xfId="9763"/>
    <cellStyle name="Normal 11 2 2 2 2 2 3" xfId="9764"/>
    <cellStyle name="Normal 11 2 2 2 2 2 4" xfId="9765"/>
    <cellStyle name="Normal 11 2 2 2 2 3" xfId="9766"/>
    <cellStyle name="Normal 11 2 2 2 2 4" xfId="9767"/>
    <cellStyle name="Normal 11 2 2 2 2 5" xfId="9768"/>
    <cellStyle name="Normal 11 2 2 2 3" xfId="9769"/>
    <cellStyle name="Normal 11 2 2 2 3 2" xfId="9770"/>
    <cellStyle name="Normal 11 2 2 2 3 3" xfId="9771"/>
    <cellStyle name="Normal 11 2 2 2 3 4" xfId="9772"/>
    <cellStyle name="Normal 11 2 2 2 4" xfId="9773"/>
    <cellStyle name="Normal 11 2 2 2 5" xfId="9774"/>
    <cellStyle name="Normal 11 2 2 2 6" xfId="9775"/>
    <cellStyle name="Normal 11 2 2 3" xfId="9776"/>
    <cellStyle name="Normal 11 2 2 3 2" xfId="9777"/>
    <cellStyle name="Normal 11 2 2 3 2 2" xfId="9778"/>
    <cellStyle name="Normal 11 2 2 3 2 3" xfId="9779"/>
    <cellStyle name="Normal 11 2 2 3 2 4" xfId="9780"/>
    <cellStyle name="Normal 11 2 2 3 3" xfId="9781"/>
    <cellStyle name="Normal 11 2 2 3 4" xfId="9782"/>
    <cellStyle name="Normal 11 2 2 3 5" xfId="9783"/>
    <cellStyle name="Normal 11 2 2 4" xfId="9784"/>
    <cellStyle name="Normal 11 2 2 5" xfId="9785"/>
    <cellStyle name="Normal 11 2 2 5 2" xfId="9786"/>
    <cellStyle name="Normal 11 2 2 5 3" xfId="9787"/>
    <cellStyle name="Normal 11 2 2 5 4" xfId="9788"/>
    <cellStyle name="Normal 11 2 2 6" xfId="9789"/>
    <cellStyle name="Normal 11 2 2 7" xfId="9790"/>
    <cellStyle name="Normal 11 2 2 8" xfId="9791"/>
    <cellStyle name="Normal 11 2 3" xfId="9792"/>
    <cellStyle name="Normal 11 2 4" xfId="9793"/>
    <cellStyle name="Normal 11 2 4 2" xfId="9794"/>
    <cellStyle name="Normal 11 2 4 2 2" xfId="9795"/>
    <cellStyle name="Normal 11 2 4 2 2 2" xfId="9796"/>
    <cellStyle name="Normal 11 2 4 2 2 3" xfId="9797"/>
    <cellStyle name="Normal 11 2 4 2 2 4" xfId="9798"/>
    <cellStyle name="Normal 11 2 4 2 3" xfId="9799"/>
    <cellStyle name="Normal 11 2 4 2 4" xfId="9800"/>
    <cellStyle name="Normal 11 2 4 2 5" xfId="9801"/>
    <cellStyle name="Normal 11 2 4 3" xfId="9802"/>
    <cellStyle name="Normal 11 2 4 3 2" xfId="9803"/>
    <cellStyle name="Normal 11 2 4 3 3" xfId="9804"/>
    <cellStyle name="Normal 11 2 4 3 4" xfId="9805"/>
    <cellStyle name="Normal 11 2 4 4" xfId="9806"/>
    <cellStyle name="Normal 11 2 4 5" xfId="9807"/>
    <cellStyle name="Normal 11 2 4 6" xfId="9808"/>
    <cellStyle name="Normal 11 3" xfId="9809"/>
    <cellStyle name="Normal 11 3 2" xfId="9810"/>
    <cellStyle name="Normal 11 3 2 2" xfId="9811"/>
    <cellStyle name="Normal 11 3 2 2 2" xfId="9812"/>
    <cellStyle name="Normal 11 3 2 2 2 2" xfId="9813"/>
    <cellStyle name="Normal 11 3 2 2 2 3" xfId="9814"/>
    <cellStyle name="Normal 11 3 2 2 2 4" xfId="9815"/>
    <cellStyle name="Normal 11 3 2 2 3" xfId="9816"/>
    <cellStyle name="Normal 11 3 2 2 4" xfId="9817"/>
    <cellStyle name="Normal 11 3 2 2 5" xfId="9818"/>
    <cellStyle name="Normal 11 3 2 3" xfId="9819"/>
    <cellStyle name="Normal 11 3 2 4" xfId="9820"/>
    <cellStyle name="Normal 11 3 2 4 2" xfId="9821"/>
    <cellStyle name="Normal 11 3 2 4 3" xfId="9822"/>
    <cellStyle name="Normal 11 3 2 4 4" xfId="9823"/>
    <cellStyle name="Normal 11 3 2 5" xfId="9824"/>
    <cellStyle name="Normal 11 3 2 6" xfId="9825"/>
    <cellStyle name="Normal 11 3 2 7" xfId="9826"/>
    <cellStyle name="Normal 11 4" xfId="9827"/>
    <cellStyle name="Normal 11 4 2" xfId="9828"/>
    <cellStyle name="Normal 11 4 2 2" xfId="9829"/>
    <cellStyle name="Normal 11 4 2 2 2" xfId="9830"/>
    <cellStyle name="Normal 11 4 2 2 3" xfId="9831"/>
    <cellStyle name="Normal 11 4 2 2 4" xfId="9832"/>
    <cellStyle name="Normal 11 4 2 3" xfId="9833"/>
    <cellStyle name="Normal 11 4 2 4" xfId="9834"/>
    <cellStyle name="Normal 11 4 2 5" xfId="9835"/>
    <cellStyle name="Normal 11 4 3" xfId="9836"/>
    <cellStyle name="Normal 11 4 4" xfId="9837"/>
    <cellStyle name="Normal 11 4 4 2" xfId="9838"/>
    <cellStyle name="Normal 11 4 4 3" xfId="9839"/>
    <cellStyle name="Normal 11 4 4 4" xfId="9840"/>
    <cellStyle name="Normal 11 4 5" xfId="9841"/>
    <cellStyle name="Normal 11 4 6" xfId="9842"/>
    <cellStyle name="Normal 11 4 7" xfId="9843"/>
    <cellStyle name="Normal 11 5" xfId="9844"/>
    <cellStyle name="Normal 11 5 2" xfId="9845"/>
    <cellStyle name="Normal 11 5 2 2" xfId="9846"/>
    <cellStyle name="Normal 11 5 2 2 2" xfId="9847"/>
    <cellStyle name="Normal 11 5 2 2 3" xfId="9848"/>
    <cellStyle name="Normal 11 5 2 2 4" xfId="9849"/>
    <cellStyle name="Normal 11 5 2 3" xfId="9850"/>
    <cellStyle name="Normal 11 5 2 4" xfId="9851"/>
    <cellStyle name="Normal 11 5 2 5" xfId="9852"/>
    <cellStyle name="Normal 11 5 3" xfId="9853"/>
    <cellStyle name="Normal 11 5 3 2" xfId="9854"/>
    <cellStyle name="Normal 11 5 3 3" xfId="9855"/>
    <cellStyle name="Normal 11 5 3 4" xfId="9856"/>
    <cellStyle name="Normal 11 5 4" xfId="9857"/>
    <cellStyle name="Normal 11 5 5" xfId="9858"/>
    <cellStyle name="Normal 11 5 6" xfId="9859"/>
    <cellStyle name="Normal 11 6" xfId="9860"/>
    <cellStyle name="Normal 11 6 2" xfId="9861"/>
    <cellStyle name="Normal 11 6 2 2" xfId="9862"/>
    <cellStyle name="Normal 11 6 2 2 2" xfId="9863"/>
    <cellStyle name="Normal 11 6 2 2 3" xfId="9864"/>
    <cellStyle name="Normal 11 6 2 2 4" xfId="9865"/>
    <cellStyle name="Normal 11 6 2 3" xfId="9866"/>
    <cellStyle name="Normal 11 6 2 4" xfId="9867"/>
    <cellStyle name="Normal 11 6 2 5" xfId="9868"/>
    <cellStyle name="Normal 11 6 3" xfId="9869"/>
    <cellStyle name="Normal 11 6 3 2" xfId="9870"/>
    <cellStyle name="Normal 11 6 3 3" xfId="9871"/>
    <cellStyle name="Normal 11 6 3 4" xfId="9872"/>
    <cellStyle name="Normal 11 6 4" xfId="9873"/>
    <cellStyle name="Normal 11 6 5" xfId="9874"/>
    <cellStyle name="Normal 11 6 6" xfId="9875"/>
    <cellStyle name="Normal 11 7" xfId="9876"/>
    <cellStyle name="Normal 11 7 2" xfId="9877"/>
    <cellStyle name="Normal 11 7 2 2" xfId="9878"/>
    <cellStyle name="Normal 11 7 2 2 2" xfId="9879"/>
    <cellStyle name="Normal 11 7 2 2 3" xfId="9880"/>
    <cellStyle name="Normal 11 7 2 2 4" xfId="9881"/>
    <cellStyle name="Normal 11 7 2 3" xfId="9882"/>
    <cellStyle name="Normal 11 7 2 4" xfId="9883"/>
    <cellStyle name="Normal 11 7 2 5" xfId="9884"/>
    <cellStyle name="Normal 11 7 3" xfId="9885"/>
    <cellStyle name="Normal 11 7 3 2" xfId="9886"/>
    <cellStyle name="Normal 11 7 3 3" xfId="9887"/>
    <cellStyle name="Normal 11 7 3 4" xfId="9888"/>
    <cellStyle name="Normal 11 7 4" xfId="9889"/>
    <cellStyle name="Normal 11 7 5" xfId="9890"/>
    <cellStyle name="Normal 11 7 6" xfId="9891"/>
    <cellStyle name="Normal 11 8" xfId="9892"/>
    <cellStyle name="Normal 11 8 2" xfId="9893"/>
    <cellStyle name="Normal 11 8 2 2" xfId="9894"/>
    <cellStyle name="Normal 11 8 2 2 2" xfId="9895"/>
    <cellStyle name="Normal 11 8 2 2 3" xfId="9896"/>
    <cellStyle name="Normal 11 8 2 2 4" xfId="9897"/>
    <cellStyle name="Normal 11 8 2 3" xfId="9898"/>
    <cellStyle name="Normal 11 8 2 4" xfId="9899"/>
    <cellStyle name="Normal 11 8 2 5" xfId="9900"/>
    <cellStyle name="Normal 11 8 3" xfId="9901"/>
    <cellStyle name="Normal 11 8 3 2" xfId="9902"/>
    <cellStyle name="Normal 11 8 3 3" xfId="9903"/>
    <cellStyle name="Normal 11 8 3 4" xfId="9904"/>
    <cellStyle name="Normal 11 8 4" xfId="9905"/>
    <cellStyle name="Normal 11 8 5" xfId="9906"/>
    <cellStyle name="Normal 11 8 6" xfId="9907"/>
    <cellStyle name="Normal 11 9" xfId="9908"/>
    <cellStyle name="Normal 11 9 2" xfId="9909"/>
    <cellStyle name="Normal 11 9 2 2" xfId="9910"/>
    <cellStyle name="Normal 11 9 2 2 2" xfId="9911"/>
    <cellStyle name="Normal 11 9 2 2 3" xfId="9912"/>
    <cellStyle name="Normal 11 9 2 2 4" xfId="9913"/>
    <cellStyle name="Normal 11 9 2 3" xfId="9914"/>
    <cellStyle name="Normal 11 9 2 4" xfId="9915"/>
    <cellStyle name="Normal 11 9 2 5" xfId="9916"/>
    <cellStyle name="Normal 11 9 3" xfId="9917"/>
    <cellStyle name="Normal 11 9 3 2" xfId="9918"/>
    <cellStyle name="Normal 11 9 3 3" xfId="9919"/>
    <cellStyle name="Normal 11 9 3 4" xfId="9920"/>
    <cellStyle name="Normal 11 9 4" xfId="9921"/>
    <cellStyle name="Normal 11 9 5" xfId="9922"/>
    <cellStyle name="Normal 11 9 6" xfId="9923"/>
    <cellStyle name="Normal 110" xfId="9924"/>
    <cellStyle name="Normal 110 2" xfId="9925"/>
    <cellStyle name="Normal 110 3" xfId="9926"/>
    <cellStyle name="Normal 110 4" xfId="9927"/>
    <cellStyle name="Normal 111" xfId="9928"/>
    <cellStyle name="Normal 111 2" xfId="9929"/>
    <cellStyle name="Normal 111 3" xfId="9930"/>
    <cellStyle name="Normal 111 4" xfId="9931"/>
    <cellStyle name="Normal 112" xfId="9932"/>
    <cellStyle name="Normal 112 2" xfId="9933"/>
    <cellStyle name="Normal 112 3" xfId="9934"/>
    <cellStyle name="Normal 112 4" xfId="9935"/>
    <cellStyle name="Normal 113" xfId="9936"/>
    <cellStyle name="Normal 113 2" xfId="9937"/>
    <cellStyle name="Normal 113 3" xfId="9938"/>
    <cellStyle name="Normal 113 4" xfId="9939"/>
    <cellStyle name="Normal 114" xfId="9940"/>
    <cellStyle name="Normal 114 2" xfId="9941"/>
    <cellStyle name="Normal 114 3" xfId="9942"/>
    <cellStyle name="Normal 114 4" xfId="9943"/>
    <cellStyle name="Normal 115" xfId="9944"/>
    <cellStyle name="Normal 115 2" xfId="9945"/>
    <cellStyle name="Normal 115 3" xfId="9946"/>
    <cellStyle name="Normal 115 4" xfId="9947"/>
    <cellStyle name="Normal 116" xfId="9948"/>
    <cellStyle name="Normal 116 2" xfId="9949"/>
    <cellStyle name="Normal 116 3" xfId="9950"/>
    <cellStyle name="Normal 116 4" xfId="9951"/>
    <cellStyle name="Normal 117" xfId="9952"/>
    <cellStyle name="Normal 117 2" xfId="9953"/>
    <cellStyle name="Normal 117 3" xfId="9954"/>
    <cellStyle name="Normal 117 4" xfId="9955"/>
    <cellStyle name="Normal 118" xfId="9956"/>
    <cellStyle name="Normal 118 2" xfId="9957"/>
    <cellStyle name="Normal 118 3" xfId="9958"/>
    <cellStyle name="Normal 118 4" xfId="9959"/>
    <cellStyle name="Normal 119" xfId="9960"/>
    <cellStyle name="Normal 12" xfId="9961"/>
    <cellStyle name="Normal 12 10" xfId="9962"/>
    <cellStyle name="Normal 12 10 2" xfId="9963"/>
    <cellStyle name="Normal 12 10 2 2" xfId="9964"/>
    <cellStyle name="Normal 12 10 2 2 2" xfId="9965"/>
    <cellStyle name="Normal 12 10 2 2 3" xfId="9966"/>
    <cellStyle name="Normal 12 10 2 2 4" xfId="9967"/>
    <cellStyle name="Normal 12 10 2 3" xfId="9968"/>
    <cellStyle name="Normal 12 10 2 4" xfId="9969"/>
    <cellStyle name="Normal 12 10 2 5" xfId="9970"/>
    <cellStyle name="Normal 12 10 3" xfId="9971"/>
    <cellStyle name="Normal 12 10 3 2" xfId="9972"/>
    <cellStyle name="Normal 12 10 3 3" xfId="9973"/>
    <cellStyle name="Normal 12 10 3 4" xfId="9974"/>
    <cellStyle name="Normal 12 10 4" xfId="9975"/>
    <cellStyle name="Normal 12 10 5" xfId="9976"/>
    <cellStyle name="Normal 12 10 6" xfId="9977"/>
    <cellStyle name="Normal 12 11" xfId="9978"/>
    <cellStyle name="Normal 12 11 2" xfId="9979"/>
    <cellStyle name="Normal 12 11 2 2" xfId="9980"/>
    <cellStyle name="Normal 12 11 2 2 2" xfId="9981"/>
    <cellStyle name="Normal 12 11 2 2 3" xfId="9982"/>
    <cellStyle name="Normal 12 11 2 2 4" xfId="9983"/>
    <cellStyle name="Normal 12 11 2 3" xfId="9984"/>
    <cellStyle name="Normal 12 11 2 4" xfId="9985"/>
    <cellStyle name="Normal 12 11 2 5" xfId="9986"/>
    <cellStyle name="Normal 12 11 3" xfId="9987"/>
    <cellStyle name="Normal 12 11 3 2" xfId="9988"/>
    <cellStyle name="Normal 12 11 3 3" xfId="9989"/>
    <cellStyle name="Normal 12 11 3 4" xfId="9990"/>
    <cellStyle name="Normal 12 11 4" xfId="9991"/>
    <cellStyle name="Normal 12 11 5" xfId="9992"/>
    <cellStyle name="Normal 12 11 6" xfId="9993"/>
    <cellStyle name="Normal 12 12" xfId="9994"/>
    <cellStyle name="Normal 12 12 2" xfId="9995"/>
    <cellStyle name="Normal 12 12 2 2" xfId="9996"/>
    <cellStyle name="Normal 12 12 2 2 2" xfId="9997"/>
    <cellStyle name="Normal 12 12 2 2 3" xfId="9998"/>
    <cellStyle name="Normal 12 12 2 2 4" xfId="9999"/>
    <cellStyle name="Normal 12 12 2 3" xfId="10000"/>
    <cellStyle name="Normal 12 12 2 4" xfId="10001"/>
    <cellStyle name="Normal 12 12 2 5" xfId="10002"/>
    <cellStyle name="Normal 12 12 3" xfId="10003"/>
    <cellStyle name="Normal 12 12 3 2" xfId="10004"/>
    <cellStyle name="Normal 12 12 3 3" xfId="10005"/>
    <cellStyle name="Normal 12 12 3 4" xfId="10006"/>
    <cellStyle name="Normal 12 12 4" xfId="10007"/>
    <cellStyle name="Normal 12 12 5" xfId="10008"/>
    <cellStyle name="Normal 12 12 6" xfId="10009"/>
    <cellStyle name="Normal 12 13" xfId="10010"/>
    <cellStyle name="Normal 12 13 2" xfId="10011"/>
    <cellStyle name="Normal 12 13 2 2" xfId="10012"/>
    <cellStyle name="Normal 12 13 2 2 2" xfId="10013"/>
    <cellStyle name="Normal 12 13 2 2 3" xfId="10014"/>
    <cellStyle name="Normal 12 13 2 2 4" xfId="10015"/>
    <cellStyle name="Normal 12 13 2 3" xfId="10016"/>
    <cellStyle name="Normal 12 13 2 4" xfId="10017"/>
    <cellStyle name="Normal 12 13 2 5" xfId="10018"/>
    <cellStyle name="Normal 12 13 3" xfId="10019"/>
    <cellStyle name="Normal 12 13 3 2" xfId="10020"/>
    <cellStyle name="Normal 12 13 3 3" xfId="10021"/>
    <cellStyle name="Normal 12 13 3 4" xfId="10022"/>
    <cellStyle name="Normal 12 13 4" xfId="10023"/>
    <cellStyle name="Normal 12 13 5" xfId="10024"/>
    <cellStyle name="Normal 12 13 6" xfId="10025"/>
    <cellStyle name="Normal 12 14" xfId="10026"/>
    <cellStyle name="Normal 12 14 2" xfId="10027"/>
    <cellStyle name="Normal 12 14 3" xfId="10028"/>
    <cellStyle name="Normal 12 14 4" xfId="10029"/>
    <cellStyle name="Normal 12 2" xfId="10030"/>
    <cellStyle name="Normal 12 2 2" xfId="10031"/>
    <cellStyle name="Normal 12 2 3" xfId="10032"/>
    <cellStyle name="Normal 12 2 3 2" xfId="10033"/>
    <cellStyle name="Normal 12 2 3 2 2" xfId="10034"/>
    <cellStyle name="Normal 12 2 3 2 2 2" xfId="10035"/>
    <cellStyle name="Normal 12 2 3 2 2 3" xfId="10036"/>
    <cellStyle name="Normal 12 2 3 2 2 4" xfId="10037"/>
    <cellStyle name="Normal 12 2 3 2 3" xfId="10038"/>
    <cellStyle name="Normal 12 2 3 2 4" xfId="10039"/>
    <cellStyle name="Normal 12 2 3 2 5" xfId="10040"/>
    <cellStyle name="Normal 12 2 3 3" xfId="10041"/>
    <cellStyle name="Normal 12 2 3 3 2" xfId="10042"/>
    <cellStyle name="Normal 12 2 3 3 3" xfId="10043"/>
    <cellStyle name="Normal 12 2 3 3 4" xfId="10044"/>
    <cellStyle name="Normal 12 2 3 4" xfId="10045"/>
    <cellStyle name="Normal 12 2 3 5" xfId="10046"/>
    <cellStyle name="Normal 12 2 3 6" xfId="10047"/>
    <cellStyle name="Normal 12 3" xfId="10048"/>
    <cellStyle name="Normal 12 3 2" xfId="10049"/>
    <cellStyle name="Normal 12 3 2 2" xfId="10050"/>
    <cellStyle name="Normal 12 3 2 2 2" xfId="10051"/>
    <cellStyle name="Normal 12 3 2 2 2 2" xfId="10052"/>
    <cellStyle name="Normal 12 3 2 2 2 3" xfId="10053"/>
    <cellStyle name="Normal 12 3 2 2 2 4" xfId="10054"/>
    <cellStyle name="Normal 12 3 2 2 3" xfId="10055"/>
    <cellStyle name="Normal 12 3 2 2 4" xfId="10056"/>
    <cellStyle name="Normal 12 3 2 2 5" xfId="10057"/>
    <cellStyle name="Normal 12 3 2 3" xfId="10058"/>
    <cellStyle name="Normal 12 3 2 4" xfId="10059"/>
    <cellStyle name="Normal 12 3 2 4 2" xfId="10060"/>
    <cellStyle name="Normal 12 3 2 4 3" xfId="10061"/>
    <cellStyle name="Normal 12 3 2 4 4" xfId="10062"/>
    <cellStyle name="Normal 12 3 2 5" xfId="10063"/>
    <cellStyle name="Normal 12 3 2 6" xfId="10064"/>
    <cellStyle name="Normal 12 3 2 7" xfId="10065"/>
    <cellStyle name="Normal 12 4" xfId="10066"/>
    <cellStyle name="Normal 12 4 2" xfId="10067"/>
    <cellStyle name="Normal 12 4 2 2" xfId="10068"/>
    <cellStyle name="Normal 12 4 2 2 2" xfId="10069"/>
    <cellStyle name="Normal 12 4 2 2 3" xfId="10070"/>
    <cellStyle name="Normal 12 4 2 2 4" xfId="10071"/>
    <cellStyle name="Normal 12 4 2 3" xfId="10072"/>
    <cellStyle name="Normal 12 4 2 4" xfId="10073"/>
    <cellStyle name="Normal 12 4 2 5" xfId="10074"/>
    <cellStyle name="Normal 12 4 3" xfId="10075"/>
    <cellStyle name="Normal 12 4 4" xfId="10076"/>
    <cellStyle name="Normal 12 4 4 2" xfId="10077"/>
    <cellStyle name="Normal 12 4 4 3" xfId="10078"/>
    <cellStyle name="Normal 12 4 4 4" xfId="10079"/>
    <cellStyle name="Normal 12 4 5" xfId="10080"/>
    <cellStyle name="Normal 12 4 6" xfId="10081"/>
    <cellStyle name="Normal 12 4 7" xfId="10082"/>
    <cellStyle name="Normal 12 5" xfId="10083"/>
    <cellStyle name="Normal 12 5 2" xfId="10084"/>
    <cellStyle name="Normal 12 5 2 2" xfId="10085"/>
    <cellStyle name="Normal 12 5 2 2 2" xfId="10086"/>
    <cellStyle name="Normal 12 5 2 2 3" xfId="10087"/>
    <cellStyle name="Normal 12 5 2 2 4" xfId="10088"/>
    <cellStyle name="Normal 12 5 2 3" xfId="10089"/>
    <cellStyle name="Normal 12 5 2 4" xfId="10090"/>
    <cellStyle name="Normal 12 5 2 5" xfId="10091"/>
    <cellStyle name="Normal 12 5 3" xfId="10092"/>
    <cellStyle name="Normal 12 5 4" xfId="10093"/>
    <cellStyle name="Normal 12 5 4 2" xfId="10094"/>
    <cellStyle name="Normal 12 5 4 3" xfId="10095"/>
    <cellStyle name="Normal 12 5 4 4" xfId="10096"/>
    <cellStyle name="Normal 12 5 5" xfId="10097"/>
    <cellStyle name="Normal 12 5 6" xfId="10098"/>
    <cellStyle name="Normal 12 5 7" xfId="10099"/>
    <cellStyle name="Normal 12 6" xfId="10100"/>
    <cellStyle name="Normal 12 6 2" xfId="10101"/>
    <cellStyle name="Normal 12 6 2 2" xfId="10102"/>
    <cellStyle name="Normal 12 6 2 2 2" xfId="10103"/>
    <cellStyle name="Normal 12 6 2 2 3" xfId="10104"/>
    <cellStyle name="Normal 12 6 2 2 4" xfId="10105"/>
    <cellStyle name="Normal 12 6 2 3" xfId="10106"/>
    <cellStyle name="Normal 12 6 2 4" xfId="10107"/>
    <cellStyle name="Normal 12 6 2 5" xfId="10108"/>
    <cellStyle name="Normal 12 6 3" xfId="10109"/>
    <cellStyle name="Normal 12 6 4" xfId="10110"/>
    <cellStyle name="Normal 12 6 4 2" xfId="10111"/>
    <cellStyle name="Normal 12 6 4 3" xfId="10112"/>
    <cellStyle name="Normal 12 6 4 4" xfId="10113"/>
    <cellStyle name="Normal 12 6 5" xfId="10114"/>
    <cellStyle name="Normal 12 6 6" xfId="10115"/>
    <cellStyle name="Normal 12 6 7" xfId="10116"/>
    <cellStyle name="Normal 12 7" xfId="10117"/>
    <cellStyle name="Normal 12 7 2" xfId="10118"/>
    <cellStyle name="Normal 12 7 2 2" xfId="10119"/>
    <cellStyle name="Normal 12 7 2 2 2" xfId="10120"/>
    <cellStyle name="Normal 12 7 2 2 3" xfId="10121"/>
    <cellStyle name="Normal 12 7 2 2 4" xfId="10122"/>
    <cellStyle name="Normal 12 7 2 3" xfId="10123"/>
    <cellStyle name="Normal 12 7 2 4" xfId="10124"/>
    <cellStyle name="Normal 12 7 2 5" xfId="10125"/>
    <cellStyle name="Normal 12 7 3" xfId="10126"/>
    <cellStyle name="Normal 12 7 4" xfId="10127"/>
    <cellStyle name="Normal 12 7 4 2" xfId="10128"/>
    <cellStyle name="Normal 12 7 4 3" xfId="10129"/>
    <cellStyle name="Normal 12 7 4 4" xfId="10130"/>
    <cellStyle name="Normal 12 7 5" xfId="10131"/>
    <cellStyle name="Normal 12 7 6" xfId="10132"/>
    <cellStyle name="Normal 12 7 7" xfId="10133"/>
    <cellStyle name="Normal 12 8" xfId="10134"/>
    <cellStyle name="Normal 12 8 2" xfId="10135"/>
    <cellStyle name="Normal 12 8 2 2" xfId="10136"/>
    <cellStyle name="Normal 12 8 2 2 2" xfId="10137"/>
    <cellStyle name="Normal 12 8 2 2 3" xfId="10138"/>
    <cellStyle name="Normal 12 8 2 2 4" xfId="10139"/>
    <cellStyle name="Normal 12 8 2 3" xfId="10140"/>
    <cellStyle name="Normal 12 8 2 4" xfId="10141"/>
    <cellStyle name="Normal 12 8 2 5" xfId="10142"/>
    <cellStyle name="Normal 12 8 3" xfId="10143"/>
    <cellStyle name="Normal 12 8 3 2" xfId="10144"/>
    <cellStyle name="Normal 12 8 3 3" xfId="10145"/>
    <cellStyle name="Normal 12 8 3 4" xfId="10146"/>
    <cellStyle name="Normal 12 8 4" xfId="10147"/>
    <cellStyle name="Normal 12 8 5" xfId="10148"/>
    <cellStyle name="Normal 12 8 6" xfId="10149"/>
    <cellStyle name="Normal 12 9" xfId="10150"/>
    <cellStyle name="Normal 12 9 2" xfId="10151"/>
    <cellStyle name="Normal 12 9 2 2" xfId="10152"/>
    <cellStyle name="Normal 12 9 2 2 2" xfId="10153"/>
    <cellStyle name="Normal 12 9 2 2 3" xfId="10154"/>
    <cellStyle name="Normal 12 9 2 2 4" xfId="10155"/>
    <cellStyle name="Normal 12 9 2 3" xfId="10156"/>
    <cellStyle name="Normal 12 9 2 4" xfId="10157"/>
    <cellStyle name="Normal 12 9 2 5" xfId="10158"/>
    <cellStyle name="Normal 12 9 3" xfId="10159"/>
    <cellStyle name="Normal 12 9 3 2" xfId="10160"/>
    <cellStyle name="Normal 12 9 3 3" xfId="10161"/>
    <cellStyle name="Normal 12 9 3 4" xfId="10162"/>
    <cellStyle name="Normal 12 9 4" xfId="10163"/>
    <cellStyle name="Normal 12 9 5" xfId="10164"/>
    <cellStyle name="Normal 12 9 6" xfId="10165"/>
    <cellStyle name="Normal 120" xfId="10166"/>
    <cellStyle name="Normal 121" xfId="5"/>
    <cellStyle name="Normal 121 2" xfId="21410"/>
    <cellStyle name="Normal 122" xfId="20961"/>
    <cellStyle name="Normal 13" xfId="10167"/>
    <cellStyle name="Normal 13 10" xfId="10168"/>
    <cellStyle name="Normal 13 11" xfId="10169"/>
    <cellStyle name="Normal 13 11 2" xfId="10170"/>
    <cellStyle name="Normal 13 11 2 2" xfId="10171"/>
    <cellStyle name="Normal 13 11 2 2 2" xfId="10172"/>
    <cellStyle name="Normal 13 11 2 2 3" xfId="10173"/>
    <cellStyle name="Normal 13 11 2 2 4" xfId="10174"/>
    <cellStyle name="Normal 13 11 2 3" xfId="10175"/>
    <cellStyle name="Normal 13 11 2 4" xfId="10176"/>
    <cellStyle name="Normal 13 11 2 5" xfId="10177"/>
    <cellStyle name="Normal 13 11 3" xfId="10178"/>
    <cellStyle name="Normal 13 11 3 2" xfId="10179"/>
    <cellStyle name="Normal 13 11 3 3" xfId="10180"/>
    <cellStyle name="Normal 13 11 3 4" xfId="10181"/>
    <cellStyle name="Normal 13 11 4" xfId="10182"/>
    <cellStyle name="Normal 13 11 5" xfId="10183"/>
    <cellStyle name="Normal 13 11 6" xfId="10184"/>
    <cellStyle name="Normal 13 12" xfId="10185"/>
    <cellStyle name="Normal 13 12 2" xfId="10186"/>
    <cellStyle name="Normal 13 12 2 2" xfId="10187"/>
    <cellStyle name="Normal 13 12 2 2 2" xfId="10188"/>
    <cellStyle name="Normal 13 12 2 2 3" xfId="10189"/>
    <cellStyle name="Normal 13 12 2 2 4" xfId="10190"/>
    <cellStyle name="Normal 13 12 2 3" xfId="10191"/>
    <cellStyle name="Normal 13 12 2 4" xfId="10192"/>
    <cellStyle name="Normal 13 12 2 5" xfId="10193"/>
    <cellStyle name="Normal 13 12 3" xfId="10194"/>
    <cellStyle name="Normal 13 12 3 2" xfId="10195"/>
    <cellStyle name="Normal 13 12 3 3" xfId="10196"/>
    <cellStyle name="Normal 13 12 3 4" xfId="10197"/>
    <cellStyle name="Normal 13 12 4" xfId="10198"/>
    <cellStyle name="Normal 13 12 5" xfId="10199"/>
    <cellStyle name="Normal 13 12 6" xfId="10200"/>
    <cellStyle name="Normal 13 13" xfId="10201"/>
    <cellStyle name="Normal 13 13 2" xfId="10202"/>
    <cellStyle name="Normal 13 13 3" xfId="10203"/>
    <cellStyle name="Normal 13 13 4" xfId="10204"/>
    <cellStyle name="Normal 13 2" xfId="10205"/>
    <cellStyle name="Normal 13 2 2" xfId="10206"/>
    <cellStyle name="Normal 13 2 3" xfId="10207"/>
    <cellStyle name="Normal 13 2 3 2" xfId="10208"/>
    <cellStyle name="Normal 13 2 3 2 2" xfId="10209"/>
    <cellStyle name="Normal 13 2 3 2 2 2" xfId="10210"/>
    <cellStyle name="Normal 13 2 3 2 2 3" xfId="10211"/>
    <cellStyle name="Normal 13 2 3 2 2 4" xfId="10212"/>
    <cellStyle name="Normal 13 2 3 2 3" xfId="10213"/>
    <cellStyle name="Normal 13 2 3 2 4" xfId="10214"/>
    <cellStyle name="Normal 13 2 3 2 5" xfId="10215"/>
    <cellStyle name="Normal 13 2 3 3" xfId="10216"/>
    <cellStyle name="Normal 13 2 3 3 2" xfId="10217"/>
    <cellStyle name="Normal 13 2 3 3 3" xfId="10218"/>
    <cellStyle name="Normal 13 2 3 3 4" xfId="10219"/>
    <cellStyle name="Normal 13 2 3 4" xfId="10220"/>
    <cellStyle name="Normal 13 2 3 5" xfId="10221"/>
    <cellStyle name="Normal 13 2 3 6" xfId="10222"/>
    <cellStyle name="Normal 13 3" xfId="10223"/>
    <cellStyle name="Normal 13 3 2" xfId="10224"/>
    <cellStyle name="Normal 13 3 2 2" xfId="10225"/>
    <cellStyle name="Normal 13 4" xfId="10226"/>
    <cellStyle name="Normal 13 4 2" xfId="10227"/>
    <cellStyle name="Normal 13 5" xfId="10228"/>
    <cellStyle name="Normal 13 5 2" xfId="10229"/>
    <cellStyle name="Normal 13 6" xfId="10230"/>
    <cellStyle name="Normal 13 6 2" xfId="10231"/>
    <cellStyle name="Normal 13 7" xfId="10232"/>
    <cellStyle name="Normal 13 7 2" xfId="10233"/>
    <cellStyle name="Normal 13 8" xfId="10234"/>
    <cellStyle name="Normal 13 9" xfId="10235"/>
    <cellStyle name="Normal 14" xfId="10236"/>
    <cellStyle name="Normal 14 2" xfId="10237"/>
    <cellStyle name="Normal 14 2 2" xfId="10238"/>
    <cellStyle name="Normal 14 2 3" xfId="10239"/>
    <cellStyle name="Normal 14 2 3 2" xfId="10240"/>
    <cellStyle name="Normal 14 2 3 2 2" xfId="10241"/>
    <cellStyle name="Normal 14 2 3 2 2 2" xfId="10242"/>
    <cellStyle name="Normal 14 2 3 2 2 3" xfId="10243"/>
    <cellStyle name="Normal 14 2 3 2 2 4" xfId="10244"/>
    <cellStyle name="Normal 14 2 3 2 3" xfId="10245"/>
    <cellStyle name="Normal 14 2 3 2 4" xfId="10246"/>
    <cellStyle name="Normal 14 2 3 2 5" xfId="10247"/>
    <cellStyle name="Normal 14 2 3 3" xfId="10248"/>
    <cellStyle name="Normal 14 2 3 4" xfId="10249"/>
    <cellStyle name="Normal 14 2 3 4 2" xfId="10250"/>
    <cellStyle name="Normal 14 2 3 4 3" xfId="10251"/>
    <cellStyle name="Normal 14 2 3 4 4" xfId="10252"/>
    <cellStyle name="Normal 14 2 3 5" xfId="10253"/>
    <cellStyle name="Normal 14 2 3 6" xfId="10254"/>
    <cellStyle name="Normal 14 2 3 7" xfId="10255"/>
    <cellStyle name="Normal 14 2 4" xfId="10256"/>
    <cellStyle name="Normal 14 2 4 2" xfId="10257"/>
    <cellStyle name="Normal 14 2 4 3" xfId="10258"/>
    <cellStyle name="Normal 14 2 4 4" xfId="10259"/>
    <cellStyle name="Normal 14 3" xfId="10260"/>
    <cellStyle name="Normal 14 3 2" xfId="10261"/>
    <cellStyle name="Normal 14 3 2 2" xfId="10262"/>
    <cellStyle name="Normal 14 3 2 2 2" xfId="10263"/>
    <cellStyle name="Normal 14 3 2 2 2 2" xfId="10264"/>
    <cellStyle name="Normal 14 3 2 2 2 3" xfId="10265"/>
    <cellStyle name="Normal 14 3 2 2 2 4" xfId="10266"/>
    <cellStyle name="Normal 14 3 2 2 3" xfId="10267"/>
    <cellStyle name="Normal 14 3 2 2 4" xfId="10268"/>
    <cellStyle name="Normal 14 3 2 2 5" xfId="10269"/>
    <cellStyle name="Normal 14 3 2 3" xfId="10270"/>
    <cellStyle name="Normal 14 3 2 4" xfId="10271"/>
    <cellStyle name="Normal 14 3 2 4 2" xfId="10272"/>
    <cellStyle name="Normal 14 3 2 4 3" xfId="10273"/>
    <cellStyle name="Normal 14 3 2 4 4" xfId="10274"/>
    <cellStyle name="Normal 14 3 2 5" xfId="10275"/>
    <cellStyle name="Normal 14 3 2 6" xfId="10276"/>
    <cellStyle name="Normal 14 3 2 7" xfId="10277"/>
    <cellStyle name="Normal 14 4" xfId="10278"/>
    <cellStyle name="Normal 14 4 2" xfId="10279"/>
    <cellStyle name="Normal 14 4 2 2" xfId="10280"/>
    <cellStyle name="Normal 14 4 2 2 2" xfId="10281"/>
    <cellStyle name="Normal 14 4 2 2 3" xfId="10282"/>
    <cellStyle name="Normal 14 4 2 2 4" xfId="10283"/>
    <cellStyle name="Normal 14 4 2 3" xfId="10284"/>
    <cellStyle name="Normal 14 4 2 4" xfId="10285"/>
    <cellStyle name="Normal 14 4 2 5" xfId="10286"/>
    <cellStyle name="Normal 14 4 3" xfId="10287"/>
    <cellStyle name="Normal 14 4 4" xfId="10288"/>
    <cellStyle name="Normal 14 4 4 2" xfId="10289"/>
    <cellStyle name="Normal 14 4 4 3" xfId="10290"/>
    <cellStyle name="Normal 14 4 4 4" xfId="10291"/>
    <cellStyle name="Normal 14 4 5" xfId="10292"/>
    <cellStyle name="Normal 14 4 6" xfId="10293"/>
    <cellStyle name="Normal 14 4 7" xfId="10294"/>
    <cellStyle name="Normal 14 5" xfId="10295"/>
    <cellStyle name="Normal 14 5 2" xfId="10296"/>
    <cellStyle name="Normal 14 5 2 2" xfId="10297"/>
    <cellStyle name="Normal 14 5 2 2 2" xfId="10298"/>
    <cellStyle name="Normal 14 5 2 2 3" xfId="10299"/>
    <cellStyle name="Normal 14 5 2 2 4" xfId="10300"/>
    <cellStyle name="Normal 14 5 2 3" xfId="10301"/>
    <cellStyle name="Normal 14 5 2 4" xfId="10302"/>
    <cellStyle name="Normal 14 5 2 5" xfId="10303"/>
    <cellStyle name="Normal 14 5 3" xfId="10304"/>
    <cellStyle name="Normal 14 5 3 2" xfId="10305"/>
    <cellStyle name="Normal 14 5 3 3" xfId="10306"/>
    <cellStyle name="Normal 14 5 3 4" xfId="10307"/>
    <cellStyle name="Normal 14 5 4" xfId="10308"/>
    <cellStyle name="Normal 14 5 5" xfId="10309"/>
    <cellStyle name="Normal 14 5 6" xfId="10310"/>
    <cellStyle name="Normal 14 6" xfId="10311"/>
    <cellStyle name="Normal 14 6 2" xfId="10312"/>
    <cellStyle name="Normal 14 6 3" xfId="10313"/>
    <cellStyle name="Normal 14 6 4" xfId="10314"/>
    <cellStyle name="Normal 15" xfId="10315"/>
    <cellStyle name="Normal 15 10" xfId="10316"/>
    <cellStyle name="Normal 15 11" xfId="10317"/>
    <cellStyle name="Normal 15 11 2" xfId="10318"/>
    <cellStyle name="Normal 15 11 2 2" xfId="10319"/>
    <cellStyle name="Normal 15 11 2 2 2" xfId="10320"/>
    <cellStyle name="Normal 15 11 2 2 3" xfId="10321"/>
    <cellStyle name="Normal 15 11 2 2 4" xfId="10322"/>
    <cellStyle name="Normal 15 11 2 3" xfId="10323"/>
    <cellStyle name="Normal 15 11 2 4" xfId="10324"/>
    <cellStyle name="Normal 15 11 2 5" xfId="10325"/>
    <cellStyle name="Normal 15 11 3" xfId="10326"/>
    <cellStyle name="Normal 15 11 3 2" xfId="10327"/>
    <cellStyle name="Normal 15 11 3 3" xfId="10328"/>
    <cellStyle name="Normal 15 11 3 4" xfId="10329"/>
    <cellStyle name="Normal 15 11 4" xfId="10330"/>
    <cellStyle name="Normal 15 11 5" xfId="10331"/>
    <cellStyle name="Normal 15 11 6" xfId="10332"/>
    <cellStyle name="Normal 15 12" xfId="10333"/>
    <cellStyle name="Normal 15 12 2" xfId="10334"/>
    <cellStyle name="Normal 15 12 2 2" xfId="10335"/>
    <cellStyle name="Normal 15 12 2 2 2" xfId="10336"/>
    <cellStyle name="Normal 15 12 2 2 3" xfId="10337"/>
    <cellStyle name="Normal 15 12 2 2 4" xfId="10338"/>
    <cellStyle name="Normal 15 12 2 3" xfId="10339"/>
    <cellStyle name="Normal 15 12 2 4" xfId="10340"/>
    <cellStyle name="Normal 15 12 2 5" xfId="10341"/>
    <cellStyle name="Normal 15 12 3" xfId="10342"/>
    <cellStyle name="Normal 15 12 3 2" xfId="10343"/>
    <cellStyle name="Normal 15 12 3 3" xfId="10344"/>
    <cellStyle name="Normal 15 12 3 4" xfId="10345"/>
    <cellStyle name="Normal 15 12 4" xfId="10346"/>
    <cellStyle name="Normal 15 12 5" xfId="10347"/>
    <cellStyle name="Normal 15 12 6" xfId="10348"/>
    <cellStyle name="Normal 15 13" xfId="10349"/>
    <cellStyle name="Normal 15 13 2" xfId="10350"/>
    <cellStyle name="Normal 15 13 3" xfId="10351"/>
    <cellStyle name="Normal 15 13 4" xfId="10352"/>
    <cellStyle name="Normal 15 2" xfId="10353"/>
    <cellStyle name="Normal 15 2 2" xfId="10354"/>
    <cellStyle name="Normal 15 2 3" xfId="10355"/>
    <cellStyle name="Normal 15 2 3 2" xfId="10356"/>
    <cellStyle name="Normal 15 2 3 2 2" xfId="10357"/>
    <cellStyle name="Normal 15 2 3 2 2 2" xfId="10358"/>
    <cellStyle name="Normal 15 2 3 2 2 3" xfId="10359"/>
    <cellStyle name="Normal 15 2 3 2 2 4" xfId="10360"/>
    <cellStyle name="Normal 15 2 3 2 3" xfId="10361"/>
    <cellStyle name="Normal 15 2 3 2 4" xfId="10362"/>
    <cellStyle name="Normal 15 2 3 2 5" xfId="10363"/>
    <cellStyle name="Normal 15 2 3 3" xfId="10364"/>
    <cellStyle name="Normal 15 2 3 3 2" xfId="10365"/>
    <cellStyle name="Normal 15 2 3 3 3" xfId="10366"/>
    <cellStyle name="Normal 15 2 3 3 4" xfId="10367"/>
    <cellStyle name="Normal 15 2 3 4" xfId="10368"/>
    <cellStyle name="Normal 15 2 3 5" xfId="10369"/>
    <cellStyle name="Normal 15 2 3 6" xfId="10370"/>
    <cellStyle name="Normal 15 3" xfId="10371"/>
    <cellStyle name="Normal 15 3 2" xfId="10372"/>
    <cellStyle name="Normal 15 3 2 2" xfId="10373"/>
    <cellStyle name="Normal 15 4" xfId="10374"/>
    <cellStyle name="Normal 15 4 2" xfId="10375"/>
    <cellStyle name="Normal 15 5" xfId="10376"/>
    <cellStyle name="Normal 15 6" xfId="10377"/>
    <cellStyle name="Normal 15 7" xfId="10378"/>
    <cellStyle name="Normal 15 8" xfId="10379"/>
    <cellStyle name="Normal 15 9" xfId="10380"/>
    <cellStyle name="Normal 16" xfId="10381"/>
    <cellStyle name="Normal 16 10" xfId="10382"/>
    <cellStyle name="Normal 16 10 2" xfId="10383"/>
    <cellStyle name="Normal 16 10 2 2" xfId="10384"/>
    <cellStyle name="Normal 16 10 2 2 2" xfId="10385"/>
    <cellStyle name="Normal 16 10 2 2 2 2" xfId="10386"/>
    <cellStyle name="Normal 16 10 2 2 2 3" xfId="10387"/>
    <cellStyle name="Normal 16 10 2 2 2 4" xfId="10388"/>
    <cellStyle name="Normal 16 10 2 2 3" xfId="10389"/>
    <cellStyle name="Normal 16 10 2 2 4" xfId="10390"/>
    <cellStyle name="Normal 16 10 2 2 5" xfId="10391"/>
    <cellStyle name="Normal 16 10 2 3" xfId="10392"/>
    <cellStyle name="Normal 16 10 2 4" xfId="10393"/>
    <cellStyle name="Normal 16 10 2 4 2" xfId="10394"/>
    <cellStyle name="Normal 16 10 2 4 3" xfId="10395"/>
    <cellStyle name="Normal 16 10 2 4 4" xfId="10396"/>
    <cellStyle name="Normal 16 10 2 5" xfId="10397"/>
    <cellStyle name="Normal 16 10 2 6" xfId="10398"/>
    <cellStyle name="Normal 16 10 2 7" xfId="10399"/>
    <cellStyle name="Normal 16 11" xfId="10400"/>
    <cellStyle name="Normal 16 11 2" xfId="10401"/>
    <cellStyle name="Normal 16 11 2 2" xfId="10402"/>
    <cellStyle name="Normal 16 11 2 2 2" xfId="10403"/>
    <cellStyle name="Normal 16 11 2 2 2 2" xfId="10404"/>
    <cellStyle name="Normal 16 11 2 2 2 3" xfId="10405"/>
    <cellStyle name="Normal 16 11 2 2 2 4" xfId="10406"/>
    <cellStyle name="Normal 16 11 2 2 3" xfId="10407"/>
    <cellStyle name="Normal 16 11 2 2 4" xfId="10408"/>
    <cellStyle name="Normal 16 11 2 2 5" xfId="10409"/>
    <cellStyle name="Normal 16 11 2 3" xfId="10410"/>
    <cellStyle name="Normal 16 11 2 4" xfId="10411"/>
    <cellStyle name="Normal 16 11 2 4 2" xfId="10412"/>
    <cellStyle name="Normal 16 11 2 4 3" xfId="10413"/>
    <cellStyle name="Normal 16 11 2 4 4" xfId="10414"/>
    <cellStyle name="Normal 16 11 2 5" xfId="10415"/>
    <cellStyle name="Normal 16 11 2 6" xfId="10416"/>
    <cellStyle name="Normal 16 11 2 7" xfId="10417"/>
    <cellStyle name="Normal 16 12" xfId="10418"/>
    <cellStyle name="Normal 16 12 2" xfId="10419"/>
    <cellStyle name="Normal 16 13" xfId="10420"/>
    <cellStyle name="Normal 16 13 2" xfId="10421"/>
    <cellStyle name="Normal 16 14" xfId="10422"/>
    <cellStyle name="Normal 16 14 2" xfId="10423"/>
    <cellStyle name="Normal 16 15" xfId="10424"/>
    <cellStyle name="Normal 16 15 2" xfId="10425"/>
    <cellStyle name="Normal 16 16" xfId="10426"/>
    <cellStyle name="Normal 16 16 2" xfId="10427"/>
    <cellStyle name="Normal 16 17" xfId="10428"/>
    <cellStyle name="Normal 16 17 2" xfId="10429"/>
    <cellStyle name="Normal 16 18" xfId="10430"/>
    <cellStyle name="Normal 16 18 2" xfId="10431"/>
    <cellStyle name="Normal 16 19" xfId="10432"/>
    <cellStyle name="Normal 16 19 2" xfId="10433"/>
    <cellStyle name="Normal 16 2" xfId="10434"/>
    <cellStyle name="Normal 16 2 2" xfId="10435"/>
    <cellStyle name="Normal 16 2 3" xfId="10436"/>
    <cellStyle name="Normal 16 2 3 2" xfId="10437"/>
    <cellStyle name="Normal 16 2 3 2 2" xfId="10438"/>
    <cellStyle name="Normal 16 2 3 2 2 2" xfId="10439"/>
    <cellStyle name="Normal 16 2 3 2 2 3" xfId="10440"/>
    <cellStyle name="Normal 16 2 3 2 2 4" xfId="10441"/>
    <cellStyle name="Normal 16 2 3 2 3" xfId="10442"/>
    <cellStyle name="Normal 16 2 3 2 4" xfId="10443"/>
    <cellStyle name="Normal 16 2 3 2 5" xfId="10444"/>
    <cellStyle name="Normal 16 2 3 3" xfId="10445"/>
    <cellStyle name="Normal 16 2 3 3 2" xfId="10446"/>
    <cellStyle name="Normal 16 2 3 3 3" xfId="10447"/>
    <cellStyle name="Normal 16 2 3 3 4" xfId="10448"/>
    <cellStyle name="Normal 16 2 3 4" xfId="10449"/>
    <cellStyle name="Normal 16 2 3 5" xfId="10450"/>
    <cellStyle name="Normal 16 2 3 6" xfId="10451"/>
    <cellStyle name="Normal 16 2 4" xfId="10452"/>
    <cellStyle name="Normal 16 2 4 2" xfId="10453"/>
    <cellStyle name="Normal 16 2 4 3" xfId="10454"/>
    <cellStyle name="Normal 16 2 4 4" xfId="10455"/>
    <cellStyle name="Normal 16 20" xfId="10456"/>
    <cellStyle name="Normal 16 20 2" xfId="10457"/>
    <cellStyle name="Normal 16 20 2 2" xfId="10458"/>
    <cellStyle name="Normal 16 20 2 2 2" xfId="10459"/>
    <cellStyle name="Normal 16 20 2 2 3" xfId="10460"/>
    <cellStyle name="Normal 16 20 2 2 4" xfId="10461"/>
    <cellStyle name="Normal 16 20 2 3" xfId="10462"/>
    <cellStyle name="Normal 16 20 2 4" xfId="10463"/>
    <cellStyle name="Normal 16 20 2 5" xfId="10464"/>
    <cellStyle name="Normal 16 20 3" xfId="10465"/>
    <cellStyle name="Normal 16 20 3 2" xfId="10466"/>
    <cellStyle name="Normal 16 20 3 3" xfId="10467"/>
    <cellStyle name="Normal 16 20 3 4" xfId="10468"/>
    <cellStyle name="Normal 16 20 4" xfId="10469"/>
    <cellStyle name="Normal 16 20 5" xfId="10470"/>
    <cellStyle name="Normal 16 20 6" xfId="10471"/>
    <cellStyle name="Normal 16 21" xfId="10472"/>
    <cellStyle name="Normal 16 21 2" xfId="10473"/>
    <cellStyle name="Normal 16 21 3" xfId="10474"/>
    <cellStyle name="Normal 16 21 4" xfId="10475"/>
    <cellStyle name="Normal 16 3" xfId="10476"/>
    <cellStyle name="Normal 16 3 2" xfId="10477"/>
    <cellStyle name="Normal 16 3 2 2" xfId="10478"/>
    <cellStyle name="Normal 16 3 2 2 2" xfId="10479"/>
    <cellStyle name="Normal 16 3 2 2 2 2" xfId="10480"/>
    <cellStyle name="Normal 16 3 2 2 2 3" xfId="10481"/>
    <cellStyle name="Normal 16 3 2 2 2 4" xfId="10482"/>
    <cellStyle name="Normal 16 3 2 2 3" xfId="10483"/>
    <cellStyle name="Normal 16 3 2 2 4" xfId="10484"/>
    <cellStyle name="Normal 16 3 2 2 5" xfId="10485"/>
    <cellStyle name="Normal 16 3 2 3" xfId="10486"/>
    <cellStyle name="Normal 16 3 2 4" xfId="10487"/>
    <cellStyle name="Normal 16 3 2 4 2" xfId="10488"/>
    <cellStyle name="Normal 16 3 2 4 3" xfId="10489"/>
    <cellStyle name="Normal 16 3 2 4 4" xfId="10490"/>
    <cellStyle name="Normal 16 3 2 5" xfId="10491"/>
    <cellStyle name="Normal 16 3 2 6" xfId="10492"/>
    <cellStyle name="Normal 16 3 2 7" xfId="10493"/>
    <cellStyle name="Normal 16 4" xfId="10494"/>
    <cellStyle name="Normal 16 4 2" xfId="10495"/>
    <cellStyle name="Normal 16 4 2 2" xfId="10496"/>
    <cellStyle name="Normal 16 4 2 2 2" xfId="10497"/>
    <cellStyle name="Normal 16 4 2 2 2 2" xfId="10498"/>
    <cellStyle name="Normal 16 4 2 2 2 3" xfId="10499"/>
    <cellStyle name="Normal 16 4 2 2 2 4" xfId="10500"/>
    <cellStyle name="Normal 16 4 2 2 3" xfId="10501"/>
    <cellStyle name="Normal 16 4 2 2 4" xfId="10502"/>
    <cellStyle name="Normal 16 4 2 2 5" xfId="10503"/>
    <cellStyle name="Normal 16 4 2 3" xfId="10504"/>
    <cellStyle name="Normal 16 4 2 4" xfId="10505"/>
    <cellStyle name="Normal 16 4 2 4 2" xfId="10506"/>
    <cellStyle name="Normal 16 4 2 4 3" xfId="10507"/>
    <cellStyle name="Normal 16 4 2 4 4" xfId="10508"/>
    <cellStyle name="Normal 16 4 2 5" xfId="10509"/>
    <cellStyle name="Normal 16 4 2 6" xfId="10510"/>
    <cellStyle name="Normal 16 4 2 7" xfId="10511"/>
    <cellStyle name="Normal 16 5" xfId="10512"/>
    <cellStyle name="Normal 16 5 2" xfId="10513"/>
    <cellStyle name="Normal 16 5 2 2" xfId="10514"/>
    <cellStyle name="Normal 16 5 2 2 2" xfId="10515"/>
    <cellStyle name="Normal 16 5 2 2 2 2" xfId="10516"/>
    <cellStyle name="Normal 16 5 2 2 2 3" xfId="10517"/>
    <cellStyle name="Normal 16 5 2 2 2 4" xfId="10518"/>
    <cellStyle name="Normal 16 5 2 2 3" xfId="10519"/>
    <cellStyle name="Normal 16 5 2 2 4" xfId="10520"/>
    <cellStyle name="Normal 16 5 2 2 5" xfId="10521"/>
    <cellStyle name="Normal 16 5 2 3" xfId="10522"/>
    <cellStyle name="Normal 16 5 2 4" xfId="10523"/>
    <cellStyle name="Normal 16 5 2 4 2" xfId="10524"/>
    <cellStyle name="Normal 16 5 2 4 3" xfId="10525"/>
    <cellStyle name="Normal 16 5 2 4 4" xfId="10526"/>
    <cellStyle name="Normal 16 5 2 5" xfId="10527"/>
    <cellStyle name="Normal 16 5 2 6" xfId="10528"/>
    <cellStyle name="Normal 16 5 2 7" xfId="10529"/>
    <cellStyle name="Normal 16 6" xfId="10530"/>
    <cellStyle name="Normal 16 6 2" xfId="10531"/>
    <cellStyle name="Normal 16 6 2 2" xfId="10532"/>
    <cellStyle name="Normal 16 6 2 2 2" xfId="10533"/>
    <cellStyle name="Normal 16 6 2 2 2 2" xfId="10534"/>
    <cellStyle name="Normal 16 6 2 2 2 3" xfId="10535"/>
    <cellStyle name="Normal 16 6 2 2 2 4" xfId="10536"/>
    <cellStyle name="Normal 16 6 2 2 3" xfId="10537"/>
    <cellStyle name="Normal 16 6 2 2 4" xfId="10538"/>
    <cellStyle name="Normal 16 6 2 2 5" xfId="10539"/>
    <cellStyle name="Normal 16 6 2 3" xfId="10540"/>
    <cellStyle name="Normal 16 6 2 4" xfId="10541"/>
    <cellStyle name="Normal 16 6 2 4 2" xfId="10542"/>
    <cellStyle name="Normal 16 6 2 4 3" xfId="10543"/>
    <cellStyle name="Normal 16 6 2 4 4" xfId="10544"/>
    <cellStyle name="Normal 16 6 2 5" xfId="10545"/>
    <cellStyle name="Normal 16 6 2 6" xfId="10546"/>
    <cellStyle name="Normal 16 6 2 7" xfId="10547"/>
    <cellStyle name="Normal 16 7" xfId="10548"/>
    <cellStyle name="Normal 16 7 2" xfId="10549"/>
    <cellStyle name="Normal 16 7 2 2" xfId="10550"/>
    <cellStyle name="Normal 16 7 2 2 2" xfId="10551"/>
    <cellStyle name="Normal 16 7 2 2 2 2" xfId="10552"/>
    <cellStyle name="Normal 16 7 2 2 2 3" xfId="10553"/>
    <cellStyle name="Normal 16 7 2 2 2 4" xfId="10554"/>
    <cellStyle name="Normal 16 7 2 2 3" xfId="10555"/>
    <cellStyle name="Normal 16 7 2 2 4" xfId="10556"/>
    <cellStyle name="Normal 16 7 2 2 5" xfId="10557"/>
    <cellStyle name="Normal 16 7 2 3" xfId="10558"/>
    <cellStyle name="Normal 16 7 2 4" xfId="10559"/>
    <cellStyle name="Normal 16 7 2 4 2" xfId="10560"/>
    <cellStyle name="Normal 16 7 2 4 3" xfId="10561"/>
    <cellStyle name="Normal 16 7 2 4 4" xfId="10562"/>
    <cellStyle name="Normal 16 7 2 5" xfId="10563"/>
    <cellStyle name="Normal 16 7 2 6" xfId="10564"/>
    <cellStyle name="Normal 16 7 2 7" xfId="10565"/>
    <cellStyle name="Normal 16 8" xfId="10566"/>
    <cellStyle name="Normal 16 8 2" xfId="10567"/>
    <cellStyle name="Normal 16 8 2 2" xfId="10568"/>
    <cellStyle name="Normal 16 8 2 2 2" xfId="10569"/>
    <cellStyle name="Normal 16 8 2 2 2 2" xfId="10570"/>
    <cellStyle name="Normal 16 8 2 2 2 3" xfId="10571"/>
    <cellStyle name="Normal 16 8 2 2 2 4" xfId="10572"/>
    <cellStyle name="Normal 16 8 2 2 3" xfId="10573"/>
    <cellStyle name="Normal 16 8 2 2 4" xfId="10574"/>
    <cellStyle name="Normal 16 8 2 2 5" xfId="10575"/>
    <cellStyle name="Normal 16 8 2 3" xfId="10576"/>
    <cellStyle name="Normal 16 8 2 4" xfId="10577"/>
    <cellStyle name="Normal 16 8 2 4 2" xfId="10578"/>
    <cellStyle name="Normal 16 8 2 4 3" xfId="10579"/>
    <cellStyle name="Normal 16 8 2 4 4" xfId="10580"/>
    <cellStyle name="Normal 16 8 2 5" xfId="10581"/>
    <cellStyle name="Normal 16 8 2 6" xfId="10582"/>
    <cellStyle name="Normal 16 8 2 7" xfId="10583"/>
    <cellStyle name="Normal 16 9" xfId="10584"/>
    <cellStyle name="Normal 16 9 2" xfId="10585"/>
    <cellStyle name="Normal 16 9 2 2" xfId="10586"/>
    <cellStyle name="Normal 16 9 2 2 2" xfId="10587"/>
    <cellStyle name="Normal 16 9 2 2 2 2" xfId="10588"/>
    <cellStyle name="Normal 16 9 2 2 2 3" xfId="10589"/>
    <cellStyle name="Normal 16 9 2 2 2 4" xfId="10590"/>
    <cellStyle name="Normal 16 9 2 2 3" xfId="10591"/>
    <cellStyle name="Normal 16 9 2 2 4" xfId="10592"/>
    <cellStyle name="Normal 16 9 2 2 5" xfId="10593"/>
    <cellStyle name="Normal 16 9 2 3" xfId="10594"/>
    <cellStyle name="Normal 16 9 2 4" xfId="10595"/>
    <cellStyle name="Normal 16 9 2 4 2" xfId="10596"/>
    <cellStyle name="Normal 16 9 2 4 3" xfId="10597"/>
    <cellStyle name="Normal 16 9 2 4 4" xfId="10598"/>
    <cellStyle name="Normal 16 9 2 5" xfId="10599"/>
    <cellStyle name="Normal 16 9 2 6" xfId="10600"/>
    <cellStyle name="Normal 16 9 2 7" xfId="10601"/>
    <cellStyle name="Normal 17" xfId="10602"/>
    <cellStyle name="Normal 17 10" xfId="10603"/>
    <cellStyle name="Normal 17 10 2" xfId="10604"/>
    <cellStyle name="Normal 17 11" xfId="10605"/>
    <cellStyle name="Normal 17 11 2" xfId="10606"/>
    <cellStyle name="Normal 17 11 2 2" xfId="10607"/>
    <cellStyle name="Normal 17 11 2 2 2" xfId="10608"/>
    <cellStyle name="Normal 17 11 2 2 2 2" xfId="10609"/>
    <cellStyle name="Normal 17 11 2 2 2 3" xfId="10610"/>
    <cellStyle name="Normal 17 11 2 2 2 4" xfId="10611"/>
    <cellStyle name="Normal 17 11 2 2 3" xfId="10612"/>
    <cellStyle name="Normal 17 11 2 2 4" xfId="10613"/>
    <cellStyle name="Normal 17 11 2 2 5" xfId="10614"/>
    <cellStyle name="Normal 17 11 2 3" xfId="10615"/>
    <cellStyle name="Normal 17 11 2 4" xfId="10616"/>
    <cellStyle name="Normal 17 11 2 4 2" xfId="10617"/>
    <cellStyle name="Normal 17 11 2 4 3" xfId="10618"/>
    <cellStyle name="Normal 17 11 2 4 4" xfId="10619"/>
    <cellStyle name="Normal 17 11 2 5" xfId="10620"/>
    <cellStyle name="Normal 17 11 2 6" xfId="10621"/>
    <cellStyle name="Normal 17 11 2 7" xfId="10622"/>
    <cellStyle name="Normal 17 12" xfId="10623"/>
    <cellStyle name="Normal 17 12 2" xfId="10624"/>
    <cellStyle name="Normal 17 13" xfId="10625"/>
    <cellStyle name="Normal 17 14" xfId="10626"/>
    <cellStyle name="Normal 17 14 2" xfId="10627"/>
    <cellStyle name="Normal 17 14 2 2" xfId="10628"/>
    <cellStyle name="Normal 17 14 2 2 2" xfId="10629"/>
    <cellStyle name="Normal 17 14 2 2 3" xfId="10630"/>
    <cellStyle name="Normal 17 14 2 2 4" xfId="10631"/>
    <cellStyle name="Normal 17 14 2 3" xfId="10632"/>
    <cellStyle name="Normal 17 14 2 4" xfId="10633"/>
    <cellStyle name="Normal 17 14 2 5" xfId="10634"/>
    <cellStyle name="Normal 17 14 3" xfId="10635"/>
    <cellStyle name="Normal 17 14 3 2" xfId="10636"/>
    <cellStyle name="Normal 17 14 3 3" xfId="10637"/>
    <cellStyle name="Normal 17 14 3 4" xfId="10638"/>
    <cellStyle name="Normal 17 14 4" xfId="10639"/>
    <cellStyle name="Normal 17 14 5" xfId="10640"/>
    <cellStyle name="Normal 17 14 6" xfId="10641"/>
    <cellStyle name="Normal 17 15" xfId="10642"/>
    <cellStyle name="Normal 17 15 2" xfId="10643"/>
    <cellStyle name="Normal 17 15 3" xfId="10644"/>
    <cellStyle name="Normal 17 15 4" xfId="10645"/>
    <cellStyle name="Normal 17 2" xfId="10646"/>
    <cellStyle name="Normal 17 2 2" xfId="10647"/>
    <cellStyle name="Normal 17 2 3" xfId="10648"/>
    <cellStyle name="Normal 17 2 3 2" xfId="10649"/>
    <cellStyle name="Normal 17 2 3 2 2" xfId="10650"/>
    <cellStyle name="Normal 17 2 3 2 2 2" xfId="10651"/>
    <cellStyle name="Normal 17 2 3 2 2 3" xfId="10652"/>
    <cellStyle name="Normal 17 2 3 2 2 4" xfId="10653"/>
    <cellStyle name="Normal 17 2 3 2 3" xfId="10654"/>
    <cellStyle name="Normal 17 2 3 2 4" xfId="10655"/>
    <cellStyle name="Normal 17 2 3 2 5" xfId="10656"/>
    <cellStyle name="Normal 17 2 3 3" xfId="10657"/>
    <cellStyle name="Normal 17 2 3 3 2" xfId="10658"/>
    <cellStyle name="Normal 17 2 3 3 3" xfId="10659"/>
    <cellStyle name="Normal 17 2 3 3 4" xfId="10660"/>
    <cellStyle name="Normal 17 2 3 4" xfId="10661"/>
    <cellStyle name="Normal 17 2 3 5" xfId="10662"/>
    <cellStyle name="Normal 17 2 3 6" xfId="10663"/>
    <cellStyle name="Normal 17 3" xfId="10664"/>
    <cellStyle name="Normal 17 3 2" xfId="10665"/>
    <cellStyle name="Normal 17 3 2 2" xfId="10666"/>
    <cellStyle name="Normal 17 3 2 2 2" xfId="10667"/>
    <cellStyle name="Normal 17 3 2 2 2 2" xfId="10668"/>
    <cellStyle name="Normal 17 3 2 2 2 3" xfId="10669"/>
    <cellStyle name="Normal 17 3 2 2 2 4" xfId="10670"/>
    <cellStyle name="Normal 17 3 2 2 3" xfId="10671"/>
    <cellStyle name="Normal 17 3 2 2 4" xfId="10672"/>
    <cellStyle name="Normal 17 3 2 2 5" xfId="10673"/>
    <cellStyle name="Normal 17 3 2 3" xfId="10674"/>
    <cellStyle name="Normal 17 3 2 4" xfId="10675"/>
    <cellStyle name="Normal 17 3 2 4 2" xfId="10676"/>
    <cellStyle name="Normal 17 3 2 4 3" xfId="10677"/>
    <cellStyle name="Normal 17 3 2 4 4" xfId="10678"/>
    <cellStyle name="Normal 17 3 2 5" xfId="10679"/>
    <cellStyle name="Normal 17 3 2 6" xfId="10680"/>
    <cellStyle name="Normal 17 3 2 7" xfId="10681"/>
    <cellStyle name="Normal 17 4" xfId="10682"/>
    <cellStyle name="Normal 17 4 2" xfId="10683"/>
    <cellStyle name="Normal 17 4 2 2" xfId="10684"/>
    <cellStyle name="Normal 17 4 2 2 2" xfId="10685"/>
    <cellStyle name="Normal 17 4 2 2 2 2" xfId="10686"/>
    <cellStyle name="Normal 17 4 2 2 2 3" xfId="10687"/>
    <cellStyle name="Normal 17 4 2 2 2 4" xfId="10688"/>
    <cellStyle name="Normal 17 4 2 2 3" xfId="10689"/>
    <cellStyle name="Normal 17 4 2 2 4" xfId="10690"/>
    <cellStyle name="Normal 17 4 2 2 5" xfId="10691"/>
    <cellStyle name="Normal 17 4 2 3" xfId="10692"/>
    <cellStyle name="Normal 17 4 2 4" xfId="10693"/>
    <cellStyle name="Normal 17 4 2 4 2" xfId="10694"/>
    <cellStyle name="Normal 17 4 2 4 3" xfId="10695"/>
    <cellStyle name="Normal 17 4 2 4 4" xfId="10696"/>
    <cellStyle name="Normal 17 4 2 5" xfId="10697"/>
    <cellStyle name="Normal 17 4 2 6" xfId="10698"/>
    <cellStyle name="Normal 17 4 2 7" xfId="10699"/>
    <cellStyle name="Normal 17 5" xfId="10700"/>
    <cellStyle name="Normal 17 5 2" xfId="10701"/>
    <cellStyle name="Normal 17 5 2 2" xfId="10702"/>
    <cellStyle name="Normal 17 5 2 2 2" xfId="10703"/>
    <cellStyle name="Normal 17 5 2 2 2 2" xfId="10704"/>
    <cellStyle name="Normal 17 5 2 2 2 3" xfId="10705"/>
    <cellStyle name="Normal 17 5 2 2 2 4" xfId="10706"/>
    <cellStyle name="Normal 17 5 2 2 3" xfId="10707"/>
    <cellStyle name="Normal 17 5 2 2 4" xfId="10708"/>
    <cellStyle name="Normal 17 5 2 2 5" xfId="10709"/>
    <cellStyle name="Normal 17 5 2 3" xfId="10710"/>
    <cellStyle name="Normal 17 5 2 4" xfId="10711"/>
    <cellStyle name="Normal 17 5 2 4 2" xfId="10712"/>
    <cellStyle name="Normal 17 5 2 4 3" xfId="10713"/>
    <cellStyle name="Normal 17 5 2 4 4" xfId="10714"/>
    <cellStyle name="Normal 17 5 2 5" xfId="10715"/>
    <cellStyle name="Normal 17 5 2 6" xfId="10716"/>
    <cellStyle name="Normal 17 5 2 7" xfId="10717"/>
    <cellStyle name="Normal 17 6" xfId="10718"/>
    <cellStyle name="Normal 17 6 2" xfId="10719"/>
    <cellStyle name="Normal 17 7" xfId="10720"/>
    <cellStyle name="Normal 17 7 2" xfId="10721"/>
    <cellStyle name="Normal 17 8" xfId="10722"/>
    <cellStyle name="Normal 17 8 2" xfId="10723"/>
    <cellStyle name="Normal 17 9" xfId="10724"/>
    <cellStyle name="Normal 17 9 2" xfId="10725"/>
    <cellStyle name="Normal 18" xfId="10726"/>
    <cellStyle name="Normal 18 10" xfId="10727"/>
    <cellStyle name="Normal 18 2" xfId="10728"/>
    <cellStyle name="Normal 18 2 2" xfId="10729"/>
    <cellStyle name="Normal 18 2 2 2" xfId="10730"/>
    <cellStyle name="Normal 18 2 2 2 2" xfId="10731"/>
    <cellStyle name="Normal 18 2 2 2 3" xfId="10732"/>
    <cellStyle name="Normal 18 2 2 2 4" xfId="10733"/>
    <cellStyle name="Normal 18 2 2 3" xfId="10734"/>
    <cellStyle name="Normal 18 2 2 4" xfId="10735"/>
    <cellStyle name="Normal 18 2 2 5" xfId="10736"/>
    <cellStyle name="Normal 18 2 3" xfId="10737"/>
    <cellStyle name="Normal 18 2 4" xfId="10738"/>
    <cellStyle name="Normal 18 2 4 2" xfId="10739"/>
    <cellStyle name="Normal 18 2 4 3" xfId="10740"/>
    <cellStyle name="Normal 18 2 4 4" xfId="10741"/>
    <cellStyle name="Normal 18 2 5" xfId="10742"/>
    <cellStyle name="Normal 18 2 6" xfId="10743"/>
    <cellStyle name="Normal 18 2 7" xfId="10744"/>
    <cellStyle name="Normal 18 3" xfId="10745"/>
    <cellStyle name="Normal 18 3 2" xfId="10746"/>
    <cellStyle name="Normal 18 3 2 2" xfId="10747"/>
    <cellStyle name="Normal 18 3 2 2 2" xfId="10748"/>
    <cellStyle name="Normal 18 3 2 2 3" xfId="10749"/>
    <cellStyle name="Normal 18 3 2 2 4" xfId="10750"/>
    <cellStyle name="Normal 18 3 2 3" xfId="10751"/>
    <cellStyle name="Normal 18 3 2 4" xfId="10752"/>
    <cellStyle name="Normal 18 3 2 5" xfId="10753"/>
    <cellStyle name="Normal 18 3 3" xfId="10754"/>
    <cellStyle name="Normal 18 3 4" xfId="10755"/>
    <cellStyle name="Normal 18 3 4 2" xfId="10756"/>
    <cellStyle name="Normal 18 3 4 3" xfId="10757"/>
    <cellStyle name="Normal 18 3 4 4" xfId="10758"/>
    <cellStyle name="Normal 18 3 5" xfId="10759"/>
    <cellStyle name="Normal 18 3 6" xfId="10760"/>
    <cellStyle name="Normal 18 3 7" xfId="10761"/>
    <cellStyle name="Normal 18 4" xfId="10762"/>
    <cellStyle name="Normal 18 4 2" xfId="10763"/>
    <cellStyle name="Normal 18 4 2 2" xfId="10764"/>
    <cellStyle name="Normal 18 4 2 2 2" xfId="10765"/>
    <cellStyle name="Normal 18 4 2 2 3" xfId="10766"/>
    <cellStyle name="Normal 18 4 2 2 4" xfId="10767"/>
    <cellStyle name="Normal 18 4 2 3" xfId="10768"/>
    <cellStyle name="Normal 18 4 2 4" xfId="10769"/>
    <cellStyle name="Normal 18 4 2 5" xfId="10770"/>
    <cellStyle name="Normal 18 4 3" xfId="10771"/>
    <cellStyle name="Normal 18 4 4" xfId="10772"/>
    <cellStyle name="Normal 18 4 4 2" xfId="10773"/>
    <cellStyle name="Normal 18 4 4 3" xfId="10774"/>
    <cellStyle name="Normal 18 4 4 4" xfId="10775"/>
    <cellStyle name="Normal 18 4 5" xfId="10776"/>
    <cellStyle name="Normal 18 4 6" xfId="10777"/>
    <cellStyle name="Normal 18 4 7" xfId="10778"/>
    <cellStyle name="Normal 18 5" xfId="10779"/>
    <cellStyle name="Normal 18 6" xfId="10780"/>
    <cellStyle name="Normal 18 7" xfId="10781"/>
    <cellStyle name="Normal 18 8" xfId="10782"/>
    <cellStyle name="Normal 18 8 2" xfId="10783"/>
    <cellStyle name="Normal 18 8 3" xfId="10784"/>
    <cellStyle name="Normal 18 8 4" xfId="10785"/>
    <cellStyle name="Normal 19" xfId="10786"/>
    <cellStyle name="Normal 19 10" xfId="10787"/>
    <cellStyle name="Normal 19 10 2" xfId="10788"/>
    <cellStyle name="Normal 19 11" xfId="10789"/>
    <cellStyle name="Normal 19 11 2" xfId="10790"/>
    <cellStyle name="Normal 19 12" xfId="10791"/>
    <cellStyle name="Normal 19 12 2" xfId="10792"/>
    <cellStyle name="Normal 19 13" xfId="10793"/>
    <cellStyle name="Normal 19 14" xfId="10794"/>
    <cellStyle name="Normal 19 14 2" xfId="10795"/>
    <cellStyle name="Normal 19 14 2 2" xfId="10796"/>
    <cellStyle name="Normal 19 14 2 2 2" xfId="10797"/>
    <cellStyle name="Normal 19 14 2 2 3" xfId="10798"/>
    <cellStyle name="Normal 19 14 2 2 4" xfId="10799"/>
    <cellStyle name="Normal 19 14 2 3" xfId="10800"/>
    <cellStyle name="Normal 19 14 2 4" xfId="10801"/>
    <cellStyle name="Normal 19 14 2 5" xfId="10802"/>
    <cellStyle name="Normal 19 14 3" xfId="10803"/>
    <cellStyle name="Normal 19 14 3 2" xfId="10804"/>
    <cellStyle name="Normal 19 14 3 3" xfId="10805"/>
    <cellStyle name="Normal 19 14 3 4" xfId="10806"/>
    <cellStyle name="Normal 19 14 4" xfId="10807"/>
    <cellStyle name="Normal 19 14 5" xfId="10808"/>
    <cellStyle name="Normal 19 14 6" xfId="10809"/>
    <cellStyle name="Normal 19 15" xfId="10810"/>
    <cellStyle name="Normal 19 15 2" xfId="10811"/>
    <cellStyle name="Normal 19 15 3" xfId="10812"/>
    <cellStyle name="Normal 19 15 4" xfId="10813"/>
    <cellStyle name="Normal 19 2" xfId="10814"/>
    <cellStyle name="Normal 19 2 2" xfId="10815"/>
    <cellStyle name="Normal 19 2 3" xfId="10816"/>
    <cellStyle name="Normal 19 2 3 2" xfId="10817"/>
    <cellStyle name="Normal 19 2 3 2 2" xfId="10818"/>
    <cellStyle name="Normal 19 2 3 2 2 2" xfId="10819"/>
    <cellStyle name="Normal 19 2 3 2 2 3" xfId="10820"/>
    <cellStyle name="Normal 19 2 3 2 2 4" xfId="10821"/>
    <cellStyle name="Normal 19 2 3 2 3" xfId="10822"/>
    <cellStyle name="Normal 19 2 3 2 4" xfId="10823"/>
    <cellStyle name="Normal 19 2 3 2 5" xfId="10824"/>
    <cellStyle name="Normal 19 2 3 3" xfId="10825"/>
    <cellStyle name="Normal 19 2 3 3 2" xfId="10826"/>
    <cellStyle name="Normal 19 2 3 3 3" xfId="10827"/>
    <cellStyle name="Normal 19 2 3 3 4" xfId="10828"/>
    <cellStyle name="Normal 19 2 3 4" xfId="10829"/>
    <cellStyle name="Normal 19 2 3 5" xfId="10830"/>
    <cellStyle name="Normal 19 2 3 6" xfId="10831"/>
    <cellStyle name="Normal 19 3" xfId="10832"/>
    <cellStyle name="Normal 19 3 2" xfId="10833"/>
    <cellStyle name="Normal 19 4" xfId="10834"/>
    <cellStyle name="Normal 19 4 2" xfId="10835"/>
    <cellStyle name="Normal 19 5" xfId="10836"/>
    <cellStyle name="Normal 19 5 2" xfId="10837"/>
    <cellStyle name="Normal 19 6" xfId="10838"/>
    <cellStyle name="Normal 19 6 2" xfId="10839"/>
    <cellStyle name="Normal 19 7" xfId="10840"/>
    <cellStyle name="Normal 19 7 2" xfId="10841"/>
    <cellStyle name="Normal 19 7 2 2" xfId="10842"/>
    <cellStyle name="Normal 19 7 2 2 2" xfId="10843"/>
    <cellStyle name="Normal 19 7 2 2 2 2" xfId="10844"/>
    <cellStyle name="Normal 19 7 2 2 2 3" xfId="10845"/>
    <cellStyle name="Normal 19 7 2 2 2 4" xfId="10846"/>
    <cellStyle name="Normal 19 7 2 2 3" xfId="10847"/>
    <cellStyle name="Normal 19 7 2 2 4" xfId="10848"/>
    <cellStyle name="Normal 19 7 2 2 5" xfId="10849"/>
    <cellStyle name="Normal 19 7 2 3" xfId="10850"/>
    <cellStyle name="Normal 19 7 2 4" xfId="10851"/>
    <cellStyle name="Normal 19 7 2 4 2" xfId="10852"/>
    <cellStyle name="Normal 19 7 2 4 3" xfId="10853"/>
    <cellStyle name="Normal 19 7 2 4 4" xfId="10854"/>
    <cellStyle name="Normal 19 7 2 5" xfId="10855"/>
    <cellStyle name="Normal 19 7 2 6" xfId="10856"/>
    <cellStyle name="Normal 19 7 2 7" xfId="10857"/>
    <cellStyle name="Normal 19 8" xfId="10858"/>
    <cellStyle name="Normal 19 8 2" xfId="10859"/>
    <cellStyle name="Normal 19 9" xfId="10860"/>
    <cellStyle name="Normal 19 9 2" xfId="10861"/>
    <cellStyle name="Normal 2" xfId="12"/>
    <cellStyle name="Normal 2 10" xfId="10862"/>
    <cellStyle name="Normal 2 10 10" xfId="10863"/>
    <cellStyle name="Normal 2 10 2" xfId="10864"/>
    <cellStyle name="Normal 2 10 2 2" xfId="6"/>
    <cellStyle name="Normal 2 10 2 3" xfId="10865"/>
    <cellStyle name="Normal 2 10 3" xfId="10866"/>
    <cellStyle name="Normal 2 10 3 2" xfId="10867"/>
    <cellStyle name="Normal 2 10 3 2 2" xfId="10868"/>
    <cellStyle name="Normal 2 10 3 2 2 2" xfId="10869"/>
    <cellStyle name="Normal 2 10 3 2 2 3" xfId="10870"/>
    <cellStyle name="Normal 2 10 3 2 2 4" xfId="10871"/>
    <cellStyle name="Normal 2 10 3 2 3" xfId="10872"/>
    <cellStyle name="Normal 2 10 3 2 4" xfId="10873"/>
    <cellStyle name="Normal 2 10 3 2 5" xfId="10874"/>
    <cellStyle name="Normal 2 10 3 3" xfId="10875"/>
    <cellStyle name="Normal 2 10 3 4" xfId="10876"/>
    <cellStyle name="Normal 2 10 3 4 2" xfId="10877"/>
    <cellStyle name="Normal 2 10 3 4 3" xfId="10878"/>
    <cellStyle name="Normal 2 10 3 4 4" xfId="10879"/>
    <cellStyle name="Normal 2 10 3 5" xfId="10880"/>
    <cellStyle name="Normal 2 10 3 6" xfId="10881"/>
    <cellStyle name="Normal 2 10 3 7" xfId="10882"/>
    <cellStyle name="Normal 2 10 4" xfId="10883"/>
    <cellStyle name="Normal 2 10 4 2" xfId="10884"/>
    <cellStyle name="Normal 2 10 4 2 2" xfId="10885"/>
    <cellStyle name="Normal 2 10 4 2 2 2" xfId="10886"/>
    <cellStyle name="Normal 2 10 4 2 2 3" xfId="10887"/>
    <cellStyle name="Normal 2 10 4 2 2 4" xfId="10888"/>
    <cellStyle name="Normal 2 10 4 2 3" xfId="10889"/>
    <cellStyle name="Normal 2 10 4 2 4" xfId="10890"/>
    <cellStyle name="Normal 2 10 4 2 5" xfId="10891"/>
    <cellStyle name="Normal 2 10 4 3" xfId="10892"/>
    <cellStyle name="Normal 2 10 4 3 2" xfId="10893"/>
    <cellStyle name="Normal 2 10 4 3 3" xfId="10894"/>
    <cellStyle name="Normal 2 10 4 3 4" xfId="10895"/>
    <cellStyle name="Normal 2 10 4 4" xfId="10896"/>
    <cellStyle name="Normal 2 10 4 5" xfId="10897"/>
    <cellStyle name="Normal 2 10 4 6" xfId="10898"/>
    <cellStyle name="Normal 2 11" xfId="10899"/>
    <cellStyle name="Normal 2 11 2" xfId="10900"/>
    <cellStyle name="Normal 2 11 2 2" xfId="10901"/>
    <cellStyle name="Normal 2 11 3" xfId="10902"/>
    <cellStyle name="Normal 2 12" xfId="10903"/>
    <cellStyle name="Normal 2 12 2" xfId="10904"/>
    <cellStyle name="Normal 2 12 2 2" xfId="10905"/>
    <cellStyle name="Normal 2 12 3" xfId="10906"/>
    <cellStyle name="Normal 2 13" xfId="10907"/>
    <cellStyle name="Normal 2 13 2" xfId="10908"/>
    <cellStyle name="Normal 2 13 2 2" xfId="10909"/>
    <cellStyle name="Normal 2 13 2 2 2" xfId="10910"/>
    <cellStyle name="Normal 2 13 2 2 2 2" xfId="10911"/>
    <cellStyle name="Normal 2 13 2 2 2 3" xfId="10912"/>
    <cellStyle name="Normal 2 13 2 2 2 4" xfId="10913"/>
    <cellStyle name="Normal 2 13 2 2 3" xfId="10914"/>
    <cellStyle name="Normal 2 13 2 2 4" xfId="10915"/>
    <cellStyle name="Normal 2 13 2 2 5" xfId="10916"/>
    <cellStyle name="Normal 2 13 2 3" xfId="10917"/>
    <cellStyle name="Normal 2 13 2 4" xfId="10918"/>
    <cellStyle name="Normal 2 13 2 4 2" xfId="10919"/>
    <cellStyle name="Normal 2 13 2 4 3" xfId="10920"/>
    <cellStyle name="Normal 2 13 2 4 4" xfId="10921"/>
    <cellStyle name="Normal 2 13 2 5" xfId="10922"/>
    <cellStyle name="Normal 2 13 2 6" xfId="10923"/>
    <cellStyle name="Normal 2 13 2 7" xfId="10924"/>
    <cellStyle name="Normal 2 14" xfId="10925"/>
    <cellStyle name="Normal 2 14 2" xfId="10926"/>
    <cellStyle name="Normal 2 15" xfId="10927"/>
    <cellStyle name="Normal 2 15 2" xfId="10928"/>
    <cellStyle name="Normal 2 16" xfId="10929"/>
    <cellStyle name="Normal 2 16 2" xfId="10930"/>
    <cellStyle name="Normal 2 17" xfId="10931"/>
    <cellStyle name="Normal 2 17 2" xfId="10932"/>
    <cellStyle name="Normal 2 18" xfId="10933"/>
    <cellStyle name="Normal 2 18 2" xfId="10934"/>
    <cellStyle name="Normal 2 19" xfId="10935"/>
    <cellStyle name="Normal 2 19 2" xfId="10936"/>
    <cellStyle name="Normal 2 2" xfId="7"/>
    <cellStyle name="Normal 2 2 10" xfId="10937"/>
    <cellStyle name="Normal 2 2 10 2" xfId="10938"/>
    <cellStyle name="Normal 2 2 10 2 2" xfId="10939"/>
    <cellStyle name="Normal 2 2 10 2 3" xfId="10940"/>
    <cellStyle name="Normal 2 2 10 2 3 2" xfId="10941"/>
    <cellStyle name="Normal 2 2 10 2 3 3" xfId="10942"/>
    <cellStyle name="Normal 2 2 10 2 3 4" xfId="10943"/>
    <cellStyle name="Normal 2 2 10 2 4" xfId="10944"/>
    <cellStyle name="Normal 2 2 10 2 5" xfId="10945"/>
    <cellStyle name="Normal 2 2 10 2 6" xfId="10946"/>
    <cellStyle name="Normal 2 2 10 3" xfId="10947"/>
    <cellStyle name="Normal 2 2 10 3 2" xfId="10948"/>
    <cellStyle name="Normal 2 2 10 3 3" xfId="10949"/>
    <cellStyle name="Normal 2 2 10 3 4" xfId="10950"/>
    <cellStyle name="Normal 2 2 10 4" xfId="10951"/>
    <cellStyle name="Normal 2 2 10 5" xfId="10952"/>
    <cellStyle name="Normal 2 2 10 6" xfId="10953"/>
    <cellStyle name="Normal 2 2 100" xfId="10954"/>
    <cellStyle name="Normal 2 2 101" xfId="10955"/>
    <cellStyle name="Normal 2 2 102" xfId="10956"/>
    <cellStyle name="Normal 2 2 103" xfId="10957"/>
    <cellStyle name="Normal 2 2 104" xfId="10958"/>
    <cellStyle name="Normal 2 2 105" xfId="10959"/>
    <cellStyle name="Normal 2 2 106" xfId="10960"/>
    <cellStyle name="Normal 2 2 107" xfId="10961"/>
    <cellStyle name="Normal 2 2 11" xfId="10962"/>
    <cellStyle name="Normal 2 2 11 2" xfId="10963"/>
    <cellStyle name="Normal 2 2 11 2 2" xfId="10964"/>
    <cellStyle name="Normal 2 2 11 2 3" xfId="10965"/>
    <cellStyle name="Normal 2 2 11 2 3 2" xfId="10966"/>
    <cellStyle name="Normal 2 2 11 2 3 3" xfId="10967"/>
    <cellStyle name="Normal 2 2 11 2 3 4" xfId="10968"/>
    <cellStyle name="Normal 2 2 11 2 4" xfId="10969"/>
    <cellStyle name="Normal 2 2 11 2 5" xfId="10970"/>
    <cellStyle name="Normal 2 2 11 2 6" xfId="10971"/>
    <cellStyle name="Normal 2 2 11 3" xfId="10972"/>
    <cellStyle name="Normal 2 2 11 3 2" xfId="10973"/>
    <cellStyle name="Normal 2 2 11 3 3" xfId="10974"/>
    <cellStyle name="Normal 2 2 11 3 4" xfId="10975"/>
    <cellStyle name="Normal 2 2 11 4" xfId="10976"/>
    <cellStyle name="Normal 2 2 11 5" xfId="10977"/>
    <cellStyle name="Normal 2 2 11 6" xfId="10978"/>
    <cellStyle name="Normal 2 2 12" xfId="10979"/>
    <cellStyle name="Normal 2 2 12 2" xfId="10980"/>
    <cellStyle name="Normal 2 2 13" xfId="10981"/>
    <cellStyle name="Normal 2 2 13 2" xfId="10982"/>
    <cellStyle name="Normal 2 2 13 2 2" xfId="10983"/>
    <cellStyle name="Normal 2 2 13 2 3" xfId="10984"/>
    <cellStyle name="Normal 2 2 13 2 3 2" xfId="10985"/>
    <cellStyle name="Normal 2 2 13 2 3 3" xfId="10986"/>
    <cellStyle name="Normal 2 2 13 2 3 4" xfId="10987"/>
    <cellStyle name="Normal 2 2 13 2 4" xfId="10988"/>
    <cellStyle name="Normal 2 2 13 2 5" xfId="10989"/>
    <cellStyle name="Normal 2 2 13 2 6" xfId="10990"/>
    <cellStyle name="Normal 2 2 13 3" xfId="10991"/>
    <cellStyle name="Normal 2 2 13 3 2" xfId="10992"/>
    <cellStyle name="Normal 2 2 13 3 3" xfId="10993"/>
    <cellStyle name="Normal 2 2 13 3 4" xfId="10994"/>
    <cellStyle name="Normal 2 2 13 4" xfId="10995"/>
    <cellStyle name="Normal 2 2 13 5" xfId="10996"/>
    <cellStyle name="Normal 2 2 13 6" xfId="10997"/>
    <cellStyle name="Normal 2 2 14" xfId="10998"/>
    <cellStyle name="Normal 2 2 14 2" xfId="10999"/>
    <cellStyle name="Normal 2 2 14 2 2" xfId="11000"/>
    <cellStyle name="Normal 2 2 14 2 3" xfId="11001"/>
    <cellStyle name="Normal 2 2 14 2 3 2" xfId="11002"/>
    <cellStyle name="Normal 2 2 14 2 3 3" xfId="11003"/>
    <cellStyle name="Normal 2 2 14 2 3 4" xfId="11004"/>
    <cellStyle name="Normal 2 2 14 2 4" xfId="11005"/>
    <cellStyle name="Normal 2 2 14 2 5" xfId="11006"/>
    <cellStyle name="Normal 2 2 14 2 6" xfId="11007"/>
    <cellStyle name="Normal 2 2 14 3" xfId="11008"/>
    <cellStyle name="Normal 2 2 14 3 2" xfId="11009"/>
    <cellStyle name="Normal 2 2 14 3 3" xfId="11010"/>
    <cellStyle name="Normal 2 2 14 3 4" xfId="11011"/>
    <cellStyle name="Normal 2 2 14 4" xfId="11012"/>
    <cellStyle name="Normal 2 2 14 5" xfId="11013"/>
    <cellStyle name="Normal 2 2 14 6" xfId="11014"/>
    <cellStyle name="Normal 2 2 15" xfId="11015"/>
    <cellStyle name="Normal 2 2 15 2" xfId="11016"/>
    <cellStyle name="Normal 2 2 15 2 2" xfId="11017"/>
    <cellStyle name="Normal 2 2 15 2 3" xfId="11018"/>
    <cellStyle name="Normal 2 2 15 2 3 2" xfId="11019"/>
    <cellStyle name="Normal 2 2 15 2 3 3" xfId="11020"/>
    <cellStyle name="Normal 2 2 15 2 3 4" xfId="11021"/>
    <cellStyle name="Normal 2 2 15 2 4" xfId="11022"/>
    <cellStyle name="Normal 2 2 15 2 5" xfId="11023"/>
    <cellStyle name="Normal 2 2 15 2 6" xfId="11024"/>
    <cellStyle name="Normal 2 2 15 3" xfId="11025"/>
    <cellStyle name="Normal 2 2 15 3 2" xfId="11026"/>
    <cellStyle name="Normal 2 2 15 3 3" xfId="11027"/>
    <cellStyle name="Normal 2 2 15 3 4" xfId="11028"/>
    <cellStyle name="Normal 2 2 15 4" xfId="11029"/>
    <cellStyle name="Normal 2 2 15 5" xfId="11030"/>
    <cellStyle name="Normal 2 2 15 6" xfId="11031"/>
    <cellStyle name="Normal 2 2 16" xfId="11032"/>
    <cellStyle name="Normal 2 2 16 2" xfId="11033"/>
    <cellStyle name="Normal 2 2 17" xfId="11034"/>
    <cellStyle name="Normal 2 2 17 2" xfId="11035"/>
    <cellStyle name="Normal 2 2 17 2 2" xfId="11036"/>
    <cellStyle name="Normal 2 2 17 2 3" xfId="11037"/>
    <cellStyle name="Normal 2 2 17 2 3 2" xfId="11038"/>
    <cellStyle name="Normal 2 2 17 2 3 3" xfId="11039"/>
    <cellStyle name="Normal 2 2 17 2 3 4" xfId="11040"/>
    <cellStyle name="Normal 2 2 17 2 4" xfId="11041"/>
    <cellStyle name="Normal 2 2 17 2 5" xfId="11042"/>
    <cellStyle name="Normal 2 2 17 2 6" xfId="11043"/>
    <cellStyle name="Normal 2 2 17 3" xfId="11044"/>
    <cellStyle name="Normal 2 2 17 3 2" xfId="11045"/>
    <cellStyle name="Normal 2 2 17 3 3" xfId="11046"/>
    <cellStyle name="Normal 2 2 17 3 4" xfId="11047"/>
    <cellStyle name="Normal 2 2 17 4" xfId="11048"/>
    <cellStyle name="Normal 2 2 17 5" xfId="11049"/>
    <cellStyle name="Normal 2 2 17 6" xfId="11050"/>
    <cellStyle name="Normal 2 2 18" xfId="11051"/>
    <cellStyle name="Normal 2 2 18 2" xfId="11052"/>
    <cellStyle name="Normal 2 2 18 2 2" xfId="11053"/>
    <cellStyle name="Normal 2 2 18 2 3" xfId="11054"/>
    <cellStyle name="Normal 2 2 18 2 3 2" xfId="11055"/>
    <cellStyle name="Normal 2 2 18 2 3 3" xfId="11056"/>
    <cellStyle name="Normal 2 2 18 2 3 4" xfId="11057"/>
    <cellStyle name="Normal 2 2 18 2 4" xfId="11058"/>
    <cellStyle name="Normal 2 2 18 2 5" xfId="11059"/>
    <cellStyle name="Normal 2 2 18 2 6" xfId="11060"/>
    <cellStyle name="Normal 2 2 18 3" xfId="11061"/>
    <cellStyle name="Normal 2 2 18 3 2" xfId="11062"/>
    <cellStyle name="Normal 2 2 18 3 3" xfId="11063"/>
    <cellStyle name="Normal 2 2 18 3 4" xfId="11064"/>
    <cellStyle name="Normal 2 2 18 4" xfId="11065"/>
    <cellStyle name="Normal 2 2 18 5" xfId="11066"/>
    <cellStyle name="Normal 2 2 18 6" xfId="11067"/>
    <cellStyle name="Normal 2 2 19" xfId="11068"/>
    <cellStyle name="Normal 2 2 19 2" xfId="11069"/>
    <cellStyle name="Normal 2 2 19 2 2" xfId="11070"/>
    <cellStyle name="Normal 2 2 19 2 3" xfId="11071"/>
    <cellStyle name="Normal 2 2 19 2 3 2" xfId="11072"/>
    <cellStyle name="Normal 2 2 19 2 3 3" xfId="11073"/>
    <cellStyle name="Normal 2 2 19 2 3 4" xfId="11074"/>
    <cellStyle name="Normal 2 2 19 2 4" xfId="11075"/>
    <cellStyle name="Normal 2 2 19 2 5" xfId="11076"/>
    <cellStyle name="Normal 2 2 19 2 6" xfId="11077"/>
    <cellStyle name="Normal 2 2 19 3" xfId="11078"/>
    <cellStyle name="Normal 2 2 19 3 2" xfId="11079"/>
    <cellStyle name="Normal 2 2 19 3 3" xfId="11080"/>
    <cellStyle name="Normal 2 2 19 3 4" xfId="11081"/>
    <cellStyle name="Normal 2 2 19 4" xfId="11082"/>
    <cellStyle name="Normal 2 2 19 5" xfId="11083"/>
    <cellStyle name="Normal 2 2 19 6" xfId="11084"/>
    <cellStyle name="Normal 2 2 2" xfId="11085"/>
    <cellStyle name="Normal 2 2 2 10" xfId="11086"/>
    <cellStyle name="Normal 2 2 2 11" xfId="11087"/>
    <cellStyle name="Normal 2 2 2 12" xfId="11088"/>
    <cellStyle name="Normal 2 2 2 13" xfId="11089"/>
    <cellStyle name="Normal 2 2 2 14" xfId="11090"/>
    <cellStyle name="Normal 2 2 2 15" xfId="11091"/>
    <cellStyle name="Normal 2 2 2 16" xfId="11092"/>
    <cellStyle name="Normal 2 2 2 17" xfId="11093"/>
    <cellStyle name="Normal 2 2 2 18" xfId="11094"/>
    <cellStyle name="Normal 2 2 2 18 2" xfId="11095"/>
    <cellStyle name="Normal 2 2 2 18 2 2" xfId="11096"/>
    <cellStyle name="Normal 2 2 2 18 2 2 2" xfId="11097"/>
    <cellStyle name="Normal 2 2 2 18 2 2 3" xfId="11098"/>
    <cellStyle name="Normal 2 2 2 18 2 2 4" xfId="11099"/>
    <cellStyle name="Normal 2 2 2 18 2 3" xfId="11100"/>
    <cellStyle name="Normal 2 2 2 18 2 4" xfId="11101"/>
    <cellStyle name="Normal 2 2 2 18 2 5" xfId="11102"/>
    <cellStyle name="Normal 2 2 2 18 3" xfId="11103"/>
    <cellStyle name="Normal 2 2 2 18 4" xfId="11104"/>
    <cellStyle name="Normal 2 2 2 18 4 2" xfId="11105"/>
    <cellStyle name="Normal 2 2 2 18 4 3" xfId="11106"/>
    <cellStyle name="Normal 2 2 2 18 4 4" xfId="11107"/>
    <cellStyle name="Normal 2 2 2 18 5" xfId="11108"/>
    <cellStyle name="Normal 2 2 2 18 6" xfId="11109"/>
    <cellStyle name="Normal 2 2 2 18 7" xfId="11110"/>
    <cellStyle name="Normal 2 2 2 19" xfId="11111"/>
    <cellStyle name="Normal 2 2 2 19 2" xfId="11112"/>
    <cellStyle name="Normal 2 2 2 2" xfId="11113"/>
    <cellStyle name="Normal 2 2 2 2 2" xfId="11114"/>
    <cellStyle name="Normal 2 2 2 2 3" xfId="11115"/>
    <cellStyle name="Normal 2 2 2 2 3 2" xfId="11116"/>
    <cellStyle name="Normal 2 2 2 2 3 2 2" xfId="11117"/>
    <cellStyle name="Normal 2 2 2 2 3 2 2 2" xfId="11118"/>
    <cellStyle name="Normal 2 2 2 2 3 2 2 3" xfId="11119"/>
    <cellStyle name="Normal 2 2 2 2 3 2 2 4" xfId="11120"/>
    <cellStyle name="Normal 2 2 2 2 3 2 3" xfId="11121"/>
    <cellStyle name="Normal 2 2 2 2 3 2 4" xfId="11122"/>
    <cellStyle name="Normal 2 2 2 2 3 2 5" xfId="11123"/>
    <cellStyle name="Normal 2 2 2 2 3 3" xfId="11124"/>
    <cellStyle name="Normal 2 2 2 2 3 3 2" xfId="11125"/>
    <cellStyle name="Normal 2 2 2 2 3 3 3" xfId="11126"/>
    <cellStyle name="Normal 2 2 2 2 3 3 4" xfId="11127"/>
    <cellStyle name="Normal 2 2 2 2 3 4" xfId="11128"/>
    <cellStyle name="Normal 2 2 2 2 3 5" xfId="11129"/>
    <cellStyle name="Normal 2 2 2 2 3 6" xfId="11130"/>
    <cellStyle name="Normal 2 2 2 2 4" xfId="11131"/>
    <cellStyle name="Normal 2 2 2 2 4 2" xfId="11132"/>
    <cellStyle name="Normal 2 2 2 2 4 2 2" xfId="11133"/>
    <cellStyle name="Normal 2 2 2 2 4 2 3" xfId="11134"/>
    <cellStyle name="Normal 2 2 2 2 4 2 4" xfId="11135"/>
    <cellStyle name="Normal 2 2 2 2 5" xfId="11136"/>
    <cellStyle name="Normal 2 2 2 2 5 2" xfId="11137"/>
    <cellStyle name="Normal 2 2 2 2 5 2 2" xfId="11138"/>
    <cellStyle name="Normal 2 2 2 2 5 2 2 2" xfId="11139"/>
    <cellStyle name="Normal 2 2 2 2 5 2 2 3" xfId="11140"/>
    <cellStyle name="Normal 2 2 2 2 5 2 2 4" xfId="11141"/>
    <cellStyle name="Normal 2 2 2 2 5 2 3" xfId="11142"/>
    <cellStyle name="Normal 2 2 2 2 5 2 4" xfId="11143"/>
    <cellStyle name="Normal 2 2 2 2 5 2 5" xfId="11144"/>
    <cellStyle name="Normal 2 2 2 2 5 3" xfId="11145"/>
    <cellStyle name="Normal 2 2 2 2 5 3 2" xfId="11146"/>
    <cellStyle name="Normal 2 2 2 2 5 3 3" xfId="11147"/>
    <cellStyle name="Normal 2 2 2 2 5 3 4" xfId="11148"/>
    <cellStyle name="Normal 2 2 2 2 5 4" xfId="11149"/>
    <cellStyle name="Normal 2 2 2 2 5 5" xfId="11150"/>
    <cellStyle name="Normal 2 2 2 2 5 6" xfId="11151"/>
    <cellStyle name="Normal 2 2 2 2 6" xfId="11152"/>
    <cellStyle name="Normal 2 2 2 2 6 2" xfId="11153"/>
    <cellStyle name="Normal 2 2 2 2 6 2 2" xfId="11154"/>
    <cellStyle name="Normal 2 2 2 2 6 2 3" xfId="11155"/>
    <cellStyle name="Normal 2 2 2 2 6 2 4" xfId="11156"/>
    <cellStyle name="Normal 2 2 2 2 7" xfId="11157"/>
    <cellStyle name="Normal 2 2 2 20" xfId="11158"/>
    <cellStyle name="Normal 2 2 2 20 2" xfId="11159"/>
    <cellStyle name="Normal 2 2 2 20 2 2" xfId="11160"/>
    <cellStyle name="Normal 2 2 2 20 2 2 2" xfId="11161"/>
    <cellStyle name="Normal 2 2 2 20 2 2 3" xfId="11162"/>
    <cellStyle name="Normal 2 2 2 20 2 2 4" xfId="11163"/>
    <cellStyle name="Normal 2 2 2 20 2 3" xfId="11164"/>
    <cellStyle name="Normal 2 2 2 20 2 4" xfId="11165"/>
    <cellStyle name="Normal 2 2 2 20 2 5" xfId="11166"/>
    <cellStyle name="Normal 2 2 2 20 3" xfId="11167"/>
    <cellStyle name="Normal 2 2 2 20 4" xfId="11168"/>
    <cellStyle name="Normal 2 2 2 20 4 2" xfId="11169"/>
    <cellStyle name="Normal 2 2 2 20 4 3" xfId="11170"/>
    <cellStyle name="Normal 2 2 2 20 4 4" xfId="11171"/>
    <cellStyle name="Normal 2 2 2 20 5" xfId="11172"/>
    <cellStyle name="Normal 2 2 2 20 6" xfId="11173"/>
    <cellStyle name="Normal 2 2 2 20 7" xfId="11174"/>
    <cellStyle name="Normal 2 2 2 21" xfId="11175"/>
    <cellStyle name="Normal 2 2 2 21 2" xfId="11176"/>
    <cellStyle name="Normal 2 2 2 21 2 2" xfId="11177"/>
    <cellStyle name="Normal 2 2 2 21 2 2 2" xfId="11178"/>
    <cellStyle name="Normal 2 2 2 21 2 2 3" xfId="11179"/>
    <cellStyle name="Normal 2 2 2 21 2 2 4" xfId="11180"/>
    <cellStyle name="Normal 2 2 2 21 2 3" xfId="11181"/>
    <cellStyle name="Normal 2 2 2 21 2 4" xfId="11182"/>
    <cellStyle name="Normal 2 2 2 21 2 5" xfId="11183"/>
    <cellStyle name="Normal 2 2 2 21 3" xfId="11184"/>
    <cellStyle name="Normal 2 2 2 21 4" xfId="11185"/>
    <cellStyle name="Normal 2 2 2 21 4 2" xfId="11186"/>
    <cellStyle name="Normal 2 2 2 21 4 3" xfId="11187"/>
    <cellStyle name="Normal 2 2 2 21 4 4" xfId="11188"/>
    <cellStyle name="Normal 2 2 2 21 5" xfId="11189"/>
    <cellStyle name="Normal 2 2 2 21 6" xfId="11190"/>
    <cellStyle name="Normal 2 2 2 21 7" xfId="11191"/>
    <cellStyle name="Normal 2 2 2 22" xfId="11192"/>
    <cellStyle name="Normal 2 2 2 22 2" xfId="11193"/>
    <cellStyle name="Normal 2 2 2 22 3" xfId="11194"/>
    <cellStyle name="Normal 2 2 2 22 4" xfId="11195"/>
    <cellStyle name="Normal 2 2 2 3" xfId="11196"/>
    <cellStyle name="Normal 2 2 2 3 2" xfId="11197"/>
    <cellStyle name="Normal 2 2 2 3 3" xfId="11198"/>
    <cellStyle name="Normal 2 2 2 3 4" xfId="11199"/>
    <cellStyle name="Normal 2 2 2 4" xfId="11200"/>
    <cellStyle name="Normal 2 2 2 4 2" xfId="11201"/>
    <cellStyle name="Normal 2 2 2 5" xfId="11202"/>
    <cellStyle name="Normal 2 2 2 5 2" xfId="11203"/>
    <cellStyle name="Normal 2 2 2 6" xfId="11204"/>
    <cellStyle name="Normal 2 2 2 6 10" xfId="11205"/>
    <cellStyle name="Normal 2 2 2 6 10 2" xfId="11206"/>
    <cellStyle name="Normal 2 2 2 6 10 3" xfId="11207"/>
    <cellStyle name="Normal 2 2 2 6 10 4" xfId="11208"/>
    <cellStyle name="Normal 2 2 2 6 11" xfId="11209"/>
    <cellStyle name="Normal 2 2 2 6 12" xfId="11210"/>
    <cellStyle name="Normal 2 2 2 6 13" xfId="11211"/>
    <cellStyle name="Normal 2 2 2 6 2" xfId="11212"/>
    <cellStyle name="Normal 2 2 2 6 2 2" xfId="11213"/>
    <cellStyle name="Normal 2 2 2 6 2 2 2" xfId="11214"/>
    <cellStyle name="Normal 2 2 2 6 2 2 3" xfId="11215"/>
    <cellStyle name="Normal 2 2 2 6 2 2 3 2" xfId="11216"/>
    <cellStyle name="Normal 2 2 2 6 2 2 3 2 2" xfId="11217"/>
    <cellStyle name="Normal 2 2 2 6 2 2 3 2 3" xfId="11218"/>
    <cellStyle name="Normal 2 2 2 6 2 2 3 2 4" xfId="11219"/>
    <cellStyle name="Normal 2 2 2 6 2 2 3 3" xfId="11220"/>
    <cellStyle name="Normal 2 2 2 6 2 2 3 4" xfId="11221"/>
    <cellStyle name="Normal 2 2 2 6 2 2 3 5" xfId="11222"/>
    <cellStyle name="Normal 2 2 2 6 2 2 4" xfId="11223"/>
    <cellStyle name="Normal 2 2 2 6 2 2 4 2" xfId="11224"/>
    <cellStyle name="Normal 2 2 2 6 2 2 4 3" xfId="11225"/>
    <cellStyle name="Normal 2 2 2 6 2 2 4 4" xfId="11226"/>
    <cellStyle name="Normal 2 2 2 6 2 2 5" xfId="11227"/>
    <cellStyle name="Normal 2 2 2 6 2 2 6" xfId="11228"/>
    <cellStyle name="Normal 2 2 2 6 2 2 7" xfId="11229"/>
    <cellStyle name="Normal 2 2 2 6 2 3" xfId="11230"/>
    <cellStyle name="Normal 2 2 2 6 2 4" xfId="11231"/>
    <cellStyle name="Normal 2 2 2 6 2 5" xfId="11232"/>
    <cellStyle name="Normal 2 2 2 6 2 6" xfId="11233"/>
    <cellStyle name="Normal 2 2 2 6 2 7" xfId="11234"/>
    <cellStyle name="Normal 2 2 2 6 2 8" xfId="11235"/>
    <cellStyle name="Normal 2 2 2 6 3" xfId="11236"/>
    <cellStyle name="Normal 2 2 2 6 3 2" xfId="11237"/>
    <cellStyle name="Normal 2 2 2 6 3 2 2" xfId="11238"/>
    <cellStyle name="Normal 2 2 2 6 3 2 2 2" xfId="11239"/>
    <cellStyle name="Normal 2 2 2 6 3 2 2 2 2" xfId="11240"/>
    <cellStyle name="Normal 2 2 2 6 3 2 2 2 3" xfId="11241"/>
    <cellStyle name="Normal 2 2 2 6 3 2 2 2 4" xfId="11242"/>
    <cellStyle name="Normal 2 2 2 6 3 2 2 3" xfId="11243"/>
    <cellStyle name="Normal 2 2 2 6 3 2 2 4" xfId="11244"/>
    <cellStyle name="Normal 2 2 2 6 3 2 2 5" xfId="11245"/>
    <cellStyle name="Normal 2 2 2 6 3 2 3" xfId="11246"/>
    <cellStyle name="Normal 2 2 2 6 3 2 3 2" xfId="11247"/>
    <cellStyle name="Normal 2 2 2 6 3 2 3 3" xfId="11248"/>
    <cellStyle name="Normal 2 2 2 6 3 2 3 4" xfId="11249"/>
    <cellStyle name="Normal 2 2 2 6 3 2 4" xfId="11250"/>
    <cellStyle name="Normal 2 2 2 6 3 2 5" xfId="11251"/>
    <cellStyle name="Normal 2 2 2 6 3 2 6" xfId="11252"/>
    <cellStyle name="Normal 2 2 2 6 4" xfId="11253"/>
    <cellStyle name="Normal 2 2 2 6 4 2" xfId="11254"/>
    <cellStyle name="Normal 2 2 2 6 4 2 2" xfId="11255"/>
    <cellStyle name="Normal 2 2 2 6 4 2 2 2" xfId="11256"/>
    <cellStyle name="Normal 2 2 2 6 4 2 2 3" xfId="11257"/>
    <cellStyle name="Normal 2 2 2 6 4 2 2 4" xfId="11258"/>
    <cellStyle name="Normal 2 2 2 6 4 2 3" xfId="11259"/>
    <cellStyle name="Normal 2 2 2 6 4 2 4" xfId="11260"/>
    <cellStyle name="Normal 2 2 2 6 4 2 5" xfId="11261"/>
    <cellStyle name="Normal 2 2 2 6 4 3" xfId="11262"/>
    <cellStyle name="Normal 2 2 2 6 4 3 2" xfId="11263"/>
    <cellStyle name="Normal 2 2 2 6 4 3 3" xfId="11264"/>
    <cellStyle name="Normal 2 2 2 6 4 3 4" xfId="11265"/>
    <cellStyle name="Normal 2 2 2 6 4 4" xfId="11266"/>
    <cellStyle name="Normal 2 2 2 6 4 5" xfId="11267"/>
    <cellStyle name="Normal 2 2 2 6 4 6" xfId="11268"/>
    <cellStyle name="Normal 2 2 2 6 5" xfId="11269"/>
    <cellStyle name="Normal 2 2 2 6 5 2" xfId="11270"/>
    <cellStyle name="Normal 2 2 2 6 5 2 2" xfId="11271"/>
    <cellStyle name="Normal 2 2 2 6 5 2 2 2" xfId="11272"/>
    <cellStyle name="Normal 2 2 2 6 5 2 2 3" xfId="11273"/>
    <cellStyle name="Normal 2 2 2 6 5 2 2 4" xfId="11274"/>
    <cellStyle name="Normal 2 2 2 6 5 2 3" xfId="11275"/>
    <cellStyle name="Normal 2 2 2 6 5 2 4" xfId="11276"/>
    <cellStyle name="Normal 2 2 2 6 5 2 5" xfId="11277"/>
    <cellStyle name="Normal 2 2 2 6 5 3" xfId="11278"/>
    <cellStyle name="Normal 2 2 2 6 5 3 2" xfId="11279"/>
    <cellStyle name="Normal 2 2 2 6 5 3 3" xfId="11280"/>
    <cellStyle name="Normal 2 2 2 6 5 3 4" xfId="11281"/>
    <cellStyle name="Normal 2 2 2 6 5 4" xfId="11282"/>
    <cellStyle name="Normal 2 2 2 6 5 5" xfId="11283"/>
    <cellStyle name="Normal 2 2 2 6 5 6" xfId="11284"/>
    <cellStyle name="Normal 2 2 2 6 6" xfId="11285"/>
    <cellStyle name="Normal 2 2 2 6 6 2" xfId="11286"/>
    <cellStyle name="Normal 2 2 2 6 6 2 2" xfId="11287"/>
    <cellStyle name="Normal 2 2 2 6 6 2 2 2" xfId="11288"/>
    <cellStyle name="Normal 2 2 2 6 6 2 2 3" xfId="11289"/>
    <cellStyle name="Normal 2 2 2 6 6 2 2 4" xfId="11290"/>
    <cellStyle name="Normal 2 2 2 6 6 2 3" xfId="11291"/>
    <cellStyle name="Normal 2 2 2 6 6 2 4" xfId="11292"/>
    <cellStyle name="Normal 2 2 2 6 6 2 5" xfId="11293"/>
    <cellStyle name="Normal 2 2 2 6 6 3" xfId="11294"/>
    <cellStyle name="Normal 2 2 2 6 6 3 2" xfId="11295"/>
    <cellStyle name="Normal 2 2 2 6 6 3 3" xfId="11296"/>
    <cellStyle name="Normal 2 2 2 6 6 3 4" xfId="11297"/>
    <cellStyle name="Normal 2 2 2 6 6 4" xfId="11298"/>
    <cellStyle name="Normal 2 2 2 6 6 5" xfId="11299"/>
    <cellStyle name="Normal 2 2 2 6 6 6" xfId="11300"/>
    <cellStyle name="Normal 2 2 2 6 7" xfId="11301"/>
    <cellStyle name="Normal 2 2 2 6 7 2" xfId="11302"/>
    <cellStyle name="Normal 2 2 2 6 7 2 2" xfId="11303"/>
    <cellStyle name="Normal 2 2 2 6 7 2 2 2" xfId="11304"/>
    <cellStyle name="Normal 2 2 2 6 7 2 2 3" xfId="11305"/>
    <cellStyle name="Normal 2 2 2 6 7 2 2 4" xfId="11306"/>
    <cellStyle name="Normal 2 2 2 6 7 2 3" xfId="11307"/>
    <cellStyle name="Normal 2 2 2 6 7 2 4" xfId="11308"/>
    <cellStyle name="Normal 2 2 2 6 7 2 5" xfId="11309"/>
    <cellStyle name="Normal 2 2 2 6 7 3" xfId="11310"/>
    <cellStyle name="Normal 2 2 2 6 7 3 2" xfId="11311"/>
    <cellStyle name="Normal 2 2 2 6 7 3 3" xfId="11312"/>
    <cellStyle name="Normal 2 2 2 6 7 3 4" xfId="11313"/>
    <cellStyle name="Normal 2 2 2 6 7 4" xfId="11314"/>
    <cellStyle name="Normal 2 2 2 6 7 5" xfId="11315"/>
    <cellStyle name="Normal 2 2 2 6 7 6" xfId="11316"/>
    <cellStyle name="Normal 2 2 2 6 8" xfId="11317"/>
    <cellStyle name="Normal 2 2 2 6 8 2" xfId="11318"/>
    <cellStyle name="Normal 2 2 2 6 8 2 2" xfId="11319"/>
    <cellStyle name="Normal 2 2 2 6 8 2 2 2" xfId="11320"/>
    <cellStyle name="Normal 2 2 2 6 8 2 2 3" xfId="11321"/>
    <cellStyle name="Normal 2 2 2 6 8 2 2 4" xfId="11322"/>
    <cellStyle name="Normal 2 2 2 6 8 2 3" xfId="11323"/>
    <cellStyle name="Normal 2 2 2 6 8 2 4" xfId="11324"/>
    <cellStyle name="Normal 2 2 2 6 8 2 5" xfId="11325"/>
    <cellStyle name="Normal 2 2 2 6 8 3" xfId="11326"/>
    <cellStyle name="Normal 2 2 2 6 8 3 2" xfId="11327"/>
    <cellStyle name="Normal 2 2 2 6 8 3 3" xfId="11328"/>
    <cellStyle name="Normal 2 2 2 6 8 3 4" xfId="11329"/>
    <cellStyle name="Normal 2 2 2 6 8 4" xfId="11330"/>
    <cellStyle name="Normal 2 2 2 6 8 5" xfId="11331"/>
    <cellStyle name="Normal 2 2 2 6 8 6" xfId="11332"/>
    <cellStyle name="Normal 2 2 2 6 9" xfId="11333"/>
    <cellStyle name="Normal 2 2 2 6 9 2" xfId="11334"/>
    <cellStyle name="Normal 2 2 2 6 9 2 2" xfId="11335"/>
    <cellStyle name="Normal 2 2 2 6 9 2 3" xfId="11336"/>
    <cellStyle name="Normal 2 2 2 6 9 2 4" xfId="11337"/>
    <cellStyle name="Normal 2 2 2 6 9 3" xfId="11338"/>
    <cellStyle name="Normal 2 2 2 6 9 4" xfId="11339"/>
    <cellStyle name="Normal 2 2 2 6 9 5" xfId="11340"/>
    <cellStyle name="Normal 2 2 2 7" xfId="11341"/>
    <cellStyle name="Normal 2 2 2 8" xfId="11342"/>
    <cellStyle name="Normal 2 2 2 9" xfId="11343"/>
    <cellStyle name="Normal 2 2 2 9 2" xfId="11344"/>
    <cellStyle name="Normal 2 2 2 9 2 2" xfId="11345"/>
    <cellStyle name="Normal 2 2 2 9 2 2 2" xfId="11346"/>
    <cellStyle name="Normal 2 2 2 9 2 2 3" xfId="11347"/>
    <cellStyle name="Normal 2 2 2 9 2 2 4" xfId="11348"/>
    <cellStyle name="Normal 2 2 2 9 2 3" xfId="11349"/>
    <cellStyle name="Normal 2 2 2 9 2 4" xfId="11350"/>
    <cellStyle name="Normal 2 2 2 9 2 5" xfId="11351"/>
    <cellStyle name="Normal 2 2 2 9 3" xfId="11352"/>
    <cellStyle name="Normal 2 2 2 9 3 2" xfId="11353"/>
    <cellStyle name="Normal 2 2 2 9 3 3" xfId="11354"/>
    <cellStyle name="Normal 2 2 2 9 3 4" xfId="11355"/>
    <cellStyle name="Normal 2 2 2 9 4" xfId="11356"/>
    <cellStyle name="Normal 2 2 2 9 5" xfId="11357"/>
    <cellStyle name="Normal 2 2 2 9 6" xfId="11358"/>
    <cellStyle name="Normal 2 2 2_Guarantees" xfId="11359"/>
    <cellStyle name="Normal 2 2 20" xfId="11360"/>
    <cellStyle name="Normal 2 2 20 2" xfId="11361"/>
    <cellStyle name="Normal 2 2 20 2 2" xfId="11362"/>
    <cellStyle name="Normal 2 2 20 2 3" xfId="11363"/>
    <cellStyle name="Normal 2 2 20 2 3 2" xfId="11364"/>
    <cellStyle name="Normal 2 2 20 2 3 3" xfId="11365"/>
    <cellStyle name="Normal 2 2 20 2 3 4" xfId="11366"/>
    <cellStyle name="Normal 2 2 20 2 4" xfId="11367"/>
    <cellStyle name="Normal 2 2 20 2 5" xfId="11368"/>
    <cellStyle name="Normal 2 2 20 2 6" xfId="11369"/>
    <cellStyle name="Normal 2 2 20 3" xfId="11370"/>
    <cellStyle name="Normal 2 2 20 3 2" xfId="11371"/>
    <cellStyle name="Normal 2 2 20 3 3" xfId="11372"/>
    <cellStyle name="Normal 2 2 20 3 4" xfId="11373"/>
    <cellStyle name="Normal 2 2 20 4" xfId="11374"/>
    <cellStyle name="Normal 2 2 20 5" xfId="11375"/>
    <cellStyle name="Normal 2 2 20 6" xfId="11376"/>
    <cellStyle name="Normal 2 2 21" xfId="11377"/>
    <cellStyle name="Normal 2 2 21 2" xfId="11378"/>
    <cellStyle name="Normal 2 2 21 3" xfId="11379"/>
    <cellStyle name="Normal 2 2 21 3 2" xfId="11380"/>
    <cellStyle name="Normal 2 2 21 3 3" xfId="11381"/>
    <cellStyle name="Normal 2 2 21 3 4" xfId="11382"/>
    <cellStyle name="Normal 2 2 22" xfId="11383"/>
    <cellStyle name="Normal 2 2 22 2" xfId="11384"/>
    <cellStyle name="Normal 2 2 22 2 2" xfId="11385"/>
    <cellStyle name="Normal 2 2 22 2 3" xfId="11386"/>
    <cellStyle name="Normal 2 2 22 2 3 2" xfId="11387"/>
    <cellStyle name="Normal 2 2 22 2 3 3" xfId="11388"/>
    <cellStyle name="Normal 2 2 22 2 3 4" xfId="11389"/>
    <cellStyle name="Normal 2 2 22 2 4" xfId="11390"/>
    <cellStyle name="Normal 2 2 22 2 5" xfId="11391"/>
    <cellStyle name="Normal 2 2 22 2 6" xfId="11392"/>
    <cellStyle name="Normal 2 2 22 3" xfId="11393"/>
    <cellStyle name="Normal 2 2 22 3 2" xfId="11394"/>
    <cellStyle name="Normal 2 2 22 3 3" xfId="11395"/>
    <cellStyle name="Normal 2 2 22 3 4" xfId="11396"/>
    <cellStyle name="Normal 2 2 22 4" xfId="11397"/>
    <cellStyle name="Normal 2 2 22 5" xfId="11398"/>
    <cellStyle name="Normal 2 2 22 6" xfId="11399"/>
    <cellStyle name="Normal 2 2 23" xfId="11400"/>
    <cellStyle name="Normal 2 2 23 2" xfId="11401"/>
    <cellStyle name="Normal 2 2 23 3" xfId="11402"/>
    <cellStyle name="Normal 2 2 23 3 2" xfId="11403"/>
    <cellStyle name="Normal 2 2 23 3 3" xfId="11404"/>
    <cellStyle name="Normal 2 2 23 3 4" xfId="11405"/>
    <cellStyle name="Normal 2 2 24" xfId="11406"/>
    <cellStyle name="Normal 2 2 24 2" xfId="11407"/>
    <cellStyle name="Normal 2 2 25" xfId="11408"/>
    <cellStyle name="Normal 2 2 26" xfId="11409"/>
    <cellStyle name="Normal 2 2 27" xfId="11410"/>
    <cellStyle name="Normal 2 2 28" xfId="11411"/>
    <cellStyle name="Normal 2 2 29" xfId="11412"/>
    <cellStyle name="Normal 2 2 3" xfId="11413"/>
    <cellStyle name="Normal 2 2 3 10" xfId="11414"/>
    <cellStyle name="Normal 2 2 3 10 2" xfId="11415"/>
    <cellStyle name="Normal 2 2 3 10 2 2" xfId="11416"/>
    <cellStyle name="Normal 2 2 3 10 2 2 2" xfId="11417"/>
    <cellStyle name="Normal 2 2 3 10 2 2 3" xfId="11418"/>
    <cellStyle name="Normal 2 2 3 10 2 2 4" xfId="11419"/>
    <cellStyle name="Normal 2 2 3 10 2 3" xfId="11420"/>
    <cellStyle name="Normal 2 2 3 10 2 4" xfId="11421"/>
    <cellStyle name="Normal 2 2 3 10 2 5" xfId="11422"/>
    <cellStyle name="Normal 2 2 3 10 3" xfId="11423"/>
    <cellStyle name="Normal 2 2 3 10 4" xfId="11424"/>
    <cellStyle name="Normal 2 2 3 10 4 2" xfId="11425"/>
    <cellStyle name="Normal 2 2 3 10 4 3" xfId="11426"/>
    <cellStyle name="Normal 2 2 3 10 4 4" xfId="11427"/>
    <cellStyle name="Normal 2 2 3 10 5" xfId="11428"/>
    <cellStyle name="Normal 2 2 3 10 6" xfId="11429"/>
    <cellStyle name="Normal 2 2 3 10 7" xfId="11430"/>
    <cellStyle name="Normal 2 2 3 11" xfId="11431"/>
    <cellStyle name="Normal 2 2 3 11 2" xfId="11432"/>
    <cellStyle name="Normal 2 2 3 11 2 2" xfId="11433"/>
    <cellStyle name="Normal 2 2 3 11 2 2 2" xfId="11434"/>
    <cellStyle name="Normal 2 2 3 11 2 2 3" xfId="11435"/>
    <cellStyle name="Normal 2 2 3 11 2 2 4" xfId="11436"/>
    <cellStyle name="Normal 2 2 3 11 2 3" xfId="11437"/>
    <cellStyle name="Normal 2 2 3 11 2 4" xfId="11438"/>
    <cellStyle name="Normal 2 2 3 11 2 5" xfId="11439"/>
    <cellStyle name="Normal 2 2 3 11 3" xfId="11440"/>
    <cellStyle name="Normal 2 2 3 11 4" xfId="11441"/>
    <cellStyle name="Normal 2 2 3 11 4 2" xfId="11442"/>
    <cellStyle name="Normal 2 2 3 11 4 3" xfId="11443"/>
    <cellStyle name="Normal 2 2 3 11 4 4" xfId="11444"/>
    <cellStyle name="Normal 2 2 3 11 5" xfId="11445"/>
    <cellStyle name="Normal 2 2 3 11 6" xfId="11446"/>
    <cellStyle name="Normal 2 2 3 11 7" xfId="11447"/>
    <cellStyle name="Normal 2 2 3 12" xfId="11448"/>
    <cellStyle name="Normal 2 2 3 2" xfId="11449"/>
    <cellStyle name="Normal 2 2 3 3" xfId="11450"/>
    <cellStyle name="Normal 2 2 3 4" xfId="11451"/>
    <cellStyle name="Normal 2 2 3 5" xfId="11452"/>
    <cellStyle name="Normal 2 2 3 6" xfId="11453"/>
    <cellStyle name="Normal 2 2 3 7" xfId="11454"/>
    <cellStyle name="Normal 2 2 3 8" xfId="11455"/>
    <cellStyle name="Normal 2 2 3 9" xfId="11456"/>
    <cellStyle name="Normal 2 2 3 9 2" xfId="11457"/>
    <cellStyle name="Normal 2 2 30" xfId="11458"/>
    <cellStyle name="Normal 2 2 31" xfId="11459"/>
    <cellStyle name="Normal 2 2 32" xfId="11460"/>
    <cellStyle name="Normal 2 2 33" xfId="11461"/>
    <cellStyle name="Normal 2 2 34" xfId="11462"/>
    <cellStyle name="Normal 2 2 35" xfId="11463"/>
    <cellStyle name="Normal 2 2 36" xfId="11464"/>
    <cellStyle name="Normal 2 2 37" xfId="11465"/>
    <cellStyle name="Normal 2 2 38" xfId="11466"/>
    <cellStyle name="Normal 2 2 39" xfId="11467"/>
    <cellStyle name="Normal 2 2 4" xfId="11468"/>
    <cellStyle name="Normal 2 2 4 10" xfId="11469"/>
    <cellStyle name="Normal 2 2 4 10 2" xfId="11470"/>
    <cellStyle name="Normal 2 2 4 11" xfId="11471"/>
    <cellStyle name="Normal 2 2 4 11 2" xfId="11472"/>
    <cellStyle name="Normal 2 2 4 12" xfId="11473"/>
    <cellStyle name="Normal 2 2 4 12 2" xfId="11474"/>
    <cellStyle name="Normal 2 2 4 12 3" xfId="11475"/>
    <cellStyle name="Normal 2 2 4 12 3 2" xfId="11476"/>
    <cellStyle name="Normal 2 2 4 12 3 3" xfId="11477"/>
    <cellStyle name="Normal 2 2 4 12 3 4" xfId="11478"/>
    <cellStyle name="Normal 2 2 4 12 4" xfId="11479"/>
    <cellStyle name="Normal 2 2 4 12 5" xfId="11480"/>
    <cellStyle name="Normal 2 2 4 12 6" xfId="11481"/>
    <cellStyle name="Normal 2 2 4 13" xfId="11482"/>
    <cellStyle name="Normal 2 2 4 13 2" xfId="11483"/>
    <cellStyle name="Normal 2 2 4 13 3" xfId="11484"/>
    <cellStyle name="Normal 2 2 4 13 4" xfId="11485"/>
    <cellStyle name="Normal 2 2 4 14" xfId="11486"/>
    <cellStyle name="Normal 2 2 4 15" xfId="11487"/>
    <cellStyle name="Normal 2 2 4 16" xfId="11488"/>
    <cellStyle name="Normal 2 2 4 2" xfId="11489"/>
    <cellStyle name="Normal 2 2 4 2 2" xfId="11490"/>
    <cellStyle name="Normal 2 2 4 2 3" xfId="11491"/>
    <cellStyle name="Normal 2 2 4 2 3 2" xfId="11492"/>
    <cellStyle name="Normal 2 2 4 2 3 2 2" xfId="11493"/>
    <cellStyle name="Normal 2 2 4 2 3 2 3" xfId="11494"/>
    <cellStyle name="Normal 2 2 4 2 3 2 4" xfId="11495"/>
    <cellStyle name="Normal 2 2 4 2 3 3" xfId="11496"/>
    <cellStyle name="Normal 2 2 4 2 3 4" xfId="11497"/>
    <cellStyle name="Normal 2 2 4 2 3 5" xfId="11498"/>
    <cellStyle name="Normal 2 2 4 2 4" xfId="11499"/>
    <cellStyle name="Normal 2 2 4 2 4 2" xfId="11500"/>
    <cellStyle name="Normal 2 2 4 2 4 3" xfId="11501"/>
    <cellStyle name="Normal 2 2 4 2 4 4" xfId="11502"/>
    <cellStyle name="Normal 2 2 4 2 5" xfId="11503"/>
    <cellStyle name="Normal 2 2 4 2 6" xfId="11504"/>
    <cellStyle name="Normal 2 2 4 2 7" xfId="11505"/>
    <cellStyle name="Normal 2 2 4 3" xfId="11506"/>
    <cellStyle name="Normal 2 2 4 4" xfId="11507"/>
    <cellStyle name="Normal 2 2 4 5" xfId="11508"/>
    <cellStyle name="Normal 2 2 4 6" xfId="11509"/>
    <cellStyle name="Normal 2 2 4 7" xfId="11510"/>
    <cellStyle name="Normal 2 2 4 8" xfId="11511"/>
    <cellStyle name="Normal 2 2 4 9" xfId="11512"/>
    <cellStyle name="Normal 2 2 4 9 2" xfId="11513"/>
    <cellStyle name="Normal 2 2 40" xfId="11514"/>
    <cellStyle name="Normal 2 2 41" xfId="11515"/>
    <cellStyle name="Normal 2 2 42" xfId="11516"/>
    <cellStyle name="Normal 2 2 43" xfId="11517"/>
    <cellStyle name="Normal 2 2 44" xfId="11518"/>
    <cellStyle name="Normal 2 2 45" xfId="11519"/>
    <cellStyle name="Normal 2 2 46" xfId="11520"/>
    <cellStyle name="Normal 2 2 47" xfId="11521"/>
    <cellStyle name="Normal 2 2 48" xfId="11522"/>
    <cellStyle name="Normal 2 2 49" xfId="11523"/>
    <cellStyle name="Normal 2 2 5" xfId="11524"/>
    <cellStyle name="Normal 2 2 5 10" xfId="11525"/>
    <cellStyle name="Normal 2 2 5 10 2" xfId="11526"/>
    <cellStyle name="Normal 2 2 5 11" xfId="11527"/>
    <cellStyle name="Normal 2 2 5 12" xfId="11528"/>
    <cellStyle name="Normal 2 2 5 2" xfId="11529"/>
    <cellStyle name="Normal 2 2 5 3" xfId="11530"/>
    <cellStyle name="Normal 2 2 5 4" xfId="11531"/>
    <cellStyle name="Normal 2 2 5 5" xfId="11532"/>
    <cellStyle name="Normal 2 2 5 6" xfId="11533"/>
    <cellStyle name="Normal 2 2 5 7" xfId="11534"/>
    <cellStyle name="Normal 2 2 5 8" xfId="11535"/>
    <cellStyle name="Normal 2 2 5 9" xfId="11536"/>
    <cellStyle name="Normal 2 2 5 9 2" xfId="11537"/>
    <cellStyle name="Normal 2 2 50" xfId="11538"/>
    <cellStyle name="Normal 2 2 51" xfId="11539"/>
    <cellStyle name="Normal 2 2 52" xfId="11540"/>
    <cellStyle name="Normal 2 2 53" xfId="11541"/>
    <cellStyle name="Normal 2 2 54" xfId="11542"/>
    <cellStyle name="Normal 2 2 55" xfId="11543"/>
    <cellStyle name="Normal 2 2 56" xfId="11544"/>
    <cellStyle name="Normal 2 2 57" xfId="11545"/>
    <cellStyle name="Normal 2 2 58" xfId="11546"/>
    <cellStyle name="Normal 2 2 59" xfId="11547"/>
    <cellStyle name="Normal 2 2 6" xfId="11548"/>
    <cellStyle name="Normal 2 2 6 2" xfId="11549"/>
    <cellStyle name="Normal 2 2 6 2 2" xfId="11550"/>
    <cellStyle name="Normal 2 2 6 2 2 2" xfId="11551"/>
    <cellStyle name="Normal 2 2 6 2 2 2 2" xfId="11552"/>
    <cellStyle name="Normal 2 2 6 2 2 2 3" xfId="11553"/>
    <cellStyle name="Normal 2 2 6 2 2 2 4" xfId="11554"/>
    <cellStyle name="Normal 2 2 6 2 2 3" xfId="11555"/>
    <cellStyle name="Normal 2 2 6 2 2 4" xfId="11556"/>
    <cellStyle name="Normal 2 2 6 2 2 5" xfId="11557"/>
    <cellStyle name="Normal 2 2 6 2 3" xfId="11558"/>
    <cellStyle name="Normal 2 2 6 2 3 2" xfId="11559"/>
    <cellStyle name="Normal 2 2 6 2 3 3" xfId="11560"/>
    <cellStyle name="Normal 2 2 6 2 3 4" xfId="11561"/>
    <cellStyle name="Normal 2 2 6 2 4" xfId="11562"/>
    <cellStyle name="Normal 2 2 6 2 5" xfId="11563"/>
    <cellStyle name="Normal 2 2 6 2 6" xfId="11564"/>
    <cellStyle name="Normal 2 2 6 3" xfId="11565"/>
    <cellStyle name="Normal 2 2 6 3 2" xfId="11566"/>
    <cellStyle name="Normal 2 2 6 3 2 2" xfId="11567"/>
    <cellStyle name="Normal 2 2 6 3 2 2 2" xfId="11568"/>
    <cellStyle name="Normal 2 2 6 3 2 2 3" xfId="11569"/>
    <cellStyle name="Normal 2 2 6 3 2 2 4" xfId="11570"/>
    <cellStyle name="Normal 2 2 6 3 2 3" xfId="11571"/>
    <cellStyle name="Normal 2 2 6 3 2 4" xfId="11572"/>
    <cellStyle name="Normal 2 2 6 3 2 5" xfId="11573"/>
    <cellStyle name="Normal 2 2 6 3 3" xfId="11574"/>
    <cellStyle name="Normal 2 2 6 3 4" xfId="11575"/>
    <cellStyle name="Normal 2 2 6 3 4 2" xfId="11576"/>
    <cellStyle name="Normal 2 2 6 3 4 3" xfId="11577"/>
    <cellStyle name="Normal 2 2 6 3 4 4" xfId="11578"/>
    <cellStyle name="Normal 2 2 6 3 5" xfId="11579"/>
    <cellStyle name="Normal 2 2 6 3 6" xfId="11580"/>
    <cellStyle name="Normal 2 2 6 3 7" xfId="11581"/>
    <cellStyle name="Normal 2 2 6 4" xfId="11582"/>
    <cellStyle name="Normal 2 2 6 4 2" xfId="11583"/>
    <cellStyle name="Normal 2 2 6 5" xfId="11584"/>
    <cellStyle name="Normal 2 2 6 6" xfId="11585"/>
    <cellStyle name="Normal 2 2 6 7" xfId="11586"/>
    <cellStyle name="Normal 2 2 6 7 2" xfId="11587"/>
    <cellStyle name="Normal 2 2 6 7 3" xfId="11588"/>
    <cellStyle name="Normal 2 2 6 7 4" xfId="11589"/>
    <cellStyle name="Normal 2 2 60" xfId="11590"/>
    <cellStyle name="Normal 2 2 61" xfId="11591"/>
    <cellStyle name="Normal 2 2 62" xfId="11592"/>
    <cellStyle name="Normal 2 2 63" xfId="11593"/>
    <cellStyle name="Normal 2 2 64" xfId="11594"/>
    <cellStyle name="Normal 2 2 65" xfId="11595"/>
    <cellStyle name="Normal 2 2 66" xfId="11596"/>
    <cellStyle name="Normal 2 2 67" xfId="11597"/>
    <cellStyle name="Normal 2 2 68" xfId="11598"/>
    <cellStyle name="Normal 2 2 69" xfId="11599"/>
    <cellStyle name="Normal 2 2 7" xfId="11600"/>
    <cellStyle name="Normal 2 2 7 2" xfId="11601"/>
    <cellStyle name="Normal 2 2 7 2 2" xfId="11602"/>
    <cellStyle name="Normal 2 2 7 2 2 2" xfId="11603"/>
    <cellStyle name="Normal 2 2 7 2 2 2 2" xfId="11604"/>
    <cellStyle name="Normal 2 2 7 2 2 2 3" xfId="11605"/>
    <cellStyle name="Normal 2 2 7 2 2 2 4" xfId="11606"/>
    <cellStyle name="Normal 2 2 7 2 2 3" xfId="11607"/>
    <cellStyle name="Normal 2 2 7 2 2 4" xfId="11608"/>
    <cellStyle name="Normal 2 2 7 2 2 5" xfId="11609"/>
    <cellStyle name="Normal 2 2 7 2 3" xfId="11610"/>
    <cellStyle name="Normal 2 2 7 2 3 2" xfId="11611"/>
    <cellStyle name="Normal 2 2 7 2 3 3" xfId="11612"/>
    <cellStyle name="Normal 2 2 7 2 3 4" xfId="11613"/>
    <cellStyle name="Normal 2 2 7 2 4" xfId="11614"/>
    <cellStyle name="Normal 2 2 7 2 5" xfId="11615"/>
    <cellStyle name="Normal 2 2 7 2 6" xfId="11616"/>
    <cellStyle name="Normal 2 2 7 3" xfId="11617"/>
    <cellStyle name="Normal 2 2 7 3 2" xfId="11618"/>
    <cellStyle name="Normal 2 2 7 3 3" xfId="11619"/>
    <cellStyle name="Normal 2 2 7 3 3 2" xfId="11620"/>
    <cellStyle name="Normal 2 2 7 3 3 3" xfId="11621"/>
    <cellStyle name="Normal 2 2 7 3 3 4" xfId="11622"/>
    <cellStyle name="Normal 2 2 7 3 4" xfId="11623"/>
    <cellStyle name="Normal 2 2 7 3 5" xfId="11624"/>
    <cellStyle name="Normal 2 2 7 3 6" xfId="11625"/>
    <cellStyle name="Normal 2 2 7 4" xfId="11626"/>
    <cellStyle name="Normal 2 2 7 4 2" xfId="11627"/>
    <cellStyle name="Normal 2 2 7 4 3" xfId="11628"/>
    <cellStyle name="Normal 2 2 7 4 4" xfId="11629"/>
    <cellStyle name="Normal 2 2 7 5" xfId="11630"/>
    <cellStyle name="Normal 2 2 7 6" xfId="11631"/>
    <cellStyle name="Normal 2 2 7 7" xfId="11632"/>
    <cellStyle name="Normal 2 2 70" xfId="11633"/>
    <cellStyle name="Normal 2 2 71" xfId="11634"/>
    <cellStyle name="Normal 2 2 72" xfId="11635"/>
    <cellStyle name="Normal 2 2 73" xfId="11636"/>
    <cellStyle name="Normal 2 2 74" xfId="11637"/>
    <cellStyle name="Normal 2 2 75" xfId="11638"/>
    <cellStyle name="Normal 2 2 76" xfId="11639"/>
    <cellStyle name="Normal 2 2 77" xfId="11640"/>
    <cellStyle name="Normal 2 2 78" xfId="11641"/>
    <cellStyle name="Normal 2 2 79" xfId="11642"/>
    <cellStyle name="Normal 2 2 8" xfId="11643"/>
    <cellStyle name="Normal 2 2 8 2" xfId="11644"/>
    <cellStyle name="Normal 2 2 8 2 2" xfId="11645"/>
    <cellStyle name="Normal 2 2 8 2 2 2" xfId="11646"/>
    <cellStyle name="Normal 2 2 8 2 2 2 2" xfId="11647"/>
    <cellStyle name="Normal 2 2 8 2 2 2 3" xfId="11648"/>
    <cellStyle name="Normal 2 2 8 2 2 2 4" xfId="11649"/>
    <cellStyle name="Normal 2 2 8 2 2 3" xfId="11650"/>
    <cellStyle name="Normal 2 2 8 2 2 4" xfId="11651"/>
    <cellStyle name="Normal 2 2 8 2 2 5" xfId="11652"/>
    <cellStyle name="Normal 2 2 8 2 3" xfId="11653"/>
    <cellStyle name="Normal 2 2 8 2 3 2" xfId="11654"/>
    <cellStyle name="Normal 2 2 8 2 3 3" xfId="11655"/>
    <cellStyle name="Normal 2 2 8 2 3 4" xfId="11656"/>
    <cellStyle name="Normal 2 2 8 2 4" xfId="11657"/>
    <cellStyle name="Normal 2 2 8 2 5" xfId="11658"/>
    <cellStyle name="Normal 2 2 8 2 6" xfId="11659"/>
    <cellStyle name="Normal 2 2 8 3" xfId="11660"/>
    <cellStyle name="Normal 2 2 8 3 2" xfId="11661"/>
    <cellStyle name="Normal 2 2 8 3 3" xfId="11662"/>
    <cellStyle name="Normal 2 2 8 3 3 2" xfId="11663"/>
    <cellStyle name="Normal 2 2 8 3 3 3" xfId="11664"/>
    <cellStyle name="Normal 2 2 8 3 3 4" xfId="11665"/>
    <cellStyle name="Normal 2 2 8 3 4" xfId="11666"/>
    <cellStyle name="Normal 2 2 8 3 5" xfId="11667"/>
    <cellStyle name="Normal 2 2 8 3 6" xfId="11668"/>
    <cellStyle name="Normal 2 2 8 4" xfId="11669"/>
    <cellStyle name="Normal 2 2 8 4 2" xfId="11670"/>
    <cellStyle name="Normal 2 2 8 4 3" xfId="11671"/>
    <cellStyle name="Normal 2 2 8 4 4" xfId="11672"/>
    <cellStyle name="Normal 2 2 8 5" xfId="11673"/>
    <cellStyle name="Normal 2 2 8 6" xfId="11674"/>
    <cellStyle name="Normal 2 2 8 7" xfId="11675"/>
    <cellStyle name="Normal 2 2 80" xfId="11676"/>
    <cellStyle name="Normal 2 2 81" xfId="11677"/>
    <cellStyle name="Normal 2 2 82" xfId="11678"/>
    <cellStyle name="Normal 2 2 83" xfId="11679"/>
    <cellStyle name="Normal 2 2 84" xfId="11680"/>
    <cellStyle name="Normal 2 2 85" xfId="11681"/>
    <cellStyle name="Normal 2 2 86" xfId="11682"/>
    <cellStyle name="Normal 2 2 87" xfId="11683"/>
    <cellStyle name="Normal 2 2 88" xfId="11684"/>
    <cellStyle name="Normal 2 2 89" xfId="11685"/>
    <cellStyle name="Normal 2 2 9" xfId="11686"/>
    <cellStyle name="Normal 2 2 9 2" xfId="11687"/>
    <cellStyle name="Normal 2 2 9 2 10" xfId="11688"/>
    <cellStyle name="Normal 2 2 9 2 10 2" xfId="11689"/>
    <cellStyle name="Normal 2 2 9 2 10 3" xfId="11690"/>
    <cellStyle name="Normal 2 2 9 2 10 4" xfId="11691"/>
    <cellStyle name="Normal 2 2 9 2 11" xfId="11692"/>
    <cellStyle name="Normal 2 2 9 2 12" xfId="11693"/>
    <cellStyle name="Normal 2 2 9 2 13" xfId="11694"/>
    <cellStyle name="Normal 2 2 9 2 2" xfId="11695"/>
    <cellStyle name="Normal 2 2 9 2 2 2" xfId="11696"/>
    <cellStyle name="Normal 2 2 9 2 2 2 2" xfId="11697"/>
    <cellStyle name="Normal 2 2 9 2 2 2 2 2" xfId="11698"/>
    <cellStyle name="Normal 2 2 9 2 2 2 2 2 2" xfId="11699"/>
    <cellStyle name="Normal 2 2 9 2 2 2 2 2 3" xfId="11700"/>
    <cellStyle name="Normal 2 2 9 2 2 2 2 2 4" xfId="11701"/>
    <cellStyle name="Normal 2 2 9 2 2 2 2 3" xfId="11702"/>
    <cellStyle name="Normal 2 2 9 2 2 2 2 4" xfId="11703"/>
    <cellStyle name="Normal 2 2 9 2 2 2 2 5" xfId="11704"/>
    <cellStyle name="Normal 2 2 9 2 2 2 3" xfId="11705"/>
    <cellStyle name="Normal 2 2 9 2 2 2 3 2" xfId="11706"/>
    <cellStyle name="Normal 2 2 9 2 2 2 3 3" xfId="11707"/>
    <cellStyle name="Normal 2 2 9 2 2 2 3 4" xfId="11708"/>
    <cellStyle name="Normal 2 2 9 2 2 2 4" xfId="11709"/>
    <cellStyle name="Normal 2 2 9 2 2 2 5" xfId="11710"/>
    <cellStyle name="Normal 2 2 9 2 2 2 6" xfId="11711"/>
    <cellStyle name="Normal 2 2 9 2 3" xfId="11712"/>
    <cellStyle name="Normal 2 2 9 2 3 2" xfId="11713"/>
    <cellStyle name="Normal 2 2 9 2 3 2 2" xfId="11714"/>
    <cellStyle name="Normal 2 2 9 2 3 2 2 2" xfId="11715"/>
    <cellStyle name="Normal 2 2 9 2 3 2 2 3" xfId="11716"/>
    <cellStyle name="Normal 2 2 9 2 3 2 2 4" xfId="11717"/>
    <cellStyle name="Normal 2 2 9 2 3 2 3" xfId="11718"/>
    <cellStyle name="Normal 2 2 9 2 3 2 4" xfId="11719"/>
    <cellStyle name="Normal 2 2 9 2 3 2 5" xfId="11720"/>
    <cellStyle name="Normal 2 2 9 2 3 3" xfId="11721"/>
    <cellStyle name="Normal 2 2 9 2 3 3 2" xfId="11722"/>
    <cellStyle name="Normal 2 2 9 2 3 3 3" xfId="11723"/>
    <cellStyle name="Normal 2 2 9 2 3 3 4" xfId="11724"/>
    <cellStyle name="Normal 2 2 9 2 3 4" xfId="11725"/>
    <cellStyle name="Normal 2 2 9 2 3 5" xfId="11726"/>
    <cellStyle name="Normal 2 2 9 2 3 6" xfId="11727"/>
    <cellStyle name="Normal 2 2 9 2 4" xfId="11728"/>
    <cellStyle name="Normal 2 2 9 2 4 2" xfId="11729"/>
    <cellStyle name="Normal 2 2 9 2 4 2 2" xfId="11730"/>
    <cellStyle name="Normal 2 2 9 2 4 2 2 2" xfId="11731"/>
    <cellStyle name="Normal 2 2 9 2 4 2 2 3" xfId="11732"/>
    <cellStyle name="Normal 2 2 9 2 4 2 2 4" xfId="11733"/>
    <cellStyle name="Normal 2 2 9 2 4 2 3" xfId="11734"/>
    <cellStyle name="Normal 2 2 9 2 4 2 4" xfId="11735"/>
    <cellStyle name="Normal 2 2 9 2 4 2 5" xfId="11736"/>
    <cellStyle name="Normal 2 2 9 2 4 3" xfId="11737"/>
    <cellStyle name="Normal 2 2 9 2 4 3 2" xfId="11738"/>
    <cellStyle name="Normal 2 2 9 2 4 3 3" xfId="11739"/>
    <cellStyle name="Normal 2 2 9 2 4 3 4" xfId="11740"/>
    <cellStyle name="Normal 2 2 9 2 4 4" xfId="11741"/>
    <cellStyle name="Normal 2 2 9 2 4 5" xfId="11742"/>
    <cellStyle name="Normal 2 2 9 2 4 6" xfId="11743"/>
    <cellStyle name="Normal 2 2 9 2 5" xfId="11744"/>
    <cellStyle name="Normal 2 2 9 2 5 2" xfId="11745"/>
    <cellStyle name="Normal 2 2 9 2 5 2 2" xfId="11746"/>
    <cellStyle name="Normal 2 2 9 2 5 2 2 2" xfId="11747"/>
    <cellStyle name="Normal 2 2 9 2 5 2 2 3" xfId="11748"/>
    <cellStyle name="Normal 2 2 9 2 5 2 2 4" xfId="11749"/>
    <cellStyle name="Normal 2 2 9 2 5 2 3" xfId="11750"/>
    <cellStyle name="Normal 2 2 9 2 5 2 4" xfId="11751"/>
    <cellStyle name="Normal 2 2 9 2 5 2 5" xfId="11752"/>
    <cellStyle name="Normal 2 2 9 2 5 3" xfId="11753"/>
    <cellStyle name="Normal 2 2 9 2 5 3 2" xfId="11754"/>
    <cellStyle name="Normal 2 2 9 2 5 3 3" xfId="11755"/>
    <cellStyle name="Normal 2 2 9 2 5 3 4" xfId="11756"/>
    <cellStyle name="Normal 2 2 9 2 5 4" xfId="11757"/>
    <cellStyle name="Normal 2 2 9 2 5 5" xfId="11758"/>
    <cellStyle name="Normal 2 2 9 2 5 6" xfId="11759"/>
    <cellStyle name="Normal 2 2 9 2 6" xfId="11760"/>
    <cellStyle name="Normal 2 2 9 2 6 2" xfId="11761"/>
    <cellStyle name="Normal 2 2 9 2 6 2 2" xfId="11762"/>
    <cellStyle name="Normal 2 2 9 2 6 2 2 2" xfId="11763"/>
    <cellStyle name="Normal 2 2 9 2 6 2 2 3" xfId="11764"/>
    <cellStyle name="Normal 2 2 9 2 6 2 2 4" xfId="11765"/>
    <cellStyle name="Normal 2 2 9 2 6 2 3" xfId="11766"/>
    <cellStyle name="Normal 2 2 9 2 6 2 4" xfId="11767"/>
    <cellStyle name="Normal 2 2 9 2 6 2 5" xfId="11768"/>
    <cellStyle name="Normal 2 2 9 2 6 3" xfId="11769"/>
    <cellStyle name="Normal 2 2 9 2 6 3 2" xfId="11770"/>
    <cellStyle name="Normal 2 2 9 2 6 3 3" xfId="11771"/>
    <cellStyle name="Normal 2 2 9 2 6 3 4" xfId="11772"/>
    <cellStyle name="Normal 2 2 9 2 6 4" xfId="11773"/>
    <cellStyle name="Normal 2 2 9 2 6 5" xfId="11774"/>
    <cellStyle name="Normal 2 2 9 2 6 6" xfId="11775"/>
    <cellStyle name="Normal 2 2 9 2 7" xfId="11776"/>
    <cellStyle name="Normal 2 2 9 2 7 2" xfId="11777"/>
    <cellStyle name="Normal 2 2 9 2 7 2 2" xfId="11778"/>
    <cellStyle name="Normal 2 2 9 2 7 2 2 2" xfId="11779"/>
    <cellStyle name="Normal 2 2 9 2 7 2 2 3" xfId="11780"/>
    <cellStyle name="Normal 2 2 9 2 7 2 2 4" xfId="11781"/>
    <cellStyle name="Normal 2 2 9 2 7 2 3" xfId="11782"/>
    <cellStyle name="Normal 2 2 9 2 7 2 4" xfId="11783"/>
    <cellStyle name="Normal 2 2 9 2 7 2 5" xfId="11784"/>
    <cellStyle name="Normal 2 2 9 2 7 3" xfId="11785"/>
    <cellStyle name="Normal 2 2 9 2 7 3 2" xfId="11786"/>
    <cellStyle name="Normal 2 2 9 2 7 3 3" xfId="11787"/>
    <cellStyle name="Normal 2 2 9 2 7 3 4" xfId="11788"/>
    <cellStyle name="Normal 2 2 9 2 7 4" xfId="11789"/>
    <cellStyle name="Normal 2 2 9 2 7 5" xfId="11790"/>
    <cellStyle name="Normal 2 2 9 2 7 6" xfId="11791"/>
    <cellStyle name="Normal 2 2 9 2 8" xfId="11792"/>
    <cellStyle name="Normal 2 2 9 2 8 2" xfId="11793"/>
    <cellStyle name="Normal 2 2 9 2 8 2 2" xfId="11794"/>
    <cellStyle name="Normal 2 2 9 2 8 2 2 2" xfId="11795"/>
    <cellStyle name="Normal 2 2 9 2 8 2 2 3" xfId="11796"/>
    <cellStyle name="Normal 2 2 9 2 8 2 2 4" xfId="11797"/>
    <cellStyle name="Normal 2 2 9 2 8 2 3" xfId="11798"/>
    <cellStyle name="Normal 2 2 9 2 8 2 4" xfId="11799"/>
    <cellStyle name="Normal 2 2 9 2 8 2 5" xfId="11800"/>
    <cellStyle name="Normal 2 2 9 2 8 3" xfId="11801"/>
    <cellStyle name="Normal 2 2 9 2 8 3 2" xfId="11802"/>
    <cellStyle name="Normal 2 2 9 2 8 3 3" xfId="11803"/>
    <cellStyle name="Normal 2 2 9 2 8 3 4" xfId="11804"/>
    <cellStyle name="Normal 2 2 9 2 8 4" xfId="11805"/>
    <cellStyle name="Normal 2 2 9 2 8 5" xfId="11806"/>
    <cellStyle name="Normal 2 2 9 2 8 6" xfId="11807"/>
    <cellStyle name="Normal 2 2 9 2 9" xfId="11808"/>
    <cellStyle name="Normal 2 2 9 2 9 2" xfId="11809"/>
    <cellStyle name="Normal 2 2 9 2 9 2 2" xfId="11810"/>
    <cellStyle name="Normal 2 2 9 2 9 2 3" xfId="11811"/>
    <cellStyle name="Normal 2 2 9 2 9 2 4" xfId="11812"/>
    <cellStyle name="Normal 2 2 9 2 9 3" xfId="11813"/>
    <cellStyle name="Normal 2 2 9 2 9 4" xfId="11814"/>
    <cellStyle name="Normal 2 2 9 2 9 5" xfId="11815"/>
    <cellStyle name="Normal 2 2 9 3" xfId="11816"/>
    <cellStyle name="Normal 2 2 9 3 2" xfId="11817"/>
    <cellStyle name="Normal 2 2 9 3 3" xfId="11818"/>
    <cellStyle name="Normal 2 2 9 3 3 2" xfId="11819"/>
    <cellStyle name="Normal 2 2 9 3 3 2 2" xfId="11820"/>
    <cellStyle name="Normal 2 2 9 3 3 2 3" xfId="11821"/>
    <cellStyle name="Normal 2 2 9 3 3 2 4" xfId="11822"/>
    <cellStyle name="Normal 2 2 9 3 3 3" xfId="11823"/>
    <cellStyle name="Normal 2 2 9 3 3 4" xfId="11824"/>
    <cellStyle name="Normal 2 2 9 3 3 5" xfId="11825"/>
    <cellStyle name="Normal 2 2 9 3 4" xfId="11826"/>
    <cellStyle name="Normal 2 2 9 3 4 2" xfId="11827"/>
    <cellStyle name="Normal 2 2 9 3 4 3" xfId="11828"/>
    <cellStyle name="Normal 2 2 9 3 4 4" xfId="11829"/>
    <cellStyle name="Normal 2 2 9 3 5" xfId="11830"/>
    <cellStyle name="Normal 2 2 9 3 6" xfId="11831"/>
    <cellStyle name="Normal 2 2 9 3 7" xfId="11832"/>
    <cellStyle name="Normal 2 2 9 4" xfId="11833"/>
    <cellStyle name="Normal 2 2 9 5" xfId="11834"/>
    <cellStyle name="Normal 2 2 9 6" xfId="11835"/>
    <cellStyle name="Normal 2 2 9 7" xfId="11836"/>
    <cellStyle name="Normal 2 2 9 8" xfId="11837"/>
    <cellStyle name="Normal 2 2 9 9" xfId="11838"/>
    <cellStyle name="Normal 2 2 90" xfId="11839"/>
    <cellStyle name="Normal 2 2 91" xfId="11840"/>
    <cellStyle name="Normal 2 2 92" xfId="11841"/>
    <cellStyle name="Normal 2 2 93" xfId="11842"/>
    <cellStyle name="Normal 2 2 94" xfId="11843"/>
    <cellStyle name="Normal 2 2 95" xfId="11844"/>
    <cellStyle name="Normal 2 2 96" xfId="11845"/>
    <cellStyle name="Normal 2 2 97" xfId="11846"/>
    <cellStyle name="Normal 2 2 98" xfId="11847"/>
    <cellStyle name="Normal 2 2 99" xfId="11848"/>
    <cellStyle name="Normal 2 2_Guarantees" xfId="11849"/>
    <cellStyle name="Normal 2 20" xfId="11850"/>
    <cellStyle name="Normal 2 20 2" xfId="11851"/>
    <cellStyle name="Normal 2 21" xfId="11852"/>
    <cellStyle name="Normal 2 21 2" xfId="11853"/>
    <cellStyle name="Normal 2 21 2 2" xfId="11854"/>
    <cellStyle name="Normal 2 21 2 2 2" xfId="11855"/>
    <cellStyle name="Normal 2 21 2 2 3" xfId="11856"/>
    <cellStyle name="Normal 2 21 2 2 4" xfId="11857"/>
    <cellStyle name="Normal 2 21 2 3" xfId="11858"/>
    <cellStyle name="Normal 2 21 2 4" xfId="11859"/>
    <cellStyle name="Normal 2 21 2 5" xfId="11860"/>
    <cellStyle name="Normal 2 21 3" xfId="11861"/>
    <cellStyle name="Normal 2 21 4" xfId="11862"/>
    <cellStyle name="Normal 2 21 4 2" xfId="11863"/>
    <cellStyle name="Normal 2 21 4 3" xfId="11864"/>
    <cellStyle name="Normal 2 21 4 4" xfId="11865"/>
    <cellStyle name="Normal 2 21 5" xfId="11866"/>
    <cellStyle name="Normal 2 21 6" xfId="11867"/>
    <cellStyle name="Normal 2 21 7" xfId="11868"/>
    <cellStyle name="Normal 2 22" xfId="11869"/>
    <cellStyle name="Normal 2 22 2" xfId="11870"/>
    <cellStyle name="Normal 2 22 2 2" xfId="11871"/>
    <cellStyle name="Normal 2 22 2 2 2" xfId="11872"/>
    <cellStyle name="Normal 2 22 2 2 3" xfId="11873"/>
    <cellStyle name="Normal 2 22 2 2 4" xfId="11874"/>
    <cellStyle name="Normal 2 22 2 3" xfId="11875"/>
    <cellStyle name="Normal 2 22 2 4" xfId="11876"/>
    <cellStyle name="Normal 2 22 2 5" xfId="11877"/>
    <cellStyle name="Normal 2 22 3" xfId="11878"/>
    <cellStyle name="Normal 2 22 4" xfId="11879"/>
    <cellStyle name="Normal 2 22 4 2" xfId="11880"/>
    <cellStyle name="Normal 2 22 4 3" xfId="11881"/>
    <cellStyle name="Normal 2 22 4 4" xfId="11882"/>
    <cellStyle name="Normal 2 22 5" xfId="11883"/>
    <cellStyle name="Normal 2 22 6" xfId="11884"/>
    <cellStyle name="Normal 2 22 7" xfId="11885"/>
    <cellStyle name="Normal 2 23" xfId="11886"/>
    <cellStyle name="Normal 2 23 2" xfId="11887"/>
    <cellStyle name="Normal 2 24" xfId="11888"/>
    <cellStyle name="Normal 2 24 2" xfId="11889"/>
    <cellStyle name="Normal 2 24 3" xfId="11890"/>
    <cellStyle name="Normal 2 24 4" xfId="11891"/>
    <cellStyle name="Normal 2 25" xfId="11892"/>
    <cellStyle name="Normal 2 25 2" xfId="11893"/>
    <cellStyle name="Normal 2 25 3" xfId="11894"/>
    <cellStyle name="Normal 2 25 4" xfId="11895"/>
    <cellStyle name="Normal 2 26" xfId="11896"/>
    <cellStyle name="Normal 2 26 2" xfId="11897"/>
    <cellStyle name="Normal 2 27" xfId="11898"/>
    <cellStyle name="Normal 2 27 2" xfId="11899"/>
    <cellStyle name="Normal 2 28" xfId="11900"/>
    <cellStyle name="Normal 2 28 2" xfId="11901"/>
    <cellStyle name="Normal 2 29" xfId="11902"/>
    <cellStyle name="Normal 2 29 2" xfId="11903"/>
    <cellStyle name="Normal 2 3" xfId="11904"/>
    <cellStyle name="Normal 2 3 10" xfId="11905"/>
    <cellStyle name="Normal 2 3 10 2" xfId="11906"/>
    <cellStyle name="Normal 2 3 10 2 2" xfId="11907"/>
    <cellStyle name="Normal 2 3 10 2 2 2" xfId="11908"/>
    <cellStyle name="Normal 2 3 10 2 2 3" xfId="11909"/>
    <cellStyle name="Normal 2 3 10 2 2 4" xfId="11910"/>
    <cellStyle name="Normal 2 3 10 2 3" xfId="11911"/>
    <cellStyle name="Normal 2 3 10 2 4" xfId="11912"/>
    <cellStyle name="Normal 2 3 10 2 5" xfId="11913"/>
    <cellStyle name="Normal 2 3 10 3" xfId="11914"/>
    <cellStyle name="Normal 2 3 10 4" xfId="11915"/>
    <cellStyle name="Normal 2 3 10 4 2" xfId="11916"/>
    <cellStyle name="Normal 2 3 10 4 3" xfId="11917"/>
    <cellStyle name="Normal 2 3 10 4 4" xfId="11918"/>
    <cellStyle name="Normal 2 3 10 5" xfId="11919"/>
    <cellStyle name="Normal 2 3 10 6" xfId="11920"/>
    <cellStyle name="Normal 2 3 10 7" xfId="11921"/>
    <cellStyle name="Normal 2 3 11" xfId="11922"/>
    <cellStyle name="Normal 2 3 11 2" xfId="11923"/>
    <cellStyle name="Normal 2 3 12" xfId="11924"/>
    <cellStyle name="Normal 2 3 12 2" xfId="11925"/>
    <cellStyle name="Normal 2 3 13" xfId="11926"/>
    <cellStyle name="Normal 2 3 13 2" xfId="11927"/>
    <cellStyle name="Normal 2 3 2" xfId="11928"/>
    <cellStyle name="Normal 2 3 2 2" xfId="11929"/>
    <cellStyle name="Normal 2 3 2 2 2" xfId="11930"/>
    <cellStyle name="Normal 2 3 2 2 3" xfId="11931"/>
    <cellStyle name="Normal 2 3 2 2 3 2" xfId="11932"/>
    <cellStyle name="Normal 2 3 2 2 3 2 2" xfId="11933"/>
    <cellStyle name="Normal 2 3 2 2 3 2 3" xfId="11934"/>
    <cellStyle name="Normal 2 3 2 2 3 2 4" xfId="11935"/>
    <cellStyle name="Normal 2 3 2 2 3 3" xfId="11936"/>
    <cellStyle name="Normal 2 3 2 2 3 4" xfId="11937"/>
    <cellStyle name="Normal 2 3 2 2 3 5" xfId="11938"/>
    <cellStyle name="Normal 2 3 2 2 4" xfId="11939"/>
    <cellStyle name="Normal 2 3 2 2 5" xfId="11940"/>
    <cellStyle name="Normal 2 3 2 2 5 2" xfId="11941"/>
    <cellStyle name="Normal 2 3 2 2 5 3" xfId="11942"/>
    <cellStyle name="Normal 2 3 2 2 5 4" xfId="11943"/>
    <cellStyle name="Normal 2 3 2 2 6" xfId="11944"/>
    <cellStyle name="Normal 2 3 2 2 7" xfId="11945"/>
    <cellStyle name="Normal 2 3 2 2 8" xfId="11946"/>
    <cellStyle name="Normal 2 3 2 3" xfId="11947"/>
    <cellStyle name="Normal 2 3 2 4" xfId="11948"/>
    <cellStyle name="Normal 2 3 2 4 2" xfId="11949"/>
    <cellStyle name="Normal 2 3 2 4 2 2" xfId="11950"/>
    <cellStyle name="Normal 2 3 2 4 2 3" xfId="11951"/>
    <cellStyle name="Normal 2 3 2 4 2 4" xfId="11952"/>
    <cellStyle name="Normal 2 3 2 4 3" xfId="11953"/>
    <cellStyle name="Normal 2 3 2 4 4" xfId="11954"/>
    <cellStyle name="Normal 2 3 2 4 5" xfId="11955"/>
    <cellStyle name="Normal 2 3 2 5" xfId="11956"/>
    <cellStyle name="Normal 2 3 2 5 2" xfId="11957"/>
    <cellStyle name="Normal 2 3 2 5 3" xfId="11958"/>
    <cellStyle name="Normal 2 3 2 5 4" xfId="11959"/>
    <cellStyle name="Normal 2 3 2 6" xfId="11960"/>
    <cellStyle name="Normal 2 3 2 7" xfId="11961"/>
    <cellStyle name="Normal 2 3 2 8" xfId="11962"/>
    <cellStyle name="Normal 2 3 3" xfId="11963"/>
    <cellStyle name="Normal 2 3 4" xfId="11964"/>
    <cellStyle name="Normal 2 3 5" xfId="11965"/>
    <cellStyle name="Normal 2 3 6" xfId="11966"/>
    <cellStyle name="Normal 2 3 7" xfId="11967"/>
    <cellStyle name="Normal 2 3 8" xfId="11968"/>
    <cellStyle name="Normal 2 3 9" xfId="11969"/>
    <cellStyle name="Normal 2 3 9 2" xfId="11970"/>
    <cellStyle name="Normal 2 30" xfId="11971"/>
    <cellStyle name="Normal 2 30 2" xfId="11972"/>
    <cellStyle name="Normal 2 31" xfId="11973"/>
    <cellStyle name="Normal 2 31 2" xfId="11974"/>
    <cellStyle name="Normal 2 32" xfId="11975"/>
    <cellStyle name="Normal 2 32 2" xfId="11976"/>
    <cellStyle name="Normal 2 33" xfId="11977"/>
    <cellStyle name="Normal 2 33 2" xfId="11978"/>
    <cellStyle name="Normal 2 34" xfId="11979"/>
    <cellStyle name="Normal 2 34 2" xfId="11980"/>
    <cellStyle name="Normal 2 35" xfId="11981"/>
    <cellStyle name="Normal 2 35 2" xfId="11982"/>
    <cellStyle name="Normal 2 36" xfId="11983"/>
    <cellStyle name="Normal 2 36 2" xfId="11984"/>
    <cellStyle name="Normal 2 37" xfId="11985"/>
    <cellStyle name="Normal 2 37 2" xfId="11986"/>
    <cellStyle name="Normal 2 38" xfId="11987"/>
    <cellStyle name="Normal 2 38 2" xfId="11988"/>
    <cellStyle name="Normal 2 39" xfId="11989"/>
    <cellStyle name="Normal 2 39 2" xfId="11990"/>
    <cellStyle name="Normal 2 4" xfId="11991"/>
    <cellStyle name="Normal 2 4 10" xfId="11992"/>
    <cellStyle name="Normal 2 4 10 2" xfId="11993"/>
    <cellStyle name="Normal 2 4 11" xfId="11994"/>
    <cellStyle name="Normal 2 4 12" xfId="11995"/>
    <cellStyle name="Normal 2 4 12 2" xfId="11996"/>
    <cellStyle name="Normal 2 4 13" xfId="11997"/>
    <cellStyle name="Normal 2 4 14" xfId="11998"/>
    <cellStyle name="Normal 2 4 2" xfId="11999"/>
    <cellStyle name="Normal 2 4 2 2" xfId="12000"/>
    <cellStyle name="Normal 2 4 3" xfId="12001"/>
    <cellStyle name="Normal 2 4 4" xfId="12002"/>
    <cellStyle name="Normal 2 4 5" xfId="12003"/>
    <cellStyle name="Normal 2 4 6" xfId="12004"/>
    <cellStyle name="Normal 2 4 7" xfId="12005"/>
    <cellStyle name="Normal 2 4 8" xfId="12006"/>
    <cellStyle name="Normal 2 4 9" xfId="12007"/>
    <cellStyle name="Normal 2 4 9 2" xfId="12008"/>
    <cellStyle name="Normal 2 40" xfId="12009"/>
    <cellStyle name="Normal 2 40 2" xfId="12010"/>
    <cellStyle name="Normal 2 41" xfId="12011"/>
    <cellStyle name="Normal 2 41 2" xfId="12012"/>
    <cellStyle name="Normal 2 42" xfId="12013"/>
    <cellStyle name="Normal 2 42 2" xfId="12014"/>
    <cellStyle name="Normal 2 43" xfId="12015"/>
    <cellStyle name="Normal 2 43 2" xfId="12016"/>
    <cellStyle name="Normal 2 44" xfId="12017"/>
    <cellStyle name="Normal 2 44 2" xfId="12018"/>
    <cellStyle name="Normal 2 45" xfId="12019"/>
    <cellStyle name="Normal 2 45 2" xfId="12020"/>
    <cellStyle name="Normal 2 46" xfId="12021"/>
    <cellStyle name="Normal 2 46 2" xfId="12022"/>
    <cellStyle name="Normal 2 47" xfId="12023"/>
    <cellStyle name="Normal 2 47 2" xfId="12024"/>
    <cellStyle name="Normal 2 48" xfId="12025"/>
    <cellStyle name="Normal 2 48 2" xfId="12026"/>
    <cellStyle name="Normal 2 49" xfId="12027"/>
    <cellStyle name="Normal 2 49 2" xfId="12028"/>
    <cellStyle name="Normal 2 5" xfId="12029"/>
    <cellStyle name="Normal 2 5 10" xfId="12030"/>
    <cellStyle name="Normal 2 5 11" xfId="12031"/>
    <cellStyle name="Normal 2 5 12" xfId="12032"/>
    <cellStyle name="Normal 2 5 13" xfId="12033"/>
    <cellStyle name="Normal 2 5 2" xfId="12034"/>
    <cellStyle name="Normal 2 5 2 2" xfId="12035"/>
    <cellStyle name="Normal 2 5 3" xfId="12036"/>
    <cellStyle name="Normal 2 5 3 2" xfId="12037"/>
    <cellStyle name="Normal 2 5 4" xfId="12038"/>
    <cellStyle name="Normal 2 5 4 2" xfId="12039"/>
    <cellStyle name="Normal 2 5 5" xfId="12040"/>
    <cellStyle name="Normal 2 5 5 2" xfId="12041"/>
    <cellStyle name="Normal 2 5 6" xfId="12042"/>
    <cellStyle name="Normal 2 5 6 2" xfId="12043"/>
    <cellStyle name="Normal 2 5 7" xfId="12044"/>
    <cellStyle name="Normal 2 5 8" xfId="12045"/>
    <cellStyle name="Normal 2 5 9" xfId="12046"/>
    <cellStyle name="Normal 2 50" xfId="12047"/>
    <cellStyle name="Normal 2 50 2" xfId="12048"/>
    <cellStyle name="Normal 2 51" xfId="12049"/>
    <cellStyle name="Normal 2 51 2" xfId="12050"/>
    <cellStyle name="Normal 2 52" xfId="12051"/>
    <cellStyle name="Normal 2 52 2" xfId="12052"/>
    <cellStyle name="Normal 2 53" xfId="12053"/>
    <cellStyle name="Normal 2 53 2" xfId="12054"/>
    <cellStyle name="Normal 2 54" xfId="12055"/>
    <cellStyle name="Normal 2 54 2" xfId="12056"/>
    <cellStyle name="Normal 2 55" xfId="12057"/>
    <cellStyle name="Normal 2 55 2" xfId="12058"/>
    <cellStyle name="Normal 2 56" xfId="12059"/>
    <cellStyle name="Normal 2 56 2" xfId="12060"/>
    <cellStyle name="Normal 2 57" xfId="12061"/>
    <cellStyle name="Normal 2 6" xfId="12062"/>
    <cellStyle name="Normal 2 6 10" xfId="12063"/>
    <cellStyle name="Normal 2 6 11" xfId="12064"/>
    <cellStyle name="Normal 2 6 12" xfId="12065"/>
    <cellStyle name="Normal 2 6 13" xfId="12066"/>
    <cellStyle name="Normal 2 6 2" xfId="12067"/>
    <cellStyle name="Normal 2 6 2 2" xfId="12068"/>
    <cellStyle name="Normal 2 6 3" xfId="12069"/>
    <cellStyle name="Normal 2 6 3 2" xfId="12070"/>
    <cellStyle name="Normal 2 6 4" xfId="12071"/>
    <cellStyle name="Normal 2 6 5" xfId="12072"/>
    <cellStyle name="Normal 2 6 6" xfId="12073"/>
    <cellStyle name="Normal 2 6 7" xfId="12074"/>
    <cellStyle name="Normal 2 6 8" xfId="12075"/>
    <cellStyle name="Normal 2 6 9" xfId="12076"/>
    <cellStyle name="Normal 2 7" xfId="12077"/>
    <cellStyle name="Normal 2 7 10" xfId="12078"/>
    <cellStyle name="Normal 2 7 11" xfId="12079"/>
    <cellStyle name="Normal 2 7 12" xfId="12080"/>
    <cellStyle name="Normal 2 7 13" xfId="12081"/>
    <cellStyle name="Normal 2 7 13 2" xfId="12082"/>
    <cellStyle name="Normal 2 7 13 2 2" xfId="12083"/>
    <cellStyle name="Normal 2 7 13 2 3" xfId="12084"/>
    <cellStyle name="Normal 2 7 13 2 4" xfId="12085"/>
    <cellStyle name="Normal 2 7 13 3" xfId="12086"/>
    <cellStyle name="Normal 2 7 13 4" xfId="12087"/>
    <cellStyle name="Normal 2 7 13 5" xfId="12088"/>
    <cellStyle name="Normal 2 7 14" xfId="12089"/>
    <cellStyle name="Normal 2 7 14 2" xfId="12090"/>
    <cellStyle name="Normal 2 7 14 3" xfId="12091"/>
    <cellStyle name="Normal 2 7 14 4" xfId="12092"/>
    <cellStyle name="Normal 2 7 15" xfId="12093"/>
    <cellStyle name="Normal 2 7 16" xfId="12094"/>
    <cellStyle name="Normal 2 7 17" xfId="12095"/>
    <cellStyle name="Normal 2 7 2" xfId="12096"/>
    <cellStyle name="Normal 2 7 2 2" xfId="12097"/>
    <cellStyle name="Normal 2 7 3" xfId="12098"/>
    <cellStyle name="Normal 2 7 3 2" xfId="12099"/>
    <cellStyle name="Normal 2 7 4" xfId="12100"/>
    <cellStyle name="Normal 2 7 5" xfId="12101"/>
    <cellStyle name="Normal 2 7 6" xfId="12102"/>
    <cellStyle name="Normal 2 7 7" xfId="12103"/>
    <cellStyle name="Normal 2 7 8" xfId="12104"/>
    <cellStyle name="Normal 2 7 9" xfId="12105"/>
    <cellStyle name="Normal 2 8" xfId="12106"/>
    <cellStyle name="Normal 2 8 2" xfId="12107"/>
    <cellStyle name="Normal 2 8 3" xfId="12108"/>
    <cellStyle name="Normal 2 8 3 2" xfId="12109"/>
    <cellStyle name="Normal 2 8 4" xfId="12110"/>
    <cellStyle name="Normal 2 8 4 2" xfId="12111"/>
    <cellStyle name="Normal 2 8 4 2 2" xfId="12112"/>
    <cellStyle name="Normal 2 8 4 2 2 2" xfId="12113"/>
    <cellStyle name="Normal 2 8 4 2 2 3" xfId="12114"/>
    <cellStyle name="Normal 2 8 4 2 2 4" xfId="12115"/>
    <cellStyle name="Normal 2 8 4 2 3" xfId="12116"/>
    <cellStyle name="Normal 2 8 4 2 4" xfId="12117"/>
    <cellStyle name="Normal 2 8 4 2 5" xfId="12118"/>
    <cellStyle name="Normal 2 8 4 3" xfId="12119"/>
    <cellStyle name="Normal 2 8 4 4" xfId="12120"/>
    <cellStyle name="Normal 2 8 4 4 2" xfId="12121"/>
    <cellStyle name="Normal 2 8 4 4 3" xfId="12122"/>
    <cellStyle name="Normal 2 8 4 4 4" xfId="12123"/>
    <cellStyle name="Normal 2 8 4 5" xfId="12124"/>
    <cellStyle name="Normal 2 8 4 6" xfId="12125"/>
    <cellStyle name="Normal 2 8 4 7" xfId="12126"/>
    <cellStyle name="Normal 2 8 5" xfId="12127"/>
    <cellStyle name="Normal 2 8 5 2" xfId="12128"/>
    <cellStyle name="Normal 2 8 5 2 2" xfId="12129"/>
    <cellStyle name="Normal 2 8 5 2 3" xfId="12130"/>
    <cellStyle name="Normal 2 8 5 2 4" xfId="12131"/>
    <cellStyle name="Normal 2 8 5 3" xfId="12132"/>
    <cellStyle name="Normal 2 8 5 4" xfId="12133"/>
    <cellStyle name="Normal 2 8 5 5" xfId="12134"/>
    <cellStyle name="Normal 2 8 6" xfId="12135"/>
    <cellStyle name="Normal 2 8 6 2" xfId="12136"/>
    <cellStyle name="Normal 2 8 6 3" xfId="12137"/>
    <cellStyle name="Normal 2 8 6 4" xfId="12138"/>
    <cellStyle name="Normal 2 8 7" xfId="12139"/>
    <cellStyle name="Normal 2 8 8" xfId="12140"/>
    <cellStyle name="Normal 2 8 9" xfId="12141"/>
    <cellStyle name="Normal 2 9" xfId="12142"/>
    <cellStyle name="Normal 2 9 10" xfId="12143"/>
    <cellStyle name="Normal 2 9 10 2" xfId="12144"/>
    <cellStyle name="Normal 2 9 10 2 2" xfId="12145"/>
    <cellStyle name="Normal 2 9 10 2 2 2" xfId="12146"/>
    <cellStyle name="Normal 2 9 10 2 2 3" xfId="12147"/>
    <cellStyle name="Normal 2 9 10 2 2 4" xfId="12148"/>
    <cellStyle name="Normal 2 9 10 2 3" xfId="12149"/>
    <cellStyle name="Normal 2 9 10 2 4" xfId="12150"/>
    <cellStyle name="Normal 2 9 10 2 5" xfId="12151"/>
    <cellStyle name="Normal 2 9 10 3" xfId="12152"/>
    <cellStyle name="Normal 2 9 10 3 2" xfId="12153"/>
    <cellStyle name="Normal 2 9 10 3 3" xfId="12154"/>
    <cellStyle name="Normal 2 9 10 3 4" xfId="12155"/>
    <cellStyle name="Normal 2 9 10 4" xfId="12156"/>
    <cellStyle name="Normal 2 9 10 5" xfId="12157"/>
    <cellStyle name="Normal 2 9 10 6" xfId="12158"/>
    <cellStyle name="Normal 2 9 11" xfId="12159"/>
    <cellStyle name="Normal 2 9 11 2" xfId="12160"/>
    <cellStyle name="Normal 2 9 11 2 2" xfId="12161"/>
    <cellStyle name="Normal 2 9 11 2 3" xfId="12162"/>
    <cellStyle name="Normal 2 9 11 2 4" xfId="12163"/>
    <cellStyle name="Normal 2 9 11 3" xfId="12164"/>
    <cellStyle name="Normal 2 9 11 4" xfId="12165"/>
    <cellStyle name="Normal 2 9 11 5" xfId="12166"/>
    <cellStyle name="Normal 2 9 12" xfId="12167"/>
    <cellStyle name="Normal 2 9 12 2" xfId="12168"/>
    <cellStyle name="Normal 2 9 12 3" xfId="12169"/>
    <cellStyle name="Normal 2 9 12 4" xfId="12170"/>
    <cellStyle name="Normal 2 9 13" xfId="12171"/>
    <cellStyle name="Normal 2 9 14" xfId="12172"/>
    <cellStyle name="Normal 2 9 15" xfId="12173"/>
    <cellStyle name="Normal 2 9 2" xfId="12174"/>
    <cellStyle name="Normal 2 9 2 2" xfId="12175"/>
    <cellStyle name="Normal 2 9 2 2 2" xfId="12176"/>
    <cellStyle name="Normal 2 9 2 3" xfId="12177"/>
    <cellStyle name="Normal 2 9 2 4" xfId="12178"/>
    <cellStyle name="Normal 2 9 2 5" xfId="12179"/>
    <cellStyle name="Normal 2 9 2 6" xfId="12180"/>
    <cellStyle name="Normal 2 9 2 7" xfId="12181"/>
    <cellStyle name="Normal 2 9 2 8" xfId="12182"/>
    <cellStyle name="Normal 2 9 3" xfId="12183"/>
    <cellStyle name="Normal 2 9 3 2" xfId="12184"/>
    <cellStyle name="Normal 2 9 4" xfId="12185"/>
    <cellStyle name="Normal 2 9 5" xfId="12186"/>
    <cellStyle name="Normal 2 9 6" xfId="12187"/>
    <cellStyle name="Normal 2 9 7" xfId="12188"/>
    <cellStyle name="Normal 2 9 8" xfId="12189"/>
    <cellStyle name="Normal 2 9 9" xfId="12190"/>
    <cellStyle name="Normal 2 9 9 2" xfId="12191"/>
    <cellStyle name="Normal 20" xfId="12192"/>
    <cellStyle name="Normal 20 10" xfId="12193"/>
    <cellStyle name="Normal 20 10 2" xfId="12194"/>
    <cellStyle name="Normal 20 11" xfId="12195"/>
    <cellStyle name="Normal 20 11 2" xfId="12196"/>
    <cellStyle name="Normal 20 12" xfId="12197"/>
    <cellStyle name="Normal 20 12 2" xfId="12198"/>
    <cellStyle name="Normal 20 13" xfId="12199"/>
    <cellStyle name="Normal 20 13 2" xfId="12200"/>
    <cellStyle name="Normal 20 13 2 2" xfId="12201"/>
    <cellStyle name="Normal 20 13 2 3" xfId="12202"/>
    <cellStyle name="Normal 20 13 2 3 2" xfId="12203"/>
    <cellStyle name="Normal 20 13 2 3 3" xfId="12204"/>
    <cellStyle name="Normal 20 13 2 3 4" xfId="12205"/>
    <cellStyle name="Normal 20 13 2 4" xfId="12206"/>
    <cellStyle name="Normal 20 13 2 5" xfId="12207"/>
    <cellStyle name="Normal 20 13 2 6" xfId="12208"/>
    <cellStyle name="Normal 20 13 3" xfId="12209"/>
    <cellStyle name="Normal 20 13 4" xfId="12210"/>
    <cellStyle name="Normal 20 13 4 2" xfId="12211"/>
    <cellStyle name="Normal 20 13 4 3" xfId="12212"/>
    <cellStyle name="Normal 20 13 4 4" xfId="12213"/>
    <cellStyle name="Normal 20 13 5" xfId="12214"/>
    <cellStyle name="Normal 20 13 6" xfId="12215"/>
    <cellStyle name="Normal 20 13 7" xfId="12216"/>
    <cellStyle name="Normal 20 14" xfId="12217"/>
    <cellStyle name="Normal 20 15" xfId="12218"/>
    <cellStyle name="Normal 20 15 2" xfId="12219"/>
    <cellStyle name="Normal 20 15 2 2" xfId="12220"/>
    <cellStyle name="Normal 20 15 2 3" xfId="12221"/>
    <cellStyle name="Normal 20 15 2 4" xfId="12222"/>
    <cellStyle name="Normal 20 15 3" xfId="12223"/>
    <cellStyle name="Normal 20 15 4" xfId="12224"/>
    <cellStyle name="Normal 20 15 5" xfId="12225"/>
    <cellStyle name="Normal 20 16" xfId="12226"/>
    <cellStyle name="Normal 20 16 2" xfId="12227"/>
    <cellStyle name="Normal 20 16 3" xfId="12228"/>
    <cellStyle name="Normal 20 16 4" xfId="12229"/>
    <cellStyle name="Normal 20 17" xfId="12230"/>
    <cellStyle name="Normal 20 18" xfId="12231"/>
    <cellStyle name="Normal 20 19" xfId="12232"/>
    <cellStyle name="Normal 20 2" xfId="12233"/>
    <cellStyle name="Normal 20 2 2" xfId="12234"/>
    <cellStyle name="Normal 20 2 2 2" xfId="12235"/>
    <cellStyle name="Normal 20 2 2 2 2" xfId="12236"/>
    <cellStyle name="Normal 20 2 2 2 2 2" xfId="12237"/>
    <cellStyle name="Normal 20 2 2 2 2 3" xfId="12238"/>
    <cellStyle name="Normal 20 2 2 2 2 4" xfId="12239"/>
    <cellStyle name="Normal 20 2 2 2 3" xfId="12240"/>
    <cellStyle name="Normal 20 2 2 2 4" xfId="12241"/>
    <cellStyle name="Normal 20 2 2 2 5" xfId="12242"/>
    <cellStyle name="Normal 20 2 2 3" xfId="12243"/>
    <cellStyle name="Normal 20 2 2 4" xfId="12244"/>
    <cellStyle name="Normal 20 2 2 4 2" xfId="12245"/>
    <cellStyle name="Normal 20 2 2 4 3" xfId="12246"/>
    <cellStyle name="Normal 20 2 2 4 4" xfId="12247"/>
    <cellStyle name="Normal 20 2 2 5" xfId="12248"/>
    <cellStyle name="Normal 20 2 2 6" xfId="12249"/>
    <cellStyle name="Normal 20 2 2 7" xfId="12250"/>
    <cellStyle name="Normal 20 3" xfId="12251"/>
    <cellStyle name="Normal 20 3 2" xfId="12252"/>
    <cellStyle name="Normal 20 3 2 2" xfId="12253"/>
    <cellStyle name="Normal 20 4" xfId="12254"/>
    <cellStyle name="Normal 20 4 2" xfId="12255"/>
    <cellStyle name="Normal 20 5" xfId="12256"/>
    <cellStyle name="Normal 20 5 2" xfId="12257"/>
    <cellStyle name="Normal 20 6" xfId="12258"/>
    <cellStyle name="Normal 20 6 2" xfId="12259"/>
    <cellStyle name="Normal 20 7" xfId="12260"/>
    <cellStyle name="Normal 20 7 2" xfId="12261"/>
    <cellStyle name="Normal 20 8" xfId="12262"/>
    <cellStyle name="Normal 20 8 2" xfId="12263"/>
    <cellStyle name="Normal 20 9" xfId="12264"/>
    <cellStyle name="Normal 20 9 2" xfId="12265"/>
    <cellStyle name="Normal 21" xfId="12266"/>
    <cellStyle name="Normal 21 10" xfId="12267"/>
    <cellStyle name="Normal 21 10 2" xfId="12268"/>
    <cellStyle name="Normal 21 11" xfId="12269"/>
    <cellStyle name="Normal 21 11 2" xfId="12270"/>
    <cellStyle name="Normal 21 12" xfId="12271"/>
    <cellStyle name="Normal 21 12 2" xfId="12272"/>
    <cellStyle name="Normal 21 13" xfId="12273"/>
    <cellStyle name="Normal 21 14" xfId="12274"/>
    <cellStyle name="Normal 21 14 2" xfId="12275"/>
    <cellStyle name="Normal 21 14 2 2" xfId="12276"/>
    <cellStyle name="Normal 21 14 2 2 2" xfId="12277"/>
    <cellStyle name="Normal 21 14 2 2 3" xfId="12278"/>
    <cellStyle name="Normal 21 14 2 2 4" xfId="12279"/>
    <cellStyle name="Normal 21 14 2 3" xfId="12280"/>
    <cellStyle name="Normal 21 14 2 4" xfId="12281"/>
    <cellStyle name="Normal 21 14 2 5" xfId="12282"/>
    <cellStyle name="Normal 21 14 3" xfId="12283"/>
    <cellStyle name="Normal 21 14 3 2" xfId="12284"/>
    <cellStyle name="Normal 21 14 3 3" xfId="12285"/>
    <cellStyle name="Normal 21 14 3 4" xfId="12286"/>
    <cellStyle name="Normal 21 14 4" xfId="12287"/>
    <cellStyle name="Normal 21 14 5" xfId="12288"/>
    <cellStyle name="Normal 21 14 6" xfId="12289"/>
    <cellStyle name="Normal 21 15" xfId="12290"/>
    <cellStyle name="Normal 21 15 2" xfId="12291"/>
    <cellStyle name="Normal 21 15 3" xfId="12292"/>
    <cellStyle name="Normal 21 15 4" xfId="12293"/>
    <cellStyle name="Normal 21 2" xfId="12294"/>
    <cellStyle name="Normal 21 2 2" xfId="12295"/>
    <cellStyle name="Normal 21 2 3" xfId="12296"/>
    <cellStyle name="Normal 21 2 3 2" xfId="12297"/>
    <cellStyle name="Normal 21 2 3 2 2" xfId="12298"/>
    <cellStyle name="Normal 21 2 3 2 2 2" xfId="12299"/>
    <cellStyle name="Normal 21 2 3 2 2 3" xfId="12300"/>
    <cellStyle name="Normal 21 2 3 2 2 4" xfId="12301"/>
    <cellStyle name="Normal 21 2 3 2 3" xfId="12302"/>
    <cellStyle name="Normal 21 2 3 2 4" xfId="12303"/>
    <cellStyle name="Normal 21 2 3 2 5" xfId="12304"/>
    <cellStyle name="Normal 21 2 3 3" xfId="12305"/>
    <cellStyle name="Normal 21 2 3 3 2" xfId="12306"/>
    <cellStyle name="Normal 21 2 3 3 3" xfId="12307"/>
    <cellStyle name="Normal 21 2 3 3 4" xfId="12308"/>
    <cellStyle name="Normal 21 2 3 4" xfId="12309"/>
    <cellStyle name="Normal 21 2 3 5" xfId="12310"/>
    <cellStyle name="Normal 21 2 3 6" xfId="12311"/>
    <cellStyle name="Normal 21 3" xfId="12312"/>
    <cellStyle name="Normal 21 3 2" xfId="12313"/>
    <cellStyle name="Normal 21 4" xfId="12314"/>
    <cellStyle name="Normal 21 4 2" xfId="12315"/>
    <cellStyle name="Normal 21 5" xfId="12316"/>
    <cellStyle name="Normal 21 5 2" xfId="12317"/>
    <cellStyle name="Normal 21 6" xfId="12318"/>
    <cellStyle name="Normal 21 6 2" xfId="12319"/>
    <cellStyle name="Normal 21 7" xfId="12320"/>
    <cellStyle name="Normal 21 7 2" xfId="12321"/>
    <cellStyle name="Normal 21 8" xfId="12322"/>
    <cellStyle name="Normal 21 8 2" xfId="12323"/>
    <cellStyle name="Normal 21 9" xfId="12324"/>
    <cellStyle name="Normal 21 9 2" xfId="12325"/>
    <cellStyle name="Normal 22" xfId="12326"/>
    <cellStyle name="Normal 22 2" xfId="12327"/>
    <cellStyle name="Normal 22 2 2" xfId="12328"/>
    <cellStyle name="Normal 22 2 3" xfId="12329"/>
    <cellStyle name="Normal 22 2 3 2" xfId="12330"/>
    <cellStyle name="Normal 22 2 3 2 2" xfId="12331"/>
    <cellStyle name="Normal 22 2 3 2 2 2" xfId="12332"/>
    <cellStyle name="Normal 22 2 3 2 2 3" xfId="12333"/>
    <cellStyle name="Normal 22 2 3 2 2 4" xfId="12334"/>
    <cellStyle name="Normal 22 2 3 2 3" xfId="12335"/>
    <cellStyle name="Normal 22 2 3 2 4" xfId="12336"/>
    <cellStyle name="Normal 22 2 3 2 5" xfId="12337"/>
    <cellStyle name="Normal 22 2 3 3" xfId="12338"/>
    <cellStyle name="Normal 22 2 3 3 2" xfId="12339"/>
    <cellStyle name="Normal 22 2 3 3 3" xfId="12340"/>
    <cellStyle name="Normal 22 2 3 3 4" xfId="12341"/>
    <cellStyle name="Normal 22 2 3 4" xfId="12342"/>
    <cellStyle name="Normal 22 2 3 5" xfId="12343"/>
    <cellStyle name="Normal 22 2 3 6" xfId="12344"/>
    <cellStyle name="Normal 22 3" xfId="12345"/>
    <cellStyle name="Normal 22 3 2" xfId="12346"/>
    <cellStyle name="Normal 22 3 2 2" xfId="12347"/>
    <cellStyle name="Normal 22 3 2 2 2" xfId="12348"/>
    <cellStyle name="Normal 22 3 2 2 2 2" xfId="12349"/>
    <cellStyle name="Normal 22 3 2 2 2 3" xfId="12350"/>
    <cellStyle name="Normal 22 3 2 2 2 4" xfId="12351"/>
    <cellStyle name="Normal 22 3 2 2 3" xfId="12352"/>
    <cellStyle name="Normal 22 3 2 2 4" xfId="12353"/>
    <cellStyle name="Normal 22 3 2 2 5" xfId="12354"/>
    <cellStyle name="Normal 22 3 2 3" xfId="12355"/>
    <cellStyle name="Normal 22 3 2 4" xfId="12356"/>
    <cellStyle name="Normal 22 3 2 4 2" xfId="12357"/>
    <cellStyle name="Normal 22 3 2 4 3" xfId="12358"/>
    <cellStyle name="Normal 22 3 2 4 4" xfId="12359"/>
    <cellStyle name="Normal 22 3 2 5" xfId="12360"/>
    <cellStyle name="Normal 22 3 2 6" xfId="12361"/>
    <cellStyle name="Normal 22 3 2 7" xfId="12362"/>
    <cellStyle name="Normal 22 3 3" xfId="12363"/>
    <cellStyle name="Normal 22 3 3 2" xfId="12364"/>
    <cellStyle name="Normal 22 3 3 2 2" xfId="12365"/>
    <cellStyle name="Normal 22 3 3 2 2 2" xfId="12366"/>
    <cellStyle name="Normal 22 3 3 2 2 3" xfId="12367"/>
    <cellStyle name="Normal 22 3 3 2 2 4" xfId="12368"/>
    <cellStyle name="Normal 22 3 3 2 3" xfId="12369"/>
    <cellStyle name="Normal 22 3 3 2 4" xfId="12370"/>
    <cellStyle name="Normal 22 3 3 2 5" xfId="12371"/>
    <cellStyle name="Normal 22 3 3 3" xfId="12372"/>
    <cellStyle name="Normal 22 3 3 3 2" xfId="12373"/>
    <cellStyle name="Normal 22 3 3 3 3" xfId="12374"/>
    <cellStyle name="Normal 22 3 3 3 4" xfId="12375"/>
    <cellStyle name="Normal 22 3 3 4" xfId="12376"/>
    <cellStyle name="Normal 22 3 3 5" xfId="12377"/>
    <cellStyle name="Normal 22 3 3 6" xfId="12378"/>
    <cellStyle name="Normal 22 4" xfId="12379"/>
    <cellStyle name="Normal 22 4 2" xfId="12380"/>
    <cellStyle name="Normal 22 4 2 2" xfId="12381"/>
    <cellStyle name="Normal 22 4 2 2 2" xfId="12382"/>
    <cellStyle name="Normal 22 4 2 2 2 2" xfId="12383"/>
    <cellStyle name="Normal 22 4 2 2 2 3" xfId="12384"/>
    <cellStyle name="Normal 22 4 2 2 2 4" xfId="12385"/>
    <cellStyle name="Normal 22 4 2 2 3" xfId="12386"/>
    <cellStyle name="Normal 22 4 2 2 4" xfId="12387"/>
    <cellStyle name="Normal 22 4 2 2 5" xfId="12388"/>
    <cellStyle name="Normal 22 4 2 3" xfId="12389"/>
    <cellStyle name="Normal 22 4 2 3 2" xfId="12390"/>
    <cellStyle name="Normal 22 4 2 3 3" xfId="12391"/>
    <cellStyle name="Normal 22 4 2 3 4" xfId="12392"/>
    <cellStyle name="Normal 22 4 2 4" xfId="12393"/>
    <cellStyle name="Normal 22 4 2 5" xfId="12394"/>
    <cellStyle name="Normal 22 4 2 6" xfId="12395"/>
    <cellStyle name="Normal 22 4 3" xfId="12396"/>
    <cellStyle name="Normal 22 4 4" xfId="12397"/>
    <cellStyle name="Normal 22 4 4 2" xfId="12398"/>
    <cellStyle name="Normal 22 4 4 2 2" xfId="12399"/>
    <cellStyle name="Normal 22 4 4 2 3" xfId="12400"/>
    <cellStyle name="Normal 22 4 4 2 4" xfId="12401"/>
    <cellStyle name="Normal 22 4 4 3" xfId="12402"/>
    <cellStyle name="Normal 22 4 4 4" xfId="12403"/>
    <cellStyle name="Normal 22 4 4 5" xfId="12404"/>
    <cellStyle name="Normal 22 4 5" xfId="12405"/>
    <cellStyle name="Normal 22 4 5 2" xfId="12406"/>
    <cellStyle name="Normal 22 4 5 3" xfId="12407"/>
    <cellStyle name="Normal 22 4 5 4" xfId="12408"/>
    <cellStyle name="Normal 22 4 6" xfId="12409"/>
    <cellStyle name="Normal 22 4 7" xfId="12410"/>
    <cellStyle name="Normal 22 4 8" xfId="12411"/>
    <cellStyle name="Normal 22 5" xfId="12412"/>
    <cellStyle name="Normal 22 5 2" xfId="12413"/>
    <cellStyle name="Normal 22 5 2 2" xfId="12414"/>
    <cellStyle name="Normal 22 5 2 2 2" xfId="12415"/>
    <cellStyle name="Normal 22 5 2 2 3" xfId="12416"/>
    <cellStyle name="Normal 22 5 2 2 4" xfId="12417"/>
    <cellStyle name="Normal 22 5 2 3" xfId="12418"/>
    <cellStyle name="Normal 22 5 2 4" xfId="12419"/>
    <cellStyle name="Normal 22 5 2 5" xfId="12420"/>
    <cellStyle name="Normal 22 5 3" xfId="12421"/>
    <cellStyle name="Normal 22 5 4" xfId="12422"/>
    <cellStyle name="Normal 22 5 4 2" xfId="12423"/>
    <cellStyle name="Normal 22 5 4 3" xfId="12424"/>
    <cellStyle name="Normal 22 5 4 4" xfId="12425"/>
    <cellStyle name="Normal 22 5 5" xfId="12426"/>
    <cellStyle name="Normal 22 5 6" xfId="12427"/>
    <cellStyle name="Normal 22 5 7" xfId="12428"/>
    <cellStyle name="Normal 22 6" xfId="12429"/>
    <cellStyle name="Normal 22 7" xfId="12430"/>
    <cellStyle name="Normal 22 8" xfId="12431"/>
    <cellStyle name="Normal 22 8 2" xfId="12432"/>
    <cellStyle name="Normal 22 8 3" xfId="12433"/>
    <cellStyle name="Normal 22 8 4" xfId="12434"/>
    <cellStyle name="Normal 23" xfId="12435"/>
    <cellStyle name="Normal 23 2" xfId="12436"/>
    <cellStyle name="Normal 23 2 2" xfId="12437"/>
    <cellStyle name="Normal 23 3" xfId="12438"/>
    <cellStyle name="Normal 23 3 2" xfId="12439"/>
    <cellStyle name="Normal 23 4" xfId="12440"/>
    <cellStyle name="Normal 23 4 2" xfId="12441"/>
    <cellStyle name="Normal 23 4 2 2" xfId="12442"/>
    <cellStyle name="Normal 23 4 2 2 2" xfId="12443"/>
    <cellStyle name="Normal 23 4 2 2 3" xfId="12444"/>
    <cellStyle name="Normal 23 4 2 2 4" xfId="12445"/>
    <cellStyle name="Normal 23 4 2 3" xfId="12446"/>
    <cellStyle name="Normal 23 4 2 4" xfId="12447"/>
    <cellStyle name="Normal 23 4 2 5" xfId="12448"/>
    <cellStyle name="Normal 23 4 3" xfId="12449"/>
    <cellStyle name="Normal 23 4 4" xfId="12450"/>
    <cellStyle name="Normal 23 4 4 2" xfId="12451"/>
    <cellStyle name="Normal 23 4 4 3" xfId="12452"/>
    <cellStyle name="Normal 23 4 4 4" xfId="12453"/>
    <cellStyle name="Normal 23 4 5" xfId="12454"/>
    <cellStyle name="Normal 23 4 6" xfId="12455"/>
    <cellStyle name="Normal 23 4 7" xfId="12456"/>
    <cellStyle name="Normal 23 5" xfId="12457"/>
    <cellStyle name="Normal 23 6" xfId="12458"/>
    <cellStyle name="Normal 23 7" xfId="12459"/>
    <cellStyle name="Normal 23 8" xfId="12460"/>
    <cellStyle name="Normal 23 8 2" xfId="12461"/>
    <cellStyle name="Normal 23 8 3" xfId="12462"/>
    <cellStyle name="Normal 23 8 4" xfId="12463"/>
    <cellStyle name="Normal 24" xfId="12464"/>
    <cellStyle name="Normal 24 2" xfId="12465"/>
    <cellStyle name="Normal 24 2 2" xfId="12466"/>
    <cellStyle name="Normal 24 2 3" xfId="12467"/>
    <cellStyle name="Normal 24 2 3 2" xfId="12468"/>
    <cellStyle name="Normal 24 2 3 2 2" xfId="12469"/>
    <cellStyle name="Normal 24 2 3 2 2 2" xfId="12470"/>
    <cellStyle name="Normal 24 2 3 2 2 3" xfId="12471"/>
    <cellStyle name="Normal 24 2 3 2 2 4" xfId="12472"/>
    <cellStyle name="Normal 24 2 3 2 3" xfId="12473"/>
    <cellStyle name="Normal 24 2 3 2 4" xfId="12474"/>
    <cellStyle name="Normal 24 2 3 2 5" xfId="12475"/>
    <cellStyle name="Normal 24 2 3 3" xfId="12476"/>
    <cellStyle name="Normal 24 2 3 3 2" xfId="12477"/>
    <cellStyle name="Normal 24 2 3 3 3" xfId="12478"/>
    <cellStyle name="Normal 24 2 3 3 4" xfId="12479"/>
    <cellStyle name="Normal 24 2 3 4" xfId="12480"/>
    <cellStyle name="Normal 24 2 3 5" xfId="12481"/>
    <cellStyle name="Normal 24 2 3 6" xfId="12482"/>
    <cellStyle name="Normal 24 3" xfId="12483"/>
    <cellStyle name="Normal 24 3 2" xfId="12484"/>
    <cellStyle name="Normal 24 3 2 2" xfId="12485"/>
    <cellStyle name="Normal 24 3 2 2 2" xfId="12486"/>
    <cellStyle name="Normal 24 3 2 2 2 2" xfId="12487"/>
    <cellStyle name="Normal 24 3 2 2 2 3" xfId="12488"/>
    <cellStyle name="Normal 24 3 2 2 2 4" xfId="12489"/>
    <cellStyle name="Normal 24 3 2 2 3" xfId="12490"/>
    <cellStyle name="Normal 24 3 2 2 4" xfId="12491"/>
    <cellStyle name="Normal 24 3 2 2 5" xfId="12492"/>
    <cellStyle name="Normal 24 3 2 3" xfId="12493"/>
    <cellStyle name="Normal 24 3 2 4" xfId="12494"/>
    <cellStyle name="Normal 24 3 2 4 2" xfId="12495"/>
    <cellStyle name="Normal 24 3 2 4 3" xfId="12496"/>
    <cellStyle name="Normal 24 3 2 4 4" xfId="12497"/>
    <cellStyle name="Normal 24 3 2 5" xfId="12498"/>
    <cellStyle name="Normal 24 3 2 6" xfId="12499"/>
    <cellStyle name="Normal 24 3 2 7" xfId="12500"/>
    <cellStyle name="Normal 24 4" xfId="12501"/>
    <cellStyle name="Normal 24 5" xfId="12502"/>
    <cellStyle name="Normal 24 5 2" xfId="12503"/>
    <cellStyle name="Normal 24 5 2 2" xfId="12504"/>
    <cellStyle name="Normal 24 5 2 2 2" xfId="12505"/>
    <cellStyle name="Normal 24 5 2 2 3" xfId="12506"/>
    <cellStyle name="Normal 24 5 2 2 4" xfId="12507"/>
    <cellStyle name="Normal 24 5 2 3" xfId="12508"/>
    <cellStyle name="Normal 24 5 2 4" xfId="12509"/>
    <cellStyle name="Normal 24 5 2 5" xfId="12510"/>
    <cellStyle name="Normal 24 5 3" xfId="12511"/>
    <cellStyle name="Normal 24 5 4" xfId="12512"/>
    <cellStyle name="Normal 24 5 4 2" xfId="12513"/>
    <cellStyle name="Normal 24 5 4 3" xfId="12514"/>
    <cellStyle name="Normal 24 5 4 4" xfId="12515"/>
    <cellStyle name="Normal 24 5 5" xfId="12516"/>
    <cellStyle name="Normal 24 5 6" xfId="12517"/>
    <cellStyle name="Normal 24 5 7" xfId="12518"/>
    <cellStyle name="Normal 24 6" xfId="12519"/>
    <cellStyle name="Normal 24 7" xfId="12520"/>
    <cellStyle name="Normal 24 8" xfId="12521"/>
    <cellStyle name="Normal 24 8 2" xfId="12522"/>
    <cellStyle name="Normal 24 8 3" xfId="12523"/>
    <cellStyle name="Normal 24 8 4" xfId="12524"/>
    <cellStyle name="Normal 25" xfId="12525"/>
    <cellStyle name="Normal 25 2" xfId="12526"/>
    <cellStyle name="Normal 25 2 2" xfId="12527"/>
    <cellStyle name="Normal 25 2 2 2" xfId="12528"/>
    <cellStyle name="Normal 25 3" xfId="12529"/>
    <cellStyle name="Normal 25 3 2" xfId="12530"/>
    <cellStyle name="Normal 25 4" xfId="12531"/>
    <cellStyle name="Normal 25 5" xfId="12532"/>
    <cellStyle name="Normal 25 5 2" xfId="12533"/>
    <cellStyle name="Normal 25 5 2 2" xfId="12534"/>
    <cellStyle name="Normal 25 5 2 2 2" xfId="12535"/>
    <cellStyle name="Normal 25 5 2 2 3" xfId="12536"/>
    <cellStyle name="Normal 25 5 2 2 4" xfId="12537"/>
    <cellStyle name="Normal 25 5 2 3" xfId="12538"/>
    <cellStyle name="Normal 25 5 2 4" xfId="12539"/>
    <cellStyle name="Normal 25 5 2 5" xfId="12540"/>
    <cellStyle name="Normal 25 5 3" xfId="12541"/>
    <cellStyle name="Normal 25 5 3 2" xfId="12542"/>
    <cellStyle name="Normal 25 5 3 3" xfId="12543"/>
    <cellStyle name="Normal 25 5 3 4" xfId="12544"/>
    <cellStyle name="Normal 25 5 4" xfId="12545"/>
    <cellStyle name="Normal 25 5 5" xfId="12546"/>
    <cellStyle name="Normal 25 5 6" xfId="12547"/>
    <cellStyle name="Normal 25 6" xfId="12548"/>
    <cellStyle name="Normal 25 6 2" xfId="12549"/>
    <cellStyle name="Normal 25 6 3" xfId="12550"/>
    <cellStyle name="Normal 25 6 4" xfId="12551"/>
    <cellStyle name="Normal 26" xfId="12552"/>
    <cellStyle name="Normal 26 2" xfId="12553"/>
    <cellStyle name="Normal 26 2 2" xfId="12554"/>
    <cellStyle name="Normal 26 2 2 2" xfId="12555"/>
    <cellStyle name="Normal 26 3" xfId="12556"/>
    <cellStyle name="Normal 26 3 2" xfId="12557"/>
    <cellStyle name="Normal 26 3 3" xfId="12558"/>
    <cellStyle name="Normal 26 3 4" xfId="12559"/>
    <cellStyle name="Normal 26 3 4 2" xfId="12560"/>
    <cellStyle name="Normal 26 3 4 3" xfId="12561"/>
    <cellStyle name="Normal 26 3 4 4" xfId="12562"/>
    <cellStyle name="Normal 26 4" xfId="12563"/>
    <cellStyle name="Normal 26 4 2" xfId="12564"/>
    <cellStyle name="Normal 26 4 3" xfId="12565"/>
    <cellStyle name="Normal 26 4 3 2" xfId="12566"/>
    <cellStyle name="Normal 26 4 3 3" xfId="12567"/>
    <cellStyle name="Normal 26 4 3 4" xfId="12568"/>
    <cellStyle name="Normal 26 5" xfId="12569"/>
    <cellStyle name="Normal 26 5 2" xfId="12570"/>
    <cellStyle name="Normal 26 5 2 2" xfId="12571"/>
    <cellStyle name="Normal 26 5 2 2 2" xfId="12572"/>
    <cellStyle name="Normal 26 5 2 2 3" xfId="12573"/>
    <cellStyle name="Normal 26 5 2 2 4" xfId="12574"/>
    <cellStyle name="Normal 26 5 2 3" xfId="12575"/>
    <cellStyle name="Normal 26 5 2 4" xfId="12576"/>
    <cellStyle name="Normal 26 5 2 5" xfId="12577"/>
    <cellStyle name="Normal 26 5 3" xfId="12578"/>
    <cellStyle name="Normal 26 5 3 2" xfId="12579"/>
    <cellStyle name="Normal 26 5 3 3" xfId="12580"/>
    <cellStyle name="Normal 26 5 3 4" xfId="12581"/>
    <cellStyle name="Normal 26 5 4" xfId="12582"/>
    <cellStyle name="Normal 26 5 5" xfId="12583"/>
    <cellStyle name="Normal 26 5 6" xfId="12584"/>
    <cellStyle name="Normal 26 6" xfId="12585"/>
    <cellStyle name="Normal 26 6 2" xfId="12586"/>
    <cellStyle name="Normal 26 6 3" xfId="12587"/>
    <cellStyle name="Normal 26 6 4" xfId="12588"/>
    <cellStyle name="Normal 27" xfId="12589"/>
    <cellStyle name="Normal 27 2" xfId="12590"/>
    <cellStyle name="Normal 27 2 2" xfId="12591"/>
    <cellStyle name="Normal 27 3" xfId="12592"/>
    <cellStyle name="Normal 27 3 2" xfId="12593"/>
    <cellStyle name="Normal 27 4" xfId="12594"/>
    <cellStyle name="Normal 27 5" xfId="12595"/>
    <cellStyle name="Normal 27 5 2" xfId="12596"/>
    <cellStyle name="Normal 27 5 2 2" xfId="12597"/>
    <cellStyle name="Normal 27 5 2 2 2" xfId="12598"/>
    <cellStyle name="Normal 27 5 2 2 3" xfId="12599"/>
    <cellStyle name="Normal 27 5 2 2 4" xfId="12600"/>
    <cellStyle name="Normal 27 5 2 3" xfId="12601"/>
    <cellStyle name="Normal 27 5 2 4" xfId="12602"/>
    <cellStyle name="Normal 27 5 2 5" xfId="12603"/>
    <cellStyle name="Normal 27 5 3" xfId="12604"/>
    <cellStyle name="Normal 27 5 3 2" xfId="12605"/>
    <cellStyle name="Normal 27 5 3 3" xfId="12606"/>
    <cellStyle name="Normal 27 5 3 4" xfId="12607"/>
    <cellStyle name="Normal 27 5 4" xfId="12608"/>
    <cellStyle name="Normal 27 5 5" xfId="12609"/>
    <cellStyle name="Normal 27 5 6" xfId="12610"/>
    <cellStyle name="Normal 28" xfId="12611"/>
    <cellStyle name="Normal 28 2" xfId="12612"/>
    <cellStyle name="Normal 28 2 2" xfId="12613"/>
    <cellStyle name="Normal 28 3" xfId="12614"/>
    <cellStyle name="Normal 28 3 2" xfId="12615"/>
    <cellStyle name="Normal 28 4" xfId="12616"/>
    <cellStyle name="Normal 28 5" xfId="12617"/>
    <cellStyle name="Normal 28 5 2" xfId="12618"/>
    <cellStyle name="Normal 28 5 2 2" xfId="12619"/>
    <cellStyle name="Normal 28 5 2 2 2" xfId="12620"/>
    <cellStyle name="Normal 28 5 2 2 3" xfId="12621"/>
    <cellStyle name="Normal 28 5 2 2 4" xfId="12622"/>
    <cellStyle name="Normal 28 5 2 3" xfId="12623"/>
    <cellStyle name="Normal 28 5 2 4" xfId="12624"/>
    <cellStyle name="Normal 28 5 2 5" xfId="12625"/>
    <cellStyle name="Normal 28 5 3" xfId="12626"/>
    <cellStyle name="Normal 28 5 3 2" xfId="12627"/>
    <cellStyle name="Normal 28 5 3 3" xfId="12628"/>
    <cellStyle name="Normal 28 5 3 4" xfId="12629"/>
    <cellStyle name="Normal 28 5 4" xfId="12630"/>
    <cellStyle name="Normal 28 5 5" xfId="12631"/>
    <cellStyle name="Normal 28 5 6" xfId="12632"/>
    <cellStyle name="Normal 29" xfId="12633"/>
    <cellStyle name="Normal 29 10" xfId="12634"/>
    <cellStyle name="Normal 29 10 2" xfId="12635"/>
    <cellStyle name="Normal 29 11" xfId="12636"/>
    <cellStyle name="Normal 29 11 2" xfId="12637"/>
    <cellStyle name="Normal 29 12" xfId="12638"/>
    <cellStyle name="Normal 29 12 2" xfId="12639"/>
    <cellStyle name="Normal 29 13" xfId="12640"/>
    <cellStyle name="Normal 29 13 2" xfId="12641"/>
    <cellStyle name="Normal 29 13 2 2" xfId="12642"/>
    <cellStyle name="Normal 29 13 2 3" xfId="12643"/>
    <cellStyle name="Normal 29 13 2 4" xfId="12644"/>
    <cellStyle name="Normal 29 13 3" xfId="12645"/>
    <cellStyle name="Normal 29 13 4" xfId="12646"/>
    <cellStyle name="Normal 29 13 5" xfId="12647"/>
    <cellStyle name="Normal 29 14" xfId="12648"/>
    <cellStyle name="Normal 29 14 2" xfId="12649"/>
    <cellStyle name="Normal 29 14 3" xfId="12650"/>
    <cellStyle name="Normal 29 14 4" xfId="12651"/>
    <cellStyle name="Normal 29 15" xfId="12652"/>
    <cellStyle name="Normal 29 16" xfId="12653"/>
    <cellStyle name="Normal 29 17" xfId="12654"/>
    <cellStyle name="Normal 29 2" xfId="12655"/>
    <cellStyle name="Normal 29 2 2" xfId="12656"/>
    <cellStyle name="Normal 29 3" xfId="12657"/>
    <cellStyle name="Normal 29 3 2" xfId="12658"/>
    <cellStyle name="Normal 29 4" xfId="12659"/>
    <cellStyle name="Normal 29 4 2" xfId="12660"/>
    <cellStyle name="Normal 29 5" xfId="12661"/>
    <cellStyle name="Normal 29 5 2" xfId="12662"/>
    <cellStyle name="Normal 29 6" xfId="12663"/>
    <cellStyle name="Normal 29 6 2" xfId="12664"/>
    <cellStyle name="Normal 29 7" xfId="12665"/>
    <cellStyle name="Normal 29 7 2" xfId="12666"/>
    <cellStyle name="Normal 29 8" xfId="12667"/>
    <cellStyle name="Normal 29 8 2" xfId="12668"/>
    <cellStyle name="Normal 29 9" xfId="12669"/>
    <cellStyle name="Normal 29 9 2" xfId="12670"/>
    <cellStyle name="Normal 3" xfId="13"/>
    <cellStyle name="Normal 3 10" xfId="12671"/>
    <cellStyle name="Normal 3 10 2" xfId="12672"/>
    <cellStyle name="Normal 3 10 2 2" xfId="12673"/>
    <cellStyle name="Normal 3 10 2 3" xfId="12674"/>
    <cellStyle name="Normal 3 10 2 3 2" xfId="12675"/>
    <cellStyle name="Normal 3 10 2 3 2 2" xfId="12676"/>
    <cellStyle name="Normal 3 10 2 3 2 3" xfId="12677"/>
    <cellStyle name="Normal 3 10 2 3 2 4" xfId="12678"/>
    <cellStyle name="Normal 3 10 2 3 3" xfId="12679"/>
    <cellStyle name="Normal 3 10 2 3 4" xfId="12680"/>
    <cellStyle name="Normal 3 10 2 3 5" xfId="12681"/>
    <cellStyle name="Normal 3 10 2 4" xfId="12682"/>
    <cellStyle name="Normal 3 10 2 4 2" xfId="12683"/>
    <cellStyle name="Normal 3 10 2 4 3" xfId="12684"/>
    <cellStyle name="Normal 3 10 2 4 4" xfId="12685"/>
    <cellStyle name="Normal 3 10 2 5" xfId="12686"/>
    <cellStyle name="Normal 3 10 2 6" xfId="12687"/>
    <cellStyle name="Normal 3 10 2 7" xfId="12688"/>
    <cellStyle name="Normal 3 10 3" xfId="12689"/>
    <cellStyle name="Normal 3 10 3 2" xfId="12690"/>
    <cellStyle name="Normal 3 10 3 2 2" xfId="12691"/>
    <cellStyle name="Normal 3 10 3 2 2 2" xfId="12692"/>
    <cellStyle name="Normal 3 10 3 2 2 3" xfId="12693"/>
    <cellStyle name="Normal 3 10 3 2 2 4" xfId="12694"/>
    <cellStyle name="Normal 3 10 3 2 3" xfId="12695"/>
    <cellStyle name="Normal 3 10 3 2 4" xfId="12696"/>
    <cellStyle name="Normal 3 10 3 2 5" xfId="12697"/>
    <cellStyle name="Normal 3 10 3 3" xfId="12698"/>
    <cellStyle name="Normal 3 10 3 3 2" xfId="12699"/>
    <cellStyle name="Normal 3 10 3 3 3" xfId="12700"/>
    <cellStyle name="Normal 3 10 3 3 4" xfId="12701"/>
    <cellStyle name="Normal 3 10 3 4" xfId="12702"/>
    <cellStyle name="Normal 3 10 3 5" xfId="12703"/>
    <cellStyle name="Normal 3 10 3 6" xfId="12704"/>
    <cellStyle name="Normal 3 10 4" xfId="12705"/>
    <cellStyle name="Normal 3 10 5" xfId="12706"/>
    <cellStyle name="Normal 3 10 5 2" xfId="12707"/>
    <cellStyle name="Normal 3 10 5 2 2" xfId="12708"/>
    <cellStyle name="Normal 3 10 5 2 3" xfId="12709"/>
    <cellStyle name="Normal 3 10 5 2 4" xfId="12710"/>
    <cellStyle name="Normal 3 10 5 3" xfId="12711"/>
    <cellStyle name="Normal 3 10 5 4" xfId="12712"/>
    <cellStyle name="Normal 3 10 5 5" xfId="12713"/>
    <cellStyle name="Normal 3 10 6" xfId="12714"/>
    <cellStyle name="Normal 3 10 7" xfId="12715"/>
    <cellStyle name="Normal 3 10 8" xfId="12716"/>
    <cellStyle name="Normal 3 11" xfId="12717"/>
    <cellStyle name="Normal 3 11 2" xfId="12718"/>
    <cellStyle name="Normal 3 11 2 2" xfId="12719"/>
    <cellStyle name="Normal 3 11 2 2 2" xfId="12720"/>
    <cellStyle name="Normal 3 11 2 2 2 2" xfId="12721"/>
    <cellStyle name="Normal 3 11 2 2 2 3" xfId="12722"/>
    <cellStyle name="Normal 3 11 2 2 2 4" xfId="12723"/>
    <cellStyle name="Normal 3 11 2 2 3" xfId="12724"/>
    <cellStyle name="Normal 3 11 2 2 4" xfId="12725"/>
    <cellStyle name="Normal 3 11 2 2 5" xfId="12726"/>
    <cellStyle name="Normal 3 11 2 3" xfId="12727"/>
    <cellStyle name="Normal 3 11 2 3 2" xfId="12728"/>
    <cellStyle name="Normal 3 11 2 3 3" xfId="12729"/>
    <cellStyle name="Normal 3 11 2 3 4" xfId="12730"/>
    <cellStyle name="Normal 3 11 2 4" xfId="12731"/>
    <cellStyle name="Normal 3 11 2 5" xfId="12732"/>
    <cellStyle name="Normal 3 11 2 6" xfId="12733"/>
    <cellStyle name="Normal 3 11 3" xfId="12734"/>
    <cellStyle name="Normal 3 11 4" xfId="12735"/>
    <cellStyle name="Normal 3 11 4 2" xfId="12736"/>
    <cellStyle name="Normal 3 11 4 2 2" xfId="12737"/>
    <cellStyle name="Normal 3 11 4 2 3" xfId="12738"/>
    <cellStyle name="Normal 3 11 4 2 4" xfId="12739"/>
    <cellStyle name="Normal 3 11 4 3" xfId="12740"/>
    <cellStyle name="Normal 3 11 4 4" xfId="12741"/>
    <cellStyle name="Normal 3 11 4 5" xfId="12742"/>
    <cellStyle name="Normal 3 11 5" xfId="12743"/>
    <cellStyle name="Normal 3 11 6" xfId="12744"/>
    <cellStyle name="Normal 3 11 7" xfId="12745"/>
    <cellStyle name="Normal 3 12" xfId="12746"/>
    <cellStyle name="Normal 3 12 2" xfId="12747"/>
    <cellStyle name="Normal 3 12 2 2" xfId="12748"/>
    <cellStyle name="Normal 3 12 2 2 2" xfId="12749"/>
    <cellStyle name="Normal 3 12 2 2 3" xfId="12750"/>
    <cellStyle name="Normal 3 12 2 2 4" xfId="12751"/>
    <cellStyle name="Normal 3 12 3" xfId="12752"/>
    <cellStyle name="Normal 3 12 3 2" xfId="12753"/>
    <cellStyle name="Normal 3 12 3 2 2" xfId="12754"/>
    <cellStyle name="Normal 3 12 3 2 3" xfId="12755"/>
    <cellStyle name="Normal 3 12 3 2 4" xfId="12756"/>
    <cellStyle name="Normal 3 12 3 3" xfId="12757"/>
    <cellStyle name="Normal 3 12 3 4" xfId="12758"/>
    <cellStyle name="Normal 3 12 3 5" xfId="12759"/>
    <cellStyle name="Normal 3 12 4" xfId="12760"/>
    <cellStyle name="Normal 3 12 5" xfId="12761"/>
    <cellStyle name="Normal 3 12 6" xfId="12762"/>
    <cellStyle name="Normal 3 13" xfId="12763"/>
    <cellStyle name="Normal 3 13 2" xfId="12764"/>
    <cellStyle name="Normal 3 13 3" xfId="12765"/>
    <cellStyle name="Normal 3 13 3 2" xfId="12766"/>
    <cellStyle name="Normal 3 13 3 2 2" xfId="12767"/>
    <cellStyle name="Normal 3 13 3 2 3" xfId="12768"/>
    <cellStyle name="Normal 3 13 3 2 4" xfId="12769"/>
    <cellStyle name="Normal 3 13 3 3" xfId="12770"/>
    <cellStyle name="Normal 3 13 3 4" xfId="12771"/>
    <cellStyle name="Normal 3 13 3 5" xfId="12772"/>
    <cellStyle name="Normal 3 13 4" xfId="12773"/>
    <cellStyle name="Normal 3 13 4 2" xfId="12774"/>
    <cellStyle name="Normal 3 13 4 3" xfId="12775"/>
    <cellStyle name="Normal 3 13 4 4" xfId="12776"/>
    <cellStyle name="Normal 3 13 5" xfId="12777"/>
    <cellStyle name="Normal 3 13 6" xfId="12778"/>
    <cellStyle name="Normal 3 13 7" xfId="12779"/>
    <cellStyle name="Normal 3 14" xfId="12780"/>
    <cellStyle name="Normal 3 14 2" xfId="12781"/>
    <cellStyle name="Normal 3 15" xfId="12782"/>
    <cellStyle name="Normal 3 15 2" xfId="12783"/>
    <cellStyle name="Normal 3 16" xfId="12784"/>
    <cellStyle name="Normal 3 16 2" xfId="12785"/>
    <cellStyle name="Normal 3 17" xfId="12786"/>
    <cellStyle name="Normal 3 17 2" xfId="12787"/>
    <cellStyle name="Normal 3 18" xfId="12788"/>
    <cellStyle name="Normal 3 18 2" xfId="12789"/>
    <cellStyle name="Normal 3 19" xfId="12790"/>
    <cellStyle name="Normal 3 19 2" xfId="12791"/>
    <cellStyle name="Normal 3 2" xfId="12792"/>
    <cellStyle name="Normal 3 2 10" xfId="12793"/>
    <cellStyle name="Normal 3 2 10 2" xfId="12794"/>
    <cellStyle name="Normal 3 2 10 3" xfId="12795"/>
    <cellStyle name="Normal 3 2 10 3 2" xfId="12796"/>
    <cellStyle name="Normal 3 2 10 3 2 2" xfId="12797"/>
    <cellStyle name="Normal 3 2 10 3 2 3" xfId="12798"/>
    <cellStyle name="Normal 3 2 10 3 2 4" xfId="12799"/>
    <cellStyle name="Normal 3 2 10 3 3" xfId="12800"/>
    <cellStyle name="Normal 3 2 10 3 4" xfId="12801"/>
    <cellStyle name="Normal 3 2 10 3 5" xfId="12802"/>
    <cellStyle name="Normal 3 2 10 4" xfId="12803"/>
    <cellStyle name="Normal 3 2 10 4 2" xfId="12804"/>
    <cellStyle name="Normal 3 2 10 4 3" xfId="12805"/>
    <cellStyle name="Normal 3 2 10 4 4" xfId="12806"/>
    <cellStyle name="Normal 3 2 10 5" xfId="12807"/>
    <cellStyle name="Normal 3 2 10 6" xfId="12808"/>
    <cellStyle name="Normal 3 2 10 7" xfId="12809"/>
    <cellStyle name="Normal 3 2 11" xfId="12810"/>
    <cellStyle name="Normal 3 2 11 2" xfId="12811"/>
    <cellStyle name="Normal 3 2 11 3" xfId="12812"/>
    <cellStyle name="Normal 3 2 11 3 2" xfId="12813"/>
    <cellStyle name="Normal 3 2 11 3 2 2" xfId="12814"/>
    <cellStyle name="Normal 3 2 11 3 2 3" xfId="12815"/>
    <cellStyle name="Normal 3 2 11 3 2 4" xfId="12816"/>
    <cellStyle name="Normal 3 2 11 3 3" xfId="12817"/>
    <cellStyle name="Normal 3 2 11 3 4" xfId="12818"/>
    <cellStyle name="Normal 3 2 11 3 5" xfId="12819"/>
    <cellStyle name="Normal 3 2 11 4" xfId="12820"/>
    <cellStyle name="Normal 3 2 11 4 2" xfId="12821"/>
    <cellStyle name="Normal 3 2 11 4 3" xfId="12822"/>
    <cellStyle name="Normal 3 2 11 4 4" xfId="12823"/>
    <cellStyle name="Normal 3 2 11 5" xfId="12824"/>
    <cellStyle name="Normal 3 2 11 6" xfId="12825"/>
    <cellStyle name="Normal 3 2 11 7" xfId="12826"/>
    <cellStyle name="Normal 3 2 12" xfId="12827"/>
    <cellStyle name="Normal 3 2 13" xfId="12828"/>
    <cellStyle name="Normal 3 2 14" xfId="12829"/>
    <cellStyle name="Normal 3 2 15" xfId="12830"/>
    <cellStyle name="Normal 3 2 16" xfId="12831"/>
    <cellStyle name="Normal 3 2 17" xfId="12832"/>
    <cellStyle name="Normal 3 2 17 2" xfId="12833"/>
    <cellStyle name="Normal 3 2 18" xfId="12834"/>
    <cellStyle name="Normal 3 2 18 2" xfId="12835"/>
    <cellStyle name="Normal 3 2 19" xfId="12836"/>
    <cellStyle name="Normal 3 2 19 2" xfId="12837"/>
    <cellStyle name="Normal 3 2 2" xfId="12838"/>
    <cellStyle name="Normal 3 2 2 10" xfId="12839"/>
    <cellStyle name="Normal 3 2 2 11" xfId="12840"/>
    <cellStyle name="Normal 3 2 2 11 2" xfId="12841"/>
    <cellStyle name="Normal 3 2 2 11 2 2" xfId="12842"/>
    <cellStyle name="Normal 3 2 2 11 2 3" xfId="12843"/>
    <cellStyle name="Normal 3 2 2 11 2 4" xfId="12844"/>
    <cellStyle name="Normal 3 2 2 11 3" xfId="12845"/>
    <cellStyle name="Normal 3 2 2 11 4" xfId="12846"/>
    <cellStyle name="Normal 3 2 2 11 5" xfId="12847"/>
    <cellStyle name="Normal 3 2 2 12" xfId="12848"/>
    <cellStyle name="Normal 3 2 2 12 2" xfId="12849"/>
    <cellStyle name="Normal 3 2 2 12 3" xfId="12850"/>
    <cellStyle name="Normal 3 2 2 12 4" xfId="12851"/>
    <cellStyle name="Normal 3 2 2 13" xfId="12852"/>
    <cellStyle name="Normal 3 2 2 14" xfId="12853"/>
    <cellStyle name="Normal 3 2 2 15" xfId="12854"/>
    <cellStyle name="Normal 3 2 2 2" xfId="12855"/>
    <cellStyle name="Normal 3 2 2 2 10" xfId="12856"/>
    <cellStyle name="Normal 3 2 2 2 10 2" xfId="12857"/>
    <cellStyle name="Normal 3 2 2 2 10 2 2" xfId="12858"/>
    <cellStyle name="Normal 3 2 2 2 10 2 3" xfId="12859"/>
    <cellStyle name="Normal 3 2 2 2 10 2 4" xfId="12860"/>
    <cellStyle name="Normal 3 2 2 2 10 3" xfId="12861"/>
    <cellStyle name="Normal 3 2 2 2 10 4" xfId="12862"/>
    <cellStyle name="Normal 3 2 2 2 10 5" xfId="12863"/>
    <cellStyle name="Normal 3 2 2 2 11" xfId="12864"/>
    <cellStyle name="Normal 3 2 2 2 11 2" xfId="12865"/>
    <cellStyle name="Normal 3 2 2 2 11 3" xfId="12866"/>
    <cellStyle name="Normal 3 2 2 2 11 4" xfId="12867"/>
    <cellStyle name="Normal 3 2 2 2 12" xfId="12868"/>
    <cellStyle name="Normal 3 2 2 2 13" xfId="12869"/>
    <cellStyle name="Normal 3 2 2 2 14" xfId="12870"/>
    <cellStyle name="Normal 3 2 2 2 2" xfId="12871"/>
    <cellStyle name="Normal 3 2 2 2 2 10" xfId="12872"/>
    <cellStyle name="Normal 3 2 2 2 2 2" xfId="12873"/>
    <cellStyle name="Normal 3 2 2 2 2 2 2" xfId="12874"/>
    <cellStyle name="Normal 3 2 2 2 2 2 2 2" xfId="12875"/>
    <cellStyle name="Normal 3 2 2 2 2 2 2 2 2" xfId="12876"/>
    <cellStyle name="Normal 3 2 2 2 2 2 2 2 2 2" xfId="12877"/>
    <cellStyle name="Normal 3 2 2 2 2 2 2 2 2 3" xfId="12878"/>
    <cellStyle name="Normal 3 2 2 2 2 2 2 2 2 4" xfId="12879"/>
    <cellStyle name="Normal 3 2 2 2 2 2 2 2 3" xfId="12880"/>
    <cellStyle name="Normal 3 2 2 2 2 2 2 2 4" xfId="12881"/>
    <cellStyle name="Normal 3 2 2 2 2 2 2 2 5" xfId="12882"/>
    <cellStyle name="Normal 3 2 2 2 2 2 2 3" xfId="12883"/>
    <cellStyle name="Normal 3 2 2 2 2 2 2 3 2" xfId="12884"/>
    <cellStyle name="Normal 3 2 2 2 2 2 2 3 3" xfId="12885"/>
    <cellStyle name="Normal 3 2 2 2 2 2 2 3 4" xfId="12886"/>
    <cellStyle name="Normal 3 2 2 2 2 2 2 4" xfId="12887"/>
    <cellStyle name="Normal 3 2 2 2 2 2 2 5" xfId="12888"/>
    <cellStyle name="Normal 3 2 2 2 2 2 2 6" xfId="12889"/>
    <cellStyle name="Normal 3 2 2 2 2 2 3" xfId="12890"/>
    <cellStyle name="Normal 3 2 2 2 2 2 3 2" xfId="12891"/>
    <cellStyle name="Normal 3 2 2 2 2 2 3 2 2" xfId="12892"/>
    <cellStyle name="Normal 3 2 2 2 2 2 3 2 2 2" xfId="12893"/>
    <cellStyle name="Normal 3 2 2 2 2 2 3 2 2 3" xfId="12894"/>
    <cellStyle name="Normal 3 2 2 2 2 2 3 2 2 4" xfId="12895"/>
    <cellStyle name="Normal 3 2 2 2 2 2 3 2 3" xfId="12896"/>
    <cellStyle name="Normal 3 2 2 2 2 2 3 2 4" xfId="12897"/>
    <cellStyle name="Normal 3 2 2 2 2 2 3 2 5" xfId="12898"/>
    <cellStyle name="Normal 3 2 2 2 2 2 3 3" xfId="12899"/>
    <cellStyle name="Normal 3 2 2 2 2 2 3 3 2" xfId="12900"/>
    <cellStyle name="Normal 3 2 2 2 2 2 3 3 3" xfId="12901"/>
    <cellStyle name="Normal 3 2 2 2 2 2 3 3 4" xfId="12902"/>
    <cellStyle name="Normal 3 2 2 2 2 2 3 4" xfId="12903"/>
    <cellStyle name="Normal 3 2 2 2 2 2 3 5" xfId="12904"/>
    <cellStyle name="Normal 3 2 2 2 2 2 3 6" xfId="12905"/>
    <cellStyle name="Normal 3 2 2 2 2 2 4" xfId="12906"/>
    <cellStyle name="Normal 3 2 2 2 2 2 4 2" xfId="12907"/>
    <cellStyle name="Normal 3 2 2 2 2 2 4 2 2" xfId="12908"/>
    <cellStyle name="Normal 3 2 2 2 2 2 4 2 3" xfId="12909"/>
    <cellStyle name="Normal 3 2 2 2 2 2 4 2 4" xfId="12910"/>
    <cellStyle name="Normal 3 2 2 2 2 2 4 3" xfId="12911"/>
    <cellStyle name="Normal 3 2 2 2 2 2 4 4" xfId="12912"/>
    <cellStyle name="Normal 3 2 2 2 2 2 4 5" xfId="12913"/>
    <cellStyle name="Normal 3 2 2 2 2 2 5" xfId="12914"/>
    <cellStyle name="Normal 3 2 2 2 2 2 5 2" xfId="12915"/>
    <cellStyle name="Normal 3 2 2 2 2 2 5 3" xfId="12916"/>
    <cellStyle name="Normal 3 2 2 2 2 2 5 4" xfId="12917"/>
    <cellStyle name="Normal 3 2 2 2 2 2 6" xfId="12918"/>
    <cellStyle name="Normal 3 2 2 2 2 2 7" xfId="12919"/>
    <cellStyle name="Normal 3 2 2 2 2 2 8" xfId="12920"/>
    <cellStyle name="Normal 3 2 2 2 2 3" xfId="12921"/>
    <cellStyle name="Normal 3 2 2 2 2 3 2" xfId="12922"/>
    <cellStyle name="Normal 3 2 2 2 2 3 2 2" xfId="12923"/>
    <cellStyle name="Normal 3 2 2 2 2 3 2 2 2" xfId="12924"/>
    <cellStyle name="Normal 3 2 2 2 2 3 2 2 3" xfId="12925"/>
    <cellStyle name="Normal 3 2 2 2 2 3 2 2 4" xfId="12926"/>
    <cellStyle name="Normal 3 2 2 2 2 3 2 3" xfId="12927"/>
    <cellStyle name="Normal 3 2 2 2 2 3 2 4" xfId="12928"/>
    <cellStyle name="Normal 3 2 2 2 2 3 2 5" xfId="12929"/>
    <cellStyle name="Normal 3 2 2 2 2 3 3" xfId="12930"/>
    <cellStyle name="Normal 3 2 2 2 2 3 3 2" xfId="12931"/>
    <cellStyle name="Normal 3 2 2 2 2 3 3 3" xfId="12932"/>
    <cellStyle name="Normal 3 2 2 2 2 3 3 4" xfId="12933"/>
    <cellStyle name="Normal 3 2 2 2 2 3 4" xfId="12934"/>
    <cellStyle name="Normal 3 2 2 2 2 3 5" xfId="12935"/>
    <cellStyle name="Normal 3 2 2 2 2 3 6" xfId="12936"/>
    <cellStyle name="Normal 3 2 2 2 2 4" xfId="12937"/>
    <cellStyle name="Normal 3 2 2 2 2 4 2" xfId="12938"/>
    <cellStyle name="Normal 3 2 2 2 2 4 2 2" xfId="12939"/>
    <cellStyle name="Normal 3 2 2 2 2 4 2 2 2" xfId="12940"/>
    <cellStyle name="Normal 3 2 2 2 2 4 2 2 3" xfId="12941"/>
    <cellStyle name="Normal 3 2 2 2 2 4 2 2 4" xfId="12942"/>
    <cellStyle name="Normal 3 2 2 2 2 4 2 3" xfId="12943"/>
    <cellStyle name="Normal 3 2 2 2 2 4 2 4" xfId="12944"/>
    <cellStyle name="Normal 3 2 2 2 2 4 2 5" xfId="12945"/>
    <cellStyle name="Normal 3 2 2 2 2 4 3" xfId="12946"/>
    <cellStyle name="Normal 3 2 2 2 2 4 3 2" xfId="12947"/>
    <cellStyle name="Normal 3 2 2 2 2 4 3 3" xfId="12948"/>
    <cellStyle name="Normal 3 2 2 2 2 4 3 4" xfId="12949"/>
    <cellStyle name="Normal 3 2 2 2 2 4 4" xfId="12950"/>
    <cellStyle name="Normal 3 2 2 2 2 4 5" xfId="12951"/>
    <cellStyle name="Normal 3 2 2 2 2 4 6" xfId="12952"/>
    <cellStyle name="Normal 3 2 2 2 2 5" xfId="12953"/>
    <cellStyle name="Normal 3 2 2 2 2 6" xfId="12954"/>
    <cellStyle name="Normal 3 2 2 2 2 6 2" xfId="12955"/>
    <cellStyle name="Normal 3 2 2 2 2 6 2 2" xfId="12956"/>
    <cellStyle name="Normal 3 2 2 2 2 6 2 3" xfId="12957"/>
    <cellStyle name="Normal 3 2 2 2 2 6 2 4" xfId="12958"/>
    <cellStyle name="Normal 3 2 2 2 2 6 3" xfId="12959"/>
    <cellStyle name="Normal 3 2 2 2 2 6 4" xfId="12960"/>
    <cellStyle name="Normal 3 2 2 2 2 6 5" xfId="12961"/>
    <cellStyle name="Normal 3 2 2 2 2 7" xfId="12962"/>
    <cellStyle name="Normal 3 2 2 2 2 7 2" xfId="12963"/>
    <cellStyle name="Normal 3 2 2 2 2 7 3" xfId="12964"/>
    <cellStyle name="Normal 3 2 2 2 2 7 4" xfId="12965"/>
    <cellStyle name="Normal 3 2 2 2 2 8" xfId="12966"/>
    <cellStyle name="Normal 3 2 2 2 2 9" xfId="12967"/>
    <cellStyle name="Normal 3 2 2 2 3" xfId="12968"/>
    <cellStyle name="Normal 3 2 2 2 3 2" xfId="12969"/>
    <cellStyle name="Normal 3 2 2 2 3 2 2" xfId="12970"/>
    <cellStyle name="Normal 3 2 2 2 3 2 2 2" xfId="12971"/>
    <cellStyle name="Normal 3 2 2 2 3 2 2 2 2" xfId="12972"/>
    <cellStyle name="Normal 3 2 2 2 3 2 2 2 2 2" xfId="12973"/>
    <cellStyle name="Normal 3 2 2 2 3 2 2 2 2 3" xfId="12974"/>
    <cellStyle name="Normal 3 2 2 2 3 2 2 2 2 4" xfId="12975"/>
    <cellStyle name="Normal 3 2 2 2 3 2 2 2 3" xfId="12976"/>
    <cellStyle name="Normal 3 2 2 2 3 2 2 2 4" xfId="12977"/>
    <cellStyle name="Normal 3 2 2 2 3 2 2 2 5" xfId="12978"/>
    <cellStyle name="Normal 3 2 2 2 3 2 2 3" xfId="12979"/>
    <cellStyle name="Normal 3 2 2 2 3 2 2 3 2" xfId="12980"/>
    <cellStyle name="Normal 3 2 2 2 3 2 2 3 3" xfId="12981"/>
    <cellStyle name="Normal 3 2 2 2 3 2 2 3 4" xfId="12982"/>
    <cellStyle name="Normal 3 2 2 2 3 2 2 4" xfId="12983"/>
    <cellStyle name="Normal 3 2 2 2 3 2 2 5" xfId="12984"/>
    <cellStyle name="Normal 3 2 2 2 3 2 2 6" xfId="12985"/>
    <cellStyle name="Normal 3 2 2 2 3 2 3" xfId="12986"/>
    <cellStyle name="Normal 3 2 2 2 3 2 3 2" xfId="12987"/>
    <cellStyle name="Normal 3 2 2 2 3 2 3 2 2" xfId="12988"/>
    <cellStyle name="Normal 3 2 2 2 3 2 3 2 2 2" xfId="12989"/>
    <cellStyle name="Normal 3 2 2 2 3 2 3 2 2 3" xfId="12990"/>
    <cellStyle name="Normal 3 2 2 2 3 2 3 2 2 4" xfId="12991"/>
    <cellStyle name="Normal 3 2 2 2 3 2 3 2 3" xfId="12992"/>
    <cellStyle name="Normal 3 2 2 2 3 2 3 2 4" xfId="12993"/>
    <cellStyle name="Normal 3 2 2 2 3 2 3 2 5" xfId="12994"/>
    <cellStyle name="Normal 3 2 2 2 3 2 3 3" xfId="12995"/>
    <cellStyle name="Normal 3 2 2 2 3 2 3 3 2" xfId="12996"/>
    <cellStyle name="Normal 3 2 2 2 3 2 3 3 3" xfId="12997"/>
    <cellStyle name="Normal 3 2 2 2 3 2 3 3 4" xfId="12998"/>
    <cellStyle name="Normal 3 2 2 2 3 2 3 4" xfId="12999"/>
    <cellStyle name="Normal 3 2 2 2 3 2 3 5" xfId="13000"/>
    <cellStyle name="Normal 3 2 2 2 3 2 3 6" xfId="13001"/>
    <cellStyle name="Normal 3 2 2 2 3 2 4" xfId="13002"/>
    <cellStyle name="Normal 3 2 2 2 3 2 4 2" xfId="13003"/>
    <cellStyle name="Normal 3 2 2 2 3 2 4 2 2" xfId="13004"/>
    <cellStyle name="Normal 3 2 2 2 3 2 4 2 3" xfId="13005"/>
    <cellStyle name="Normal 3 2 2 2 3 2 4 2 4" xfId="13006"/>
    <cellStyle name="Normal 3 2 2 2 3 2 4 3" xfId="13007"/>
    <cellStyle name="Normal 3 2 2 2 3 2 4 4" xfId="13008"/>
    <cellStyle name="Normal 3 2 2 2 3 2 4 5" xfId="13009"/>
    <cellStyle name="Normal 3 2 2 2 3 2 5" xfId="13010"/>
    <cellStyle name="Normal 3 2 2 2 3 2 5 2" xfId="13011"/>
    <cellStyle name="Normal 3 2 2 2 3 2 5 3" xfId="13012"/>
    <cellStyle name="Normal 3 2 2 2 3 2 5 4" xfId="13013"/>
    <cellStyle name="Normal 3 2 2 2 3 2 6" xfId="13014"/>
    <cellStyle name="Normal 3 2 2 2 3 2 7" xfId="13015"/>
    <cellStyle name="Normal 3 2 2 2 3 2 8" xfId="13016"/>
    <cellStyle name="Normal 3 2 2 2 3 3" xfId="13017"/>
    <cellStyle name="Normal 3 2 2 2 3 3 2" xfId="13018"/>
    <cellStyle name="Normal 3 2 2 2 3 3 2 2" xfId="13019"/>
    <cellStyle name="Normal 3 2 2 2 3 3 2 2 2" xfId="13020"/>
    <cellStyle name="Normal 3 2 2 2 3 3 2 2 3" xfId="13021"/>
    <cellStyle name="Normal 3 2 2 2 3 3 2 2 4" xfId="13022"/>
    <cellStyle name="Normal 3 2 2 2 3 3 2 3" xfId="13023"/>
    <cellStyle name="Normal 3 2 2 2 3 3 2 4" xfId="13024"/>
    <cellStyle name="Normal 3 2 2 2 3 3 2 5" xfId="13025"/>
    <cellStyle name="Normal 3 2 2 2 3 3 3" xfId="13026"/>
    <cellStyle name="Normal 3 2 2 2 3 3 3 2" xfId="13027"/>
    <cellStyle name="Normal 3 2 2 2 3 3 3 3" xfId="13028"/>
    <cellStyle name="Normal 3 2 2 2 3 3 3 4" xfId="13029"/>
    <cellStyle name="Normal 3 2 2 2 3 3 4" xfId="13030"/>
    <cellStyle name="Normal 3 2 2 2 3 3 5" xfId="13031"/>
    <cellStyle name="Normal 3 2 2 2 3 3 6" xfId="13032"/>
    <cellStyle name="Normal 3 2 2 2 3 4" xfId="13033"/>
    <cellStyle name="Normal 3 2 2 2 3 4 2" xfId="13034"/>
    <cellStyle name="Normal 3 2 2 2 3 4 2 2" xfId="13035"/>
    <cellStyle name="Normal 3 2 2 2 3 4 2 2 2" xfId="13036"/>
    <cellStyle name="Normal 3 2 2 2 3 4 2 2 3" xfId="13037"/>
    <cellStyle name="Normal 3 2 2 2 3 4 2 2 4" xfId="13038"/>
    <cellStyle name="Normal 3 2 2 2 3 4 2 3" xfId="13039"/>
    <cellStyle name="Normal 3 2 2 2 3 4 2 4" xfId="13040"/>
    <cellStyle name="Normal 3 2 2 2 3 4 2 5" xfId="13041"/>
    <cellStyle name="Normal 3 2 2 2 3 4 3" xfId="13042"/>
    <cellStyle name="Normal 3 2 2 2 3 4 3 2" xfId="13043"/>
    <cellStyle name="Normal 3 2 2 2 3 4 3 3" xfId="13044"/>
    <cellStyle name="Normal 3 2 2 2 3 4 3 4" xfId="13045"/>
    <cellStyle name="Normal 3 2 2 2 3 4 4" xfId="13046"/>
    <cellStyle name="Normal 3 2 2 2 3 4 5" xfId="13047"/>
    <cellStyle name="Normal 3 2 2 2 3 4 6" xfId="13048"/>
    <cellStyle name="Normal 3 2 2 2 3 5" xfId="13049"/>
    <cellStyle name="Normal 3 2 2 2 3 5 2" xfId="13050"/>
    <cellStyle name="Normal 3 2 2 2 3 5 2 2" xfId="13051"/>
    <cellStyle name="Normal 3 2 2 2 3 5 2 3" xfId="13052"/>
    <cellStyle name="Normal 3 2 2 2 3 5 2 4" xfId="13053"/>
    <cellStyle name="Normal 3 2 2 2 3 5 3" xfId="13054"/>
    <cellStyle name="Normal 3 2 2 2 3 5 4" xfId="13055"/>
    <cellStyle name="Normal 3 2 2 2 3 5 5" xfId="13056"/>
    <cellStyle name="Normal 3 2 2 2 3 6" xfId="13057"/>
    <cellStyle name="Normal 3 2 2 2 3 6 2" xfId="13058"/>
    <cellStyle name="Normal 3 2 2 2 3 6 3" xfId="13059"/>
    <cellStyle name="Normal 3 2 2 2 3 6 4" xfId="13060"/>
    <cellStyle name="Normal 3 2 2 2 3 7" xfId="13061"/>
    <cellStyle name="Normal 3 2 2 2 3 8" xfId="13062"/>
    <cellStyle name="Normal 3 2 2 2 3 9" xfId="13063"/>
    <cellStyle name="Normal 3 2 2 2 4" xfId="13064"/>
    <cellStyle name="Normal 3 2 2 2 4 2" xfId="13065"/>
    <cellStyle name="Normal 3 2 2 2 4 2 2" xfId="13066"/>
    <cellStyle name="Normal 3 2 2 2 4 2 2 2" xfId="13067"/>
    <cellStyle name="Normal 3 2 2 2 4 2 2 2 2" xfId="13068"/>
    <cellStyle name="Normal 3 2 2 2 4 2 2 2 2 2" xfId="13069"/>
    <cellStyle name="Normal 3 2 2 2 4 2 2 2 2 3" xfId="13070"/>
    <cellStyle name="Normal 3 2 2 2 4 2 2 2 2 4" xfId="13071"/>
    <cellStyle name="Normal 3 2 2 2 4 2 2 2 3" xfId="13072"/>
    <cellStyle name="Normal 3 2 2 2 4 2 2 2 4" xfId="13073"/>
    <cellStyle name="Normal 3 2 2 2 4 2 2 2 5" xfId="13074"/>
    <cellStyle name="Normal 3 2 2 2 4 2 2 3" xfId="13075"/>
    <cellStyle name="Normal 3 2 2 2 4 2 2 3 2" xfId="13076"/>
    <cellStyle name="Normal 3 2 2 2 4 2 2 3 3" xfId="13077"/>
    <cellStyle name="Normal 3 2 2 2 4 2 2 3 4" xfId="13078"/>
    <cellStyle name="Normal 3 2 2 2 4 2 2 4" xfId="13079"/>
    <cellStyle name="Normal 3 2 2 2 4 2 2 5" xfId="13080"/>
    <cellStyle name="Normal 3 2 2 2 4 2 2 6" xfId="13081"/>
    <cellStyle name="Normal 3 2 2 2 4 2 3" xfId="13082"/>
    <cellStyle name="Normal 3 2 2 2 4 2 3 2" xfId="13083"/>
    <cellStyle name="Normal 3 2 2 2 4 2 3 2 2" xfId="13084"/>
    <cellStyle name="Normal 3 2 2 2 4 2 3 2 2 2" xfId="13085"/>
    <cellStyle name="Normal 3 2 2 2 4 2 3 2 2 3" xfId="13086"/>
    <cellStyle name="Normal 3 2 2 2 4 2 3 2 2 4" xfId="13087"/>
    <cellStyle name="Normal 3 2 2 2 4 2 3 2 3" xfId="13088"/>
    <cellStyle name="Normal 3 2 2 2 4 2 3 2 4" xfId="13089"/>
    <cellStyle name="Normal 3 2 2 2 4 2 3 2 5" xfId="13090"/>
    <cellStyle name="Normal 3 2 2 2 4 2 3 3" xfId="13091"/>
    <cellStyle name="Normal 3 2 2 2 4 2 3 3 2" xfId="13092"/>
    <cellStyle name="Normal 3 2 2 2 4 2 3 3 3" xfId="13093"/>
    <cellStyle name="Normal 3 2 2 2 4 2 3 3 4" xfId="13094"/>
    <cellStyle name="Normal 3 2 2 2 4 2 3 4" xfId="13095"/>
    <cellStyle name="Normal 3 2 2 2 4 2 3 5" xfId="13096"/>
    <cellStyle name="Normal 3 2 2 2 4 2 3 6" xfId="13097"/>
    <cellStyle name="Normal 3 2 2 2 4 2 4" xfId="13098"/>
    <cellStyle name="Normal 3 2 2 2 4 2 4 2" xfId="13099"/>
    <cellStyle name="Normal 3 2 2 2 4 2 4 2 2" xfId="13100"/>
    <cellStyle name="Normal 3 2 2 2 4 2 4 2 3" xfId="13101"/>
    <cellStyle name="Normal 3 2 2 2 4 2 4 2 4" xfId="13102"/>
    <cellStyle name="Normal 3 2 2 2 4 2 4 3" xfId="13103"/>
    <cellStyle name="Normal 3 2 2 2 4 2 4 4" xfId="13104"/>
    <cellStyle name="Normal 3 2 2 2 4 2 4 5" xfId="13105"/>
    <cellStyle name="Normal 3 2 2 2 4 2 5" xfId="13106"/>
    <cellStyle name="Normal 3 2 2 2 4 2 5 2" xfId="13107"/>
    <cellStyle name="Normal 3 2 2 2 4 2 5 3" xfId="13108"/>
    <cellStyle name="Normal 3 2 2 2 4 2 5 4" xfId="13109"/>
    <cellStyle name="Normal 3 2 2 2 4 2 6" xfId="13110"/>
    <cellStyle name="Normal 3 2 2 2 4 2 7" xfId="13111"/>
    <cellStyle name="Normal 3 2 2 2 4 2 8" xfId="13112"/>
    <cellStyle name="Normal 3 2 2 2 4 3" xfId="13113"/>
    <cellStyle name="Normal 3 2 2 2 4 3 2" xfId="13114"/>
    <cellStyle name="Normal 3 2 2 2 4 3 2 2" xfId="13115"/>
    <cellStyle name="Normal 3 2 2 2 4 3 2 2 2" xfId="13116"/>
    <cellStyle name="Normal 3 2 2 2 4 3 2 2 3" xfId="13117"/>
    <cellStyle name="Normal 3 2 2 2 4 3 2 2 4" xfId="13118"/>
    <cellStyle name="Normal 3 2 2 2 4 3 2 3" xfId="13119"/>
    <cellStyle name="Normal 3 2 2 2 4 3 2 4" xfId="13120"/>
    <cellStyle name="Normal 3 2 2 2 4 3 2 5" xfId="13121"/>
    <cellStyle name="Normal 3 2 2 2 4 3 3" xfId="13122"/>
    <cellStyle name="Normal 3 2 2 2 4 3 3 2" xfId="13123"/>
    <cellStyle name="Normal 3 2 2 2 4 3 3 3" xfId="13124"/>
    <cellStyle name="Normal 3 2 2 2 4 3 3 4" xfId="13125"/>
    <cellStyle name="Normal 3 2 2 2 4 3 4" xfId="13126"/>
    <cellStyle name="Normal 3 2 2 2 4 3 5" xfId="13127"/>
    <cellStyle name="Normal 3 2 2 2 4 3 6" xfId="13128"/>
    <cellStyle name="Normal 3 2 2 2 4 4" xfId="13129"/>
    <cellStyle name="Normal 3 2 2 2 4 4 2" xfId="13130"/>
    <cellStyle name="Normal 3 2 2 2 4 4 2 2" xfId="13131"/>
    <cellStyle name="Normal 3 2 2 2 4 4 2 2 2" xfId="13132"/>
    <cellStyle name="Normal 3 2 2 2 4 4 2 2 3" xfId="13133"/>
    <cellStyle name="Normal 3 2 2 2 4 4 2 2 4" xfId="13134"/>
    <cellStyle name="Normal 3 2 2 2 4 4 2 3" xfId="13135"/>
    <cellStyle name="Normal 3 2 2 2 4 4 2 4" xfId="13136"/>
    <cellStyle name="Normal 3 2 2 2 4 4 2 5" xfId="13137"/>
    <cellStyle name="Normal 3 2 2 2 4 4 3" xfId="13138"/>
    <cellStyle name="Normal 3 2 2 2 4 4 3 2" xfId="13139"/>
    <cellStyle name="Normal 3 2 2 2 4 4 3 3" xfId="13140"/>
    <cellStyle name="Normal 3 2 2 2 4 4 3 4" xfId="13141"/>
    <cellStyle name="Normal 3 2 2 2 4 4 4" xfId="13142"/>
    <cellStyle name="Normal 3 2 2 2 4 4 5" xfId="13143"/>
    <cellStyle name="Normal 3 2 2 2 4 4 6" xfId="13144"/>
    <cellStyle name="Normal 3 2 2 2 4 5" xfId="13145"/>
    <cellStyle name="Normal 3 2 2 2 4 5 2" xfId="13146"/>
    <cellStyle name="Normal 3 2 2 2 4 5 2 2" xfId="13147"/>
    <cellStyle name="Normal 3 2 2 2 4 5 2 3" xfId="13148"/>
    <cellStyle name="Normal 3 2 2 2 4 5 2 4" xfId="13149"/>
    <cellStyle name="Normal 3 2 2 2 4 5 3" xfId="13150"/>
    <cellStyle name="Normal 3 2 2 2 4 5 4" xfId="13151"/>
    <cellStyle name="Normal 3 2 2 2 4 5 5" xfId="13152"/>
    <cellStyle name="Normal 3 2 2 2 4 6" xfId="13153"/>
    <cellStyle name="Normal 3 2 2 2 4 6 2" xfId="13154"/>
    <cellStyle name="Normal 3 2 2 2 4 6 3" xfId="13155"/>
    <cellStyle name="Normal 3 2 2 2 4 6 4" xfId="13156"/>
    <cellStyle name="Normal 3 2 2 2 4 7" xfId="13157"/>
    <cellStyle name="Normal 3 2 2 2 4 8" xfId="13158"/>
    <cellStyle name="Normal 3 2 2 2 4 9" xfId="13159"/>
    <cellStyle name="Normal 3 2 2 2 5" xfId="13160"/>
    <cellStyle name="Normal 3 2 2 2 5 2" xfId="13161"/>
    <cellStyle name="Normal 3 2 2 2 5 2 2" xfId="13162"/>
    <cellStyle name="Normal 3 2 2 2 5 2 2 2" xfId="13163"/>
    <cellStyle name="Normal 3 2 2 2 5 2 2 2 2" xfId="13164"/>
    <cellStyle name="Normal 3 2 2 2 5 2 2 2 3" xfId="13165"/>
    <cellStyle name="Normal 3 2 2 2 5 2 2 2 4" xfId="13166"/>
    <cellStyle name="Normal 3 2 2 2 5 2 2 3" xfId="13167"/>
    <cellStyle name="Normal 3 2 2 2 5 2 2 4" xfId="13168"/>
    <cellStyle name="Normal 3 2 2 2 5 2 2 5" xfId="13169"/>
    <cellStyle name="Normal 3 2 2 2 5 2 3" xfId="13170"/>
    <cellStyle name="Normal 3 2 2 2 5 2 3 2" xfId="13171"/>
    <cellStyle name="Normal 3 2 2 2 5 2 3 3" xfId="13172"/>
    <cellStyle name="Normal 3 2 2 2 5 2 3 4" xfId="13173"/>
    <cellStyle name="Normal 3 2 2 2 5 2 4" xfId="13174"/>
    <cellStyle name="Normal 3 2 2 2 5 2 5" xfId="13175"/>
    <cellStyle name="Normal 3 2 2 2 5 2 6" xfId="13176"/>
    <cellStyle name="Normal 3 2 2 2 5 3" xfId="13177"/>
    <cellStyle name="Normal 3 2 2 2 5 3 2" xfId="13178"/>
    <cellStyle name="Normal 3 2 2 2 5 3 2 2" xfId="13179"/>
    <cellStyle name="Normal 3 2 2 2 5 3 2 2 2" xfId="13180"/>
    <cellStyle name="Normal 3 2 2 2 5 3 2 2 3" xfId="13181"/>
    <cellStyle name="Normal 3 2 2 2 5 3 2 2 4" xfId="13182"/>
    <cellStyle name="Normal 3 2 2 2 5 3 2 3" xfId="13183"/>
    <cellStyle name="Normal 3 2 2 2 5 3 2 4" xfId="13184"/>
    <cellStyle name="Normal 3 2 2 2 5 3 2 5" xfId="13185"/>
    <cellStyle name="Normal 3 2 2 2 5 3 3" xfId="13186"/>
    <cellStyle name="Normal 3 2 2 2 5 3 3 2" xfId="13187"/>
    <cellStyle name="Normal 3 2 2 2 5 3 3 3" xfId="13188"/>
    <cellStyle name="Normal 3 2 2 2 5 3 3 4" xfId="13189"/>
    <cellStyle name="Normal 3 2 2 2 5 3 4" xfId="13190"/>
    <cellStyle name="Normal 3 2 2 2 5 3 5" xfId="13191"/>
    <cellStyle name="Normal 3 2 2 2 5 3 6" xfId="13192"/>
    <cellStyle name="Normal 3 2 2 2 5 4" xfId="13193"/>
    <cellStyle name="Normal 3 2 2 2 5 4 2" xfId="13194"/>
    <cellStyle name="Normal 3 2 2 2 5 4 2 2" xfId="13195"/>
    <cellStyle name="Normal 3 2 2 2 5 4 2 3" xfId="13196"/>
    <cellStyle name="Normal 3 2 2 2 5 4 2 4" xfId="13197"/>
    <cellStyle name="Normal 3 2 2 2 5 4 3" xfId="13198"/>
    <cellStyle name="Normal 3 2 2 2 5 4 4" xfId="13199"/>
    <cellStyle name="Normal 3 2 2 2 5 4 5" xfId="13200"/>
    <cellStyle name="Normal 3 2 2 2 5 5" xfId="13201"/>
    <cellStyle name="Normal 3 2 2 2 5 5 2" xfId="13202"/>
    <cellStyle name="Normal 3 2 2 2 5 5 3" xfId="13203"/>
    <cellStyle name="Normal 3 2 2 2 5 5 4" xfId="13204"/>
    <cellStyle name="Normal 3 2 2 2 5 6" xfId="13205"/>
    <cellStyle name="Normal 3 2 2 2 5 7" xfId="13206"/>
    <cellStyle name="Normal 3 2 2 2 5 8" xfId="13207"/>
    <cellStyle name="Normal 3 2 2 2 6" xfId="13208"/>
    <cellStyle name="Normal 3 2 2 2 6 2" xfId="13209"/>
    <cellStyle name="Normal 3 2 2 2 6 2 2" xfId="13210"/>
    <cellStyle name="Normal 3 2 2 2 6 2 2 2" xfId="13211"/>
    <cellStyle name="Normal 3 2 2 2 6 2 2 2 2" xfId="13212"/>
    <cellStyle name="Normal 3 2 2 2 6 2 2 2 3" xfId="13213"/>
    <cellStyle name="Normal 3 2 2 2 6 2 2 2 4" xfId="13214"/>
    <cellStyle name="Normal 3 2 2 2 6 2 2 3" xfId="13215"/>
    <cellStyle name="Normal 3 2 2 2 6 2 2 4" xfId="13216"/>
    <cellStyle name="Normal 3 2 2 2 6 2 2 5" xfId="13217"/>
    <cellStyle name="Normal 3 2 2 2 6 2 3" xfId="13218"/>
    <cellStyle name="Normal 3 2 2 2 6 2 3 2" xfId="13219"/>
    <cellStyle name="Normal 3 2 2 2 6 2 3 3" xfId="13220"/>
    <cellStyle name="Normal 3 2 2 2 6 2 3 4" xfId="13221"/>
    <cellStyle name="Normal 3 2 2 2 6 2 4" xfId="13222"/>
    <cellStyle name="Normal 3 2 2 2 6 2 5" xfId="13223"/>
    <cellStyle name="Normal 3 2 2 2 6 2 6" xfId="13224"/>
    <cellStyle name="Normal 3 2 2 2 6 3" xfId="13225"/>
    <cellStyle name="Normal 3 2 2 2 6 3 2" xfId="13226"/>
    <cellStyle name="Normal 3 2 2 2 6 3 2 2" xfId="13227"/>
    <cellStyle name="Normal 3 2 2 2 6 3 2 2 2" xfId="13228"/>
    <cellStyle name="Normal 3 2 2 2 6 3 2 2 3" xfId="13229"/>
    <cellStyle name="Normal 3 2 2 2 6 3 2 2 4" xfId="13230"/>
    <cellStyle name="Normal 3 2 2 2 6 3 2 3" xfId="13231"/>
    <cellStyle name="Normal 3 2 2 2 6 3 2 4" xfId="13232"/>
    <cellStyle name="Normal 3 2 2 2 6 3 2 5" xfId="13233"/>
    <cellStyle name="Normal 3 2 2 2 6 3 3" xfId="13234"/>
    <cellStyle name="Normal 3 2 2 2 6 3 3 2" xfId="13235"/>
    <cellStyle name="Normal 3 2 2 2 6 3 3 3" xfId="13236"/>
    <cellStyle name="Normal 3 2 2 2 6 3 3 4" xfId="13237"/>
    <cellStyle name="Normal 3 2 2 2 6 3 4" xfId="13238"/>
    <cellStyle name="Normal 3 2 2 2 6 3 5" xfId="13239"/>
    <cellStyle name="Normal 3 2 2 2 6 3 6" xfId="13240"/>
    <cellStyle name="Normal 3 2 2 2 6 4" xfId="13241"/>
    <cellStyle name="Normal 3 2 2 2 6 4 2" xfId="13242"/>
    <cellStyle name="Normal 3 2 2 2 6 4 2 2" xfId="13243"/>
    <cellStyle name="Normal 3 2 2 2 6 4 2 3" xfId="13244"/>
    <cellStyle name="Normal 3 2 2 2 6 4 2 4" xfId="13245"/>
    <cellStyle name="Normal 3 2 2 2 6 4 3" xfId="13246"/>
    <cellStyle name="Normal 3 2 2 2 6 4 4" xfId="13247"/>
    <cellStyle name="Normal 3 2 2 2 6 4 5" xfId="13248"/>
    <cellStyle name="Normal 3 2 2 2 6 5" xfId="13249"/>
    <cellStyle name="Normal 3 2 2 2 6 5 2" xfId="13250"/>
    <cellStyle name="Normal 3 2 2 2 6 5 3" xfId="13251"/>
    <cellStyle name="Normal 3 2 2 2 6 5 4" xfId="13252"/>
    <cellStyle name="Normal 3 2 2 2 6 6" xfId="13253"/>
    <cellStyle name="Normal 3 2 2 2 6 7" xfId="13254"/>
    <cellStyle name="Normal 3 2 2 2 6 8" xfId="13255"/>
    <cellStyle name="Normal 3 2 2 2 7" xfId="13256"/>
    <cellStyle name="Normal 3 2 2 2 7 2" xfId="13257"/>
    <cellStyle name="Normal 3 2 2 2 7 2 2" xfId="13258"/>
    <cellStyle name="Normal 3 2 2 2 7 2 2 2" xfId="13259"/>
    <cellStyle name="Normal 3 2 2 2 7 2 2 3" xfId="13260"/>
    <cellStyle name="Normal 3 2 2 2 7 2 2 4" xfId="13261"/>
    <cellStyle name="Normal 3 2 2 2 7 2 3" xfId="13262"/>
    <cellStyle name="Normal 3 2 2 2 7 2 4" xfId="13263"/>
    <cellStyle name="Normal 3 2 2 2 7 2 5" xfId="13264"/>
    <cellStyle name="Normal 3 2 2 2 7 3" xfId="13265"/>
    <cellStyle name="Normal 3 2 2 2 7 3 2" xfId="13266"/>
    <cellStyle name="Normal 3 2 2 2 7 3 3" xfId="13267"/>
    <cellStyle name="Normal 3 2 2 2 7 3 4" xfId="13268"/>
    <cellStyle name="Normal 3 2 2 2 7 4" xfId="13269"/>
    <cellStyle name="Normal 3 2 2 2 7 5" xfId="13270"/>
    <cellStyle name="Normal 3 2 2 2 7 6" xfId="13271"/>
    <cellStyle name="Normal 3 2 2 2 8" xfId="13272"/>
    <cellStyle name="Normal 3 2 2 2 8 2" xfId="13273"/>
    <cellStyle name="Normal 3 2 2 2 8 2 2" xfId="13274"/>
    <cellStyle name="Normal 3 2 2 2 8 2 2 2" xfId="13275"/>
    <cellStyle name="Normal 3 2 2 2 8 2 2 3" xfId="13276"/>
    <cellStyle name="Normal 3 2 2 2 8 2 2 4" xfId="13277"/>
    <cellStyle name="Normal 3 2 2 2 8 2 3" xfId="13278"/>
    <cellStyle name="Normal 3 2 2 2 8 2 4" xfId="13279"/>
    <cellStyle name="Normal 3 2 2 2 8 2 5" xfId="13280"/>
    <cellStyle name="Normal 3 2 2 2 8 3" xfId="13281"/>
    <cellStyle name="Normal 3 2 2 2 8 3 2" xfId="13282"/>
    <cellStyle name="Normal 3 2 2 2 8 3 3" xfId="13283"/>
    <cellStyle name="Normal 3 2 2 2 8 3 4" xfId="13284"/>
    <cellStyle name="Normal 3 2 2 2 8 4" xfId="13285"/>
    <cellStyle name="Normal 3 2 2 2 8 5" xfId="13286"/>
    <cellStyle name="Normal 3 2 2 2 8 6" xfId="13287"/>
    <cellStyle name="Normal 3 2 2 2 9" xfId="13288"/>
    <cellStyle name="Normal 3 2 2 3" xfId="13289"/>
    <cellStyle name="Normal 3 2 2 3 10" xfId="13290"/>
    <cellStyle name="Normal 3 2 2 3 11" xfId="13291"/>
    <cellStyle name="Normal 3 2 2 3 2" xfId="13292"/>
    <cellStyle name="Normal 3 2 2 3 2 2" xfId="13293"/>
    <cellStyle name="Normal 3 2 2 3 2 2 2" xfId="13294"/>
    <cellStyle name="Normal 3 2 2 3 2 2 2 2" xfId="13295"/>
    <cellStyle name="Normal 3 2 2 3 2 2 2 2 2" xfId="13296"/>
    <cellStyle name="Normal 3 2 2 3 2 2 2 2 3" xfId="13297"/>
    <cellStyle name="Normal 3 2 2 3 2 2 2 2 4" xfId="13298"/>
    <cellStyle name="Normal 3 2 2 3 2 2 2 3" xfId="13299"/>
    <cellStyle name="Normal 3 2 2 3 2 2 2 4" xfId="13300"/>
    <cellStyle name="Normal 3 2 2 3 2 2 2 5" xfId="13301"/>
    <cellStyle name="Normal 3 2 2 3 2 2 3" xfId="13302"/>
    <cellStyle name="Normal 3 2 2 3 2 2 3 2" xfId="13303"/>
    <cellStyle name="Normal 3 2 2 3 2 2 3 3" xfId="13304"/>
    <cellStyle name="Normal 3 2 2 3 2 2 3 4" xfId="13305"/>
    <cellStyle name="Normal 3 2 2 3 2 2 4" xfId="13306"/>
    <cellStyle name="Normal 3 2 2 3 2 2 5" xfId="13307"/>
    <cellStyle name="Normal 3 2 2 3 2 2 6" xfId="13308"/>
    <cellStyle name="Normal 3 2 2 3 2 3" xfId="13309"/>
    <cellStyle name="Normal 3 2 2 3 2 3 2" xfId="13310"/>
    <cellStyle name="Normal 3 2 2 3 2 3 2 2" xfId="13311"/>
    <cellStyle name="Normal 3 2 2 3 2 3 2 2 2" xfId="13312"/>
    <cellStyle name="Normal 3 2 2 3 2 3 2 2 3" xfId="13313"/>
    <cellStyle name="Normal 3 2 2 3 2 3 2 2 4" xfId="13314"/>
    <cellStyle name="Normal 3 2 2 3 2 3 2 3" xfId="13315"/>
    <cellStyle name="Normal 3 2 2 3 2 3 2 4" xfId="13316"/>
    <cellStyle name="Normal 3 2 2 3 2 3 2 5" xfId="13317"/>
    <cellStyle name="Normal 3 2 2 3 2 3 3" xfId="13318"/>
    <cellStyle name="Normal 3 2 2 3 2 3 3 2" xfId="13319"/>
    <cellStyle name="Normal 3 2 2 3 2 3 3 3" xfId="13320"/>
    <cellStyle name="Normal 3 2 2 3 2 3 3 4" xfId="13321"/>
    <cellStyle name="Normal 3 2 2 3 2 3 4" xfId="13322"/>
    <cellStyle name="Normal 3 2 2 3 2 3 5" xfId="13323"/>
    <cellStyle name="Normal 3 2 2 3 2 3 6" xfId="13324"/>
    <cellStyle name="Normal 3 2 2 3 2 4" xfId="13325"/>
    <cellStyle name="Normal 3 2 2 3 2 4 2" xfId="13326"/>
    <cellStyle name="Normal 3 2 2 3 2 4 2 2" xfId="13327"/>
    <cellStyle name="Normal 3 2 2 3 2 4 2 3" xfId="13328"/>
    <cellStyle name="Normal 3 2 2 3 2 4 2 4" xfId="13329"/>
    <cellStyle name="Normal 3 2 2 3 2 4 3" xfId="13330"/>
    <cellStyle name="Normal 3 2 2 3 2 4 4" xfId="13331"/>
    <cellStyle name="Normal 3 2 2 3 2 4 5" xfId="13332"/>
    <cellStyle name="Normal 3 2 2 3 2 5" xfId="13333"/>
    <cellStyle name="Normal 3 2 2 3 2 5 2" xfId="13334"/>
    <cellStyle name="Normal 3 2 2 3 2 5 3" xfId="13335"/>
    <cellStyle name="Normal 3 2 2 3 2 5 4" xfId="13336"/>
    <cellStyle name="Normal 3 2 2 3 2 6" xfId="13337"/>
    <cellStyle name="Normal 3 2 2 3 2 7" xfId="13338"/>
    <cellStyle name="Normal 3 2 2 3 2 8" xfId="13339"/>
    <cellStyle name="Normal 3 2 2 3 3" xfId="13340"/>
    <cellStyle name="Normal 3 2 2 3 3 2" xfId="13341"/>
    <cellStyle name="Normal 3 2 2 3 3 2 2" xfId="13342"/>
    <cellStyle name="Normal 3 2 2 3 3 2 2 2" xfId="13343"/>
    <cellStyle name="Normal 3 2 2 3 3 2 2 3" xfId="13344"/>
    <cellStyle name="Normal 3 2 2 3 3 2 2 4" xfId="13345"/>
    <cellStyle name="Normal 3 2 2 3 3 2 3" xfId="13346"/>
    <cellStyle name="Normal 3 2 2 3 3 2 4" xfId="13347"/>
    <cellStyle name="Normal 3 2 2 3 3 2 5" xfId="13348"/>
    <cellStyle name="Normal 3 2 2 3 3 3" xfId="13349"/>
    <cellStyle name="Normal 3 2 2 3 3 3 2" xfId="13350"/>
    <cellStyle name="Normal 3 2 2 3 3 3 3" xfId="13351"/>
    <cellStyle name="Normal 3 2 2 3 3 3 4" xfId="13352"/>
    <cellStyle name="Normal 3 2 2 3 3 4" xfId="13353"/>
    <cellStyle name="Normal 3 2 2 3 3 5" xfId="13354"/>
    <cellStyle name="Normal 3 2 2 3 3 6" xfId="13355"/>
    <cellStyle name="Normal 3 2 2 3 4" xfId="13356"/>
    <cellStyle name="Normal 3 2 2 3 4 2" xfId="13357"/>
    <cellStyle name="Normal 3 2 2 3 4 2 2" xfId="13358"/>
    <cellStyle name="Normal 3 2 2 3 4 2 2 2" xfId="13359"/>
    <cellStyle name="Normal 3 2 2 3 4 2 2 3" xfId="13360"/>
    <cellStyle name="Normal 3 2 2 3 4 2 2 4" xfId="13361"/>
    <cellStyle name="Normal 3 2 2 3 4 2 3" xfId="13362"/>
    <cellStyle name="Normal 3 2 2 3 4 2 4" xfId="13363"/>
    <cellStyle name="Normal 3 2 2 3 4 2 5" xfId="13364"/>
    <cellStyle name="Normal 3 2 2 3 4 3" xfId="13365"/>
    <cellStyle name="Normal 3 2 2 3 4 3 2" xfId="13366"/>
    <cellStyle name="Normal 3 2 2 3 4 3 3" xfId="13367"/>
    <cellStyle name="Normal 3 2 2 3 4 3 4" xfId="13368"/>
    <cellStyle name="Normal 3 2 2 3 4 4" xfId="13369"/>
    <cellStyle name="Normal 3 2 2 3 4 5" xfId="13370"/>
    <cellStyle name="Normal 3 2 2 3 4 6" xfId="13371"/>
    <cellStyle name="Normal 3 2 2 3 5" xfId="13372"/>
    <cellStyle name="Normal 3 2 2 3 6" xfId="13373"/>
    <cellStyle name="Normal 3 2 2 3 6 2" xfId="13374"/>
    <cellStyle name="Normal 3 2 2 3 6 2 2" xfId="13375"/>
    <cellStyle name="Normal 3 2 2 3 6 2 3" xfId="13376"/>
    <cellStyle name="Normal 3 2 2 3 6 2 4" xfId="13377"/>
    <cellStyle name="Normal 3 2 2 3 6 3" xfId="13378"/>
    <cellStyle name="Normal 3 2 2 3 6 4" xfId="13379"/>
    <cellStyle name="Normal 3 2 2 3 6 5" xfId="13380"/>
    <cellStyle name="Normal 3 2 2 3 7" xfId="13381"/>
    <cellStyle name="Normal 3 2 2 3 8" xfId="13382"/>
    <cellStyle name="Normal 3 2 2 3 8 2" xfId="13383"/>
    <cellStyle name="Normal 3 2 2 3 8 3" xfId="13384"/>
    <cellStyle name="Normal 3 2 2 3 8 4" xfId="13385"/>
    <cellStyle name="Normal 3 2 2 3 9" xfId="13386"/>
    <cellStyle name="Normal 3 2 2 4" xfId="13387"/>
    <cellStyle name="Normal 3 2 2 4 10" xfId="13388"/>
    <cellStyle name="Normal 3 2 2 4 2" xfId="13389"/>
    <cellStyle name="Normal 3 2 2 4 2 2" xfId="13390"/>
    <cellStyle name="Normal 3 2 2 4 2 2 2" xfId="13391"/>
    <cellStyle name="Normal 3 2 2 4 2 2 2 2" xfId="13392"/>
    <cellStyle name="Normal 3 2 2 4 2 2 2 2 2" xfId="13393"/>
    <cellStyle name="Normal 3 2 2 4 2 2 2 2 3" xfId="13394"/>
    <cellStyle name="Normal 3 2 2 4 2 2 2 2 4" xfId="13395"/>
    <cellStyle name="Normal 3 2 2 4 2 2 2 3" xfId="13396"/>
    <cellStyle name="Normal 3 2 2 4 2 2 2 4" xfId="13397"/>
    <cellStyle name="Normal 3 2 2 4 2 2 2 5" xfId="13398"/>
    <cellStyle name="Normal 3 2 2 4 2 2 3" xfId="13399"/>
    <cellStyle name="Normal 3 2 2 4 2 2 3 2" xfId="13400"/>
    <cellStyle name="Normal 3 2 2 4 2 2 3 3" xfId="13401"/>
    <cellStyle name="Normal 3 2 2 4 2 2 3 4" xfId="13402"/>
    <cellStyle name="Normal 3 2 2 4 2 2 4" xfId="13403"/>
    <cellStyle name="Normal 3 2 2 4 2 2 5" xfId="13404"/>
    <cellStyle name="Normal 3 2 2 4 2 2 6" xfId="13405"/>
    <cellStyle name="Normal 3 2 2 4 2 3" xfId="13406"/>
    <cellStyle name="Normal 3 2 2 4 2 3 2" xfId="13407"/>
    <cellStyle name="Normal 3 2 2 4 2 3 2 2" xfId="13408"/>
    <cellStyle name="Normal 3 2 2 4 2 3 2 2 2" xfId="13409"/>
    <cellStyle name="Normal 3 2 2 4 2 3 2 2 3" xfId="13410"/>
    <cellStyle name="Normal 3 2 2 4 2 3 2 2 4" xfId="13411"/>
    <cellStyle name="Normal 3 2 2 4 2 3 2 3" xfId="13412"/>
    <cellStyle name="Normal 3 2 2 4 2 3 2 4" xfId="13413"/>
    <cellStyle name="Normal 3 2 2 4 2 3 2 5" xfId="13414"/>
    <cellStyle name="Normal 3 2 2 4 2 3 3" xfId="13415"/>
    <cellStyle name="Normal 3 2 2 4 2 3 3 2" xfId="13416"/>
    <cellStyle name="Normal 3 2 2 4 2 3 3 3" xfId="13417"/>
    <cellStyle name="Normal 3 2 2 4 2 3 3 4" xfId="13418"/>
    <cellStyle name="Normal 3 2 2 4 2 3 4" xfId="13419"/>
    <cellStyle name="Normal 3 2 2 4 2 3 5" xfId="13420"/>
    <cellStyle name="Normal 3 2 2 4 2 3 6" xfId="13421"/>
    <cellStyle name="Normal 3 2 2 4 2 4" xfId="13422"/>
    <cellStyle name="Normal 3 2 2 4 2 4 2" xfId="13423"/>
    <cellStyle name="Normal 3 2 2 4 2 4 2 2" xfId="13424"/>
    <cellStyle name="Normal 3 2 2 4 2 4 2 3" xfId="13425"/>
    <cellStyle name="Normal 3 2 2 4 2 4 2 4" xfId="13426"/>
    <cellStyle name="Normal 3 2 2 4 2 4 3" xfId="13427"/>
    <cellStyle name="Normal 3 2 2 4 2 4 4" xfId="13428"/>
    <cellStyle name="Normal 3 2 2 4 2 4 5" xfId="13429"/>
    <cellStyle name="Normal 3 2 2 4 2 5" xfId="13430"/>
    <cellStyle name="Normal 3 2 2 4 2 5 2" xfId="13431"/>
    <cellStyle name="Normal 3 2 2 4 2 5 3" xfId="13432"/>
    <cellStyle name="Normal 3 2 2 4 2 5 4" xfId="13433"/>
    <cellStyle name="Normal 3 2 2 4 2 6" xfId="13434"/>
    <cellStyle name="Normal 3 2 2 4 2 7" xfId="13435"/>
    <cellStyle name="Normal 3 2 2 4 2 8" xfId="13436"/>
    <cellStyle name="Normal 3 2 2 4 3" xfId="13437"/>
    <cellStyle name="Normal 3 2 2 4 3 2" xfId="13438"/>
    <cellStyle name="Normal 3 2 2 4 3 2 2" xfId="13439"/>
    <cellStyle name="Normal 3 2 2 4 3 2 2 2" xfId="13440"/>
    <cellStyle name="Normal 3 2 2 4 3 2 2 3" xfId="13441"/>
    <cellStyle name="Normal 3 2 2 4 3 2 2 4" xfId="13442"/>
    <cellStyle name="Normal 3 2 2 4 3 2 3" xfId="13443"/>
    <cellStyle name="Normal 3 2 2 4 3 2 4" xfId="13444"/>
    <cellStyle name="Normal 3 2 2 4 3 2 5" xfId="13445"/>
    <cellStyle name="Normal 3 2 2 4 3 3" xfId="13446"/>
    <cellStyle name="Normal 3 2 2 4 3 3 2" xfId="13447"/>
    <cellStyle name="Normal 3 2 2 4 3 3 3" xfId="13448"/>
    <cellStyle name="Normal 3 2 2 4 3 3 4" xfId="13449"/>
    <cellStyle name="Normal 3 2 2 4 3 4" xfId="13450"/>
    <cellStyle name="Normal 3 2 2 4 3 5" xfId="13451"/>
    <cellStyle name="Normal 3 2 2 4 3 6" xfId="13452"/>
    <cellStyle name="Normal 3 2 2 4 4" xfId="13453"/>
    <cellStyle name="Normal 3 2 2 4 4 2" xfId="13454"/>
    <cellStyle name="Normal 3 2 2 4 4 2 2" xfId="13455"/>
    <cellStyle name="Normal 3 2 2 4 4 2 2 2" xfId="13456"/>
    <cellStyle name="Normal 3 2 2 4 4 2 2 3" xfId="13457"/>
    <cellStyle name="Normal 3 2 2 4 4 2 2 4" xfId="13458"/>
    <cellStyle name="Normal 3 2 2 4 4 2 3" xfId="13459"/>
    <cellStyle name="Normal 3 2 2 4 4 2 4" xfId="13460"/>
    <cellStyle name="Normal 3 2 2 4 4 2 5" xfId="13461"/>
    <cellStyle name="Normal 3 2 2 4 4 3" xfId="13462"/>
    <cellStyle name="Normal 3 2 2 4 4 3 2" xfId="13463"/>
    <cellStyle name="Normal 3 2 2 4 4 3 3" xfId="13464"/>
    <cellStyle name="Normal 3 2 2 4 4 3 4" xfId="13465"/>
    <cellStyle name="Normal 3 2 2 4 4 4" xfId="13466"/>
    <cellStyle name="Normal 3 2 2 4 4 5" xfId="13467"/>
    <cellStyle name="Normal 3 2 2 4 4 6" xfId="13468"/>
    <cellStyle name="Normal 3 2 2 4 5" xfId="13469"/>
    <cellStyle name="Normal 3 2 2 4 6" xfId="13470"/>
    <cellStyle name="Normal 3 2 2 4 6 2" xfId="13471"/>
    <cellStyle name="Normal 3 2 2 4 6 2 2" xfId="13472"/>
    <cellStyle name="Normal 3 2 2 4 6 2 3" xfId="13473"/>
    <cellStyle name="Normal 3 2 2 4 6 2 4" xfId="13474"/>
    <cellStyle name="Normal 3 2 2 4 6 3" xfId="13475"/>
    <cellStyle name="Normal 3 2 2 4 6 4" xfId="13476"/>
    <cellStyle name="Normal 3 2 2 4 6 5" xfId="13477"/>
    <cellStyle name="Normal 3 2 2 4 7" xfId="13478"/>
    <cellStyle name="Normal 3 2 2 4 7 2" xfId="13479"/>
    <cellStyle name="Normal 3 2 2 4 7 3" xfId="13480"/>
    <cellStyle name="Normal 3 2 2 4 7 4" xfId="13481"/>
    <cellStyle name="Normal 3 2 2 4 8" xfId="13482"/>
    <cellStyle name="Normal 3 2 2 4 9" xfId="13483"/>
    <cellStyle name="Normal 3 2 2 5" xfId="13484"/>
    <cellStyle name="Normal 3 2 2 5 10" xfId="13485"/>
    <cellStyle name="Normal 3 2 2 5 11" xfId="13486"/>
    <cellStyle name="Normal 3 2 2 5 2" xfId="13487"/>
    <cellStyle name="Normal 3 2 2 5 2 2" xfId="13488"/>
    <cellStyle name="Normal 3 2 2 5 2 2 2" xfId="13489"/>
    <cellStyle name="Normal 3 2 2 5 2 2 2 2" xfId="13490"/>
    <cellStyle name="Normal 3 2 2 5 2 2 2 2 2" xfId="13491"/>
    <cellStyle name="Normal 3 2 2 5 2 2 2 2 3" xfId="13492"/>
    <cellStyle name="Normal 3 2 2 5 2 2 2 2 4" xfId="13493"/>
    <cellStyle name="Normal 3 2 2 5 2 2 2 3" xfId="13494"/>
    <cellStyle name="Normal 3 2 2 5 2 2 2 4" xfId="13495"/>
    <cellStyle name="Normal 3 2 2 5 2 2 2 5" xfId="13496"/>
    <cellStyle name="Normal 3 2 2 5 2 2 3" xfId="13497"/>
    <cellStyle name="Normal 3 2 2 5 2 2 3 2" xfId="13498"/>
    <cellStyle name="Normal 3 2 2 5 2 2 3 3" xfId="13499"/>
    <cellStyle name="Normal 3 2 2 5 2 2 3 4" xfId="13500"/>
    <cellStyle name="Normal 3 2 2 5 2 2 4" xfId="13501"/>
    <cellStyle name="Normal 3 2 2 5 2 2 5" xfId="13502"/>
    <cellStyle name="Normal 3 2 2 5 2 2 6" xfId="13503"/>
    <cellStyle name="Normal 3 2 2 5 2 3" xfId="13504"/>
    <cellStyle name="Normal 3 2 2 5 2 3 2" xfId="13505"/>
    <cellStyle name="Normal 3 2 2 5 2 3 2 2" xfId="13506"/>
    <cellStyle name="Normal 3 2 2 5 2 3 2 2 2" xfId="13507"/>
    <cellStyle name="Normal 3 2 2 5 2 3 2 2 3" xfId="13508"/>
    <cellStyle name="Normal 3 2 2 5 2 3 2 2 4" xfId="13509"/>
    <cellStyle name="Normal 3 2 2 5 2 3 2 3" xfId="13510"/>
    <cellStyle name="Normal 3 2 2 5 2 3 2 4" xfId="13511"/>
    <cellStyle name="Normal 3 2 2 5 2 3 2 5" xfId="13512"/>
    <cellStyle name="Normal 3 2 2 5 2 3 3" xfId="13513"/>
    <cellStyle name="Normal 3 2 2 5 2 3 3 2" xfId="13514"/>
    <cellStyle name="Normal 3 2 2 5 2 3 3 3" xfId="13515"/>
    <cellStyle name="Normal 3 2 2 5 2 3 3 4" xfId="13516"/>
    <cellStyle name="Normal 3 2 2 5 2 3 4" xfId="13517"/>
    <cellStyle name="Normal 3 2 2 5 2 3 5" xfId="13518"/>
    <cellStyle name="Normal 3 2 2 5 2 3 6" xfId="13519"/>
    <cellStyle name="Normal 3 2 2 5 2 4" xfId="13520"/>
    <cellStyle name="Normal 3 2 2 5 2 4 2" xfId="13521"/>
    <cellStyle name="Normal 3 2 2 5 2 4 2 2" xfId="13522"/>
    <cellStyle name="Normal 3 2 2 5 2 4 2 3" xfId="13523"/>
    <cellStyle name="Normal 3 2 2 5 2 4 2 4" xfId="13524"/>
    <cellStyle name="Normal 3 2 2 5 2 4 3" xfId="13525"/>
    <cellStyle name="Normal 3 2 2 5 2 4 4" xfId="13526"/>
    <cellStyle name="Normal 3 2 2 5 2 4 5" xfId="13527"/>
    <cellStyle name="Normal 3 2 2 5 2 5" xfId="13528"/>
    <cellStyle name="Normal 3 2 2 5 2 5 2" xfId="13529"/>
    <cellStyle name="Normal 3 2 2 5 2 5 3" xfId="13530"/>
    <cellStyle name="Normal 3 2 2 5 2 5 4" xfId="13531"/>
    <cellStyle name="Normal 3 2 2 5 2 6" xfId="13532"/>
    <cellStyle name="Normal 3 2 2 5 2 7" xfId="13533"/>
    <cellStyle name="Normal 3 2 2 5 2 8" xfId="13534"/>
    <cellStyle name="Normal 3 2 2 5 3" xfId="13535"/>
    <cellStyle name="Normal 3 2 2 5 3 2" xfId="13536"/>
    <cellStyle name="Normal 3 2 2 5 3 2 2" xfId="13537"/>
    <cellStyle name="Normal 3 2 2 5 3 2 2 2" xfId="13538"/>
    <cellStyle name="Normal 3 2 2 5 3 2 2 3" xfId="13539"/>
    <cellStyle name="Normal 3 2 2 5 3 2 2 4" xfId="13540"/>
    <cellStyle name="Normal 3 2 2 5 3 2 3" xfId="13541"/>
    <cellStyle name="Normal 3 2 2 5 3 2 4" xfId="13542"/>
    <cellStyle name="Normal 3 2 2 5 3 2 5" xfId="13543"/>
    <cellStyle name="Normal 3 2 2 5 3 3" xfId="13544"/>
    <cellStyle name="Normal 3 2 2 5 3 3 2" xfId="13545"/>
    <cellStyle name="Normal 3 2 2 5 3 3 3" xfId="13546"/>
    <cellStyle name="Normal 3 2 2 5 3 3 4" xfId="13547"/>
    <cellStyle name="Normal 3 2 2 5 3 4" xfId="13548"/>
    <cellStyle name="Normal 3 2 2 5 3 5" xfId="13549"/>
    <cellStyle name="Normal 3 2 2 5 3 6" xfId="13550"/>
    <cellStyle name="Normal 3 2 2 5 4" xfId="13551"/>
    <cellStyle name="Normal 3 2 2 5 4 2" xfId="13552"/>
    <cellStyle name="Normal 3 2 2 5 4 2 2" xfId="13553"/>
    <cellStyle name="Normal 3 2 2 5 4 2 2 2" xfId="13554"/>
    <cellStyle name="Normal 3 2 2 5 4 2 2 3" xfId="13555"/>
    <cellStyle name="Normal 3 2 2 5 4 2 2 4" xfId="13556"/>
    <cellStyle name="Normal 3 2 2 5 4 2 3" xfId="13557"/>
    <cellStyle name="Normal 3 2 2 5 4 2 4" xfId="13558"/>
    <cellStyle name="Normal 3 2 2 5 4 2 5" xfId="13559"/>
    <cellStyle name="Normal 3 2 2 5 4 3" xfId="13560"/>
    <cellStyle name="Normal 3 2 2 5 4 3 2" xfId="13561"/>
    <cellStyle name="Normal 3 2 2 5 4 3 3" xfId="13562"/>
    <cellStyle name="Normal 3 2 2 5 4 3 4" xfId="13563"/>
    <cellStyle name="Normal 3 2 2 5 4 4" xfId="13564"/>
    <cellStyle name="Normal 3 2 2 5 4 5" xfId="13565"/>
    <cellStyle name="Normal 3 2 2 5 4 6" xfId="13566"/>
    <cellStyle name="Normal 3 2 2 5 5" xfId="13567"/>
    <cellStyle name="Normal 3 2 2 5 6" xfId="13568"/>
    <cellStyle name="Normal 3 2 2 5 6 2" xfId="13569"/>
    <cellStyle name="Normal 3 2 2 5 6 2 2" xfId="13570"/>
    <cellStyle name="Normal 3 2 2 5 6 2 3" xfId="13571"/>
    <cellStyle name="Normal 3 2 2 5 6 2 4" xfId="13572"/>
    <cellStyle name="Normal 3 2 2 5 6 3" xfId="13573"/>
    <cellStyle name="Normal 3 2 2 5 6 4" xfId="13574"/>
    <cellStyle name="Normal 3 2 2 5 6 5" xfId="13575"/>
    <cellStyle name="Normal 3 2 2 5 7" xfId="13576"/>
    <cellStyle name="Normal 3 2 2 5 8" xfId="13577"/>
    <cellStyle name="Normal 3 2 2 5 8 2" xfId="13578"/>
    <cellStyle name="Normal 3 2 2 5 8 3" xfId="13579"/>
    <cellStyle name="Normal 3 2 2 5 8 4" xfId="13580"/>
    <cellStyle name="Normal 3 2 2 5 9" xfId="13581"/>
    <cellStyle name="Normal 3 2 2 6" xfId="13582"/>
    <cellStyle name="Normal 3 2 2 6 2" xfId="13583"/>
    <cellStyle name="Normal 3 2 2 6 2 2" xfId="13584"/>
    <cellStyle name="Normal 3 2 2 6 2 2 2" xfId="13585"/>
    <cellStyle name="Normal 3 2 2 6 2 2 2 2" xfId="13586"/>
    <cellStyle name="Normal 3 2 2 6 2 2 2 3" xfId="13587"/>
    <cellStyle name="Normal 3 2 2 6 2 2 2 4" xfId="13588"/>
    <cellStyle name="Normal 3 2 2 6 2 2 3" xfId="13589"/>
    <cellStyle name="Normal 3 2 2 6 2 2 4" xfId="13590"/>
    <cellStyle name="Normal 3 2 2 6 2 2 5" xfId="13591"/>
    <cellStyle name="Normal 3 2 2 6 2 3" xfId="13592"/>
    <cellStyle name="Normal 3 2 2 6 2 3 2" xfId="13593"/>
    <cellStyle name="Normal 3 2 2 6 2 3 3" xfId="13594"/>
    <cellStyle name="Normal 3 2 2 6 2 3 4" xfId="13595"/>
    <cellStyle name="Normal 3 2 2 6 2 4" xfId="13596"/>
    <cellStyle name="Normal 3 2 2 6 2 5" xfId="13597"/>
    <cellStyle name="Normal 3 2 2 6 2 6" xfId="13598"/>
    <cellStyle name="Normal 3 2 2 6 3" xfId="13599"/>
    <cellStyle name="Normal 3 2 2 6 3 2" xfId="13600"/>
    <cellStyle name="Normal 3 2 2 6 3 2 2" xfId="13601"/>
    <cellStyle name="Normal 3 2 2 6 3 2 2 2" xfId="13602"/>
    <cellStyle name="Normal 3 2 2 6 3 2 2 3" xfId="13603"/>
    <cellStyle name="Normal 3 2 2 6 3 2 2 4" xfId="13604"/>
    <cellStyle name="Normal 3 2 2 6 3 2 3" xfId="13605"/>
    <cellStyle name="Normal 3 2 2 6 3 2 4" xfId="13606"/>
    <cellStyle name="Normal 3 2 2 6 3 2 5" xfId="13607"/>
    <cellStyle name="Normal 3 2 2 6 3 3" xfId="13608"/>
    <cellStyle name="Normal 3 2 2 6 3 3 2" xfId="13609"/>
    <cellStyle name="Normal 3 2 2 6 3 3 3" xfId="13610"/>
    <cellStyle name="Normal 3 2 2 6 3 3 4" xfId="13611"/>
    <cellStyle name="Normal 3 2 2 6 3 4" xfId="13612"/>
    <cellStyle name="Normal 3 2 2 6 3 5" xfId="13613"/>
    <cellStyle name="Normal 3 2 2 6 3 6" xfId="13614"/>
    <cellStyle name="Normal 3 2 2 6 4" xfId="13615"/>
    <cellStyle name="Normal 3 2 2 6 5" xfId="13616"/>
    <cellStyle name="Normal 3 2 2 6 5 2" xfId="13617"/>
    <cellStyle name="Normal 3 2 2 6 5 2 2" xfId="13618"/>
    <cellStyle name="Normal 3 2 2 6 5 2 3" xfId="13619"/>
    <cellStyle name="Normal 3 2 2 6 5 2 4" xfId="13620"/>
    <cellStyle name="Normal 3 2 2 6 5 3" xfId="13621"/>
    <cellStyle name="Normal 3 2 2 6 5 4" xfId="13622"/>
    <cellStyle name="Normal 3 2 2 6 5 5" xfId="13623"/>
    <cellStyle name="Normal 3 2 2 6 6" xfId="13624"/>
    <cellStyle name="Normal 3 2 2 6 6 2" xfId="13625"/>
    <cellStyle name="Normal 3 2 2 6 6 3" xfId="13626"/>
    <cellStyle name="Normal 3 2 2 6 6 4" xfId="13627"/>
    <cellStyle name="Normal 3 2 2 6 7" xfId="13628"/>
    <cellStyle name="Normal 3 2 2 6 8" xfId="13629"/>
    <cellStyle name="Normal 3 2 2 6 9" xfId="13630"/>
    <cellStyle name="Normal 3 2 2 7" xfId="13631"/>
    <cellStyle name="Normal 3 2 2 7 2" xfId="13632"/>
    <cellStyle name="Normal 3 2 2 7 2 2" xfId="13633"/>
    <cellStyle name="Normal 3 2 2 7 2 2 2" xfId="13634"/>
    <cellStyle name="Normal 3 2 2 7 2 2 2 2" xfId="13635"/>
    <cellStyle name="Normal 3 2 2 7 2 2 2 3" xfId="13636"/>
    <cellStyle name="Normal 3 2 2 7 2 2 2 4" xfId="13637"/>
    <cellStyle name="Normal 3 2 2 7 2 2 3" xfId="13638"/>
    <cellStyle name="Normal 3 2 2 7 2 2 4" xfId="13639"/>
    <cellStyle name="Normal 3 2 2 7 2 2 5" xfId="13640"/>
    <cellStyle name="Normal 3 2 2 7 2 3" xfId="13641"/>
    <cellStyle name="Normal 3 2 2 7 2 3 2" xfId="13642"/>
    <cellStyle name="Normal 3 2 2 7 2 3 3" xfId="13643"/>
    <cellStyle name="Normal 3 2 2 7 2 3 4" xfId="13644"/>
    <cellStyle name="Normal 3 2 2 7 2 4" xfId="13645"/>
    <cellStyle name="Normal 3 2 2 7 2 5" xfId="13646"/>
    <cellStyle name="Normal 3 2 2 7 2 6" xfId="13647"/>
    <cellStyle name="Normal 3 2 2 7 3" xfId="13648"/>
    <cellStyle name="Normal 3 2 2 7 3 2" xfId="13649"/>
    <cellStyle name="Normal 3 2 2 7 3 2 2" xfId="13650"/>
    <cellStyle name="Normal 3 2 2 7 3 2 2 2" xfId="13651"/>
    <cellStyle name="Normal 3 2 2 7 3 2 2 3" xfId="13652"/>
    <cellStyle name="Normal 3 2 2 7 3 2 2 4" xfId="13653"/>
    <cellStyle name="Normal 3 2 2 7 3 2 3" xfId="13654"/>
    <cellStyle name="Normal 3 2 2 7 3 2 4" xfId="13655"/>
    <cellStyle name="Normal 3 2 2 7 3 2 5" xfId="13656"/>
    <cellStyle name="Normal 3 2 2 7 3 3" xfId="13657"/>
    <cellStyle name="Normal 3 2 2 7 3 3 2" xfId="13658"/>
    <cellStyle name="Normal 3 2 2 7 3 3 3" xfId="13659"/>
    <cellStyle name="Normal 3 2 2 7 3 3 4" xfId="13660"/>
    <cellStyle name="Normal 3 2 2 7 3 4" xfId="13661"/>
    <cellStyle name="Normal 3 2 2 7 3 5" xfId="13662"/>
    <cellStyle name="Normal 3 2 2 7 3 6" xfId="13663"/>
    <cellStyle name="Normal 3 2 2 7 4" xfId="13664"/>
    <cellStyle name="Normal 3 2 2 7 5" xfId="13665"/>
    <cellStyle name="Normal 3 2 2 7 5 2" xfId="13666"/>
    <cellStyle name="Normal 3 2 2 7 5 2 2" xfId="13667"/>
    <cellStyle name="Normal 3 2 2 7 5 2 3" xfId="13668"/>
    <cellStyle name="Normal 3 2 2 7 5 2 4" xfId="13669"/>
    <cellStyle name="Normal 3 2 2 7 5 3" xfId="13670"/>
    <cellStyle name="Normal 3 2 2 7 5 4" xfId="13671"/>
    <cellStyle name="Normal 3 2 2 7 5 5" xfId="13672"/>
    <cellStyle name="Normal 3 2 2 7 6" xfId="13673"/>
    <cellStyle name="Normal 3 2 2 7 6 2" xfId="13674"/>
    <cellStyle name="Normal 3 2 2 7 6 3" xfId="13675"/>
    <cellStyle name="Normal 3 2 2 7 6 4" xfId="13676"/>
    <cellStyle name="Normal 3 2 2 7 7" xfId="13677"/>
    <cellStyle name="Normal 3 2 2 7 8" xfId="13678"/>
    <cellStyle name="Normal 3 2 2 7 9" xfId="13679"/>
    <cellStyle name="Normal 3 2 2 8" xfId="13680"/>
    <cellStyle name="Normal 3 2 2 8 2" xfId="13681"/>
    <cellStyle name="Normal 3 2 2 8 2 2" xfId="13682"/>
    <cellStyle name="Normal 3 2 2 8 2 2 2" xfId="13683"/>
    <cellStyle name="Normal 3 2 2 8 2 2 3" xfId="13684"/>
    <cellStyle name="Normal 3 2 2 8 2 2 4" xfId="13685"/>
    <cellStyle name="Normal 3 2 2 8 2 3" xfId="13686"/>
    <cellStyle name="Normal 3 2 2 8 2 4" xfId="13687"/>
    <cellStyle name="Normal 3 2 2 8 2 5" xfId="13688"/>
    <cellStyle name="Normal 3 2 2 8 3" xfId="13689"/>
    <cellStyle name="Normal 3 2 2 8 3 2" xfId="13690"/>
    <cellStyle name="Normal 3 2 2 8 3 3" xfId="13691"/>
    <cellStyle name="Normal 3 2 2 8 3 4" xfId="13692"/>
    <cellStyle name="Normal 3 2 2 8 4" xfId="13693"/>
    <cellStyle name="Normal 3 2 2 8 5" xfId="13694"/>
    <cellStyle name="Normal 3 2 2 8 6" xfId="13695"/>
    <cellStyle name="Normal 3 2 2 9" xfId="13696"/>
    <cellStyle name="Normal 3 2 2 9 2" xfId="13697"/>
    <cellStyle name="Normal 3 2 2 9 2 2" xfId="13698"/>
    <cellStyle name="Normal 3 2 2 9 2 2 2" xfId="13699"/>
    <cellStyle name="Normal 3 2 2 9 2 2 3" xfId="13700"/>
    <cellStyle name="Normal 3 2 2 9 2 2 4" xfId="13701"/>
    <cellStyle name="Normal 3 2 2 9 2 3" xfId="13702"/>
    <cellStyle name="Normal 3 2 2 9 2 4" xfId="13703"/>
    <cellStyle name="Normal 3 2 2 9 2 5" xfId="13704"/>
    <cellStyle name="Normal 3 2 2 9 3" xfId="13705"/>
    <cellStyle name="Normal 3 2 2 9 3 2" xfId="13706"/>
    <cellStyle name="Normal 3 2 2 9 3 3" xfId="13707"/>
    <cellStyle name="Normal 3 2 2 9 3 4" xfId="13708"/>
    <cellStyle name="Normal 3 2 2 9 4" xfId="13709"/>
    <cellStyle name="Normal 3 2 2 9 5" xfId="13710"/>
    <cellStyle name="Normal 3 2 2 9 6" xfId="13711"/>
    <cellStyle name="Normal 3 2 20" xfId="13712"/>
    <cellStyle name="Normal 3 2 20 2" xfId="13713"/>
    <cellStyle name="Normal 3 2 20 2 2" xfId="13714"/>
    <cellStyle name="Normal 3 2 20 2 2 2" xfId="13715"/>
    <cellStyle name="Normal 3 2 20 2 2 3" xfId="13716"/>
    <cellStyle name="Normal 3 2 20 2 2 4" xfId="13717"/>
    <cellStyle name="Normal 3 2 20 2 3" xfId="13718"/>
    <cellStyle name="Normal 3 2 20 2 4" xfId="13719"/>
    <cellStyle name="Normal 3 2 20 2 5" xfId="13720"/>
    <cellStyle name="Normal 3 2 20 3" xfId="13721"/>
    <cellStyle name="Normal 3 2 20 4" xfId="13722"/>
    <cellStyle name="Normal 3 2 20 4 2" xfId="13723"/>
    <cellStyle name="Normal 3 2 20 4 3" xfId="13724"/>
    <cellStyle name="Normal 3 2 20 4 4" xfId="13725"/>
    <cellStyle name="Normal 3 2 20 5" xfId="13726"/>
    <cellStyle name="Normal 3 2 20 6" xfId="13727"/>
    <cellStyle name="Normal 3 2 20 7" xfId="13728"/>
    <cellStyle name="Normal 3 2 21" xfId="13729"/>
    <cellStyle name="Normal 3 2 21 2" xfId="13730"/>
    <cellStyle name="Normal 3 2 21 3" xfId="13731"/>
    <cellStyle name="Normal 3 2 21 3 2" xfId="13732"/>
    <cellStyle name="Normal 3 2 21 3 3" xfId="13733"/>
    <cellStyle name="Normal 3 2 21 3 4" xfId="13734"/>
    <cellStyle name="Normal 3 2 21 4" xfId="13735"/>
    <cellStyle name="Normal 3 2 21 5" xfId="13736"/>
    <cellStyle name="Normal 3 2 21 6" xfId="13737"/>
    <cellStyle name="Normal 3 2 22" xfId="13738"/>
    <cellStyle name="Normal 3 2 22 2" xfId="13739"/>
    <cellStyle name="Normal 3 2 22 3" xfId="13740"/>
    <cellStyle name="Normal 3 2 22 4" xfId="13741"/>
    <cellStyle name="Normal 3 2 23" xfId="13742"/>
    <cellStyle name="Normal 3 2 24" xfId="13743"/>
    <cellStyle name="Normal 3 2 25" xfId="13744"/>
    <cellStyle name="Normal 3 2 3" xfId="13745"/>
    <cellStyle name="Normal 3 2 3 10" xfId="13746"/>
    <cellStyle name="Normal 3 2 3 10 2" xfId="13747"/>
    <cellStyle name="Normal 3 2 3 10 2 2" xfId="13748"/>
    <cellStyle name="Normal 3 2 3 10 2 3" xfId="13749"/>
    <cellStyle name="Normal 3 2 3 10 2 4" xfId="13750"/>
    <cellStyle name="Normal 3 2 3 10 3" xfId="13751"/>
    <cellStyle name="Normal 3 2 3 10 4" xfId="13752"/>
    <cellStyle name="Normal 3 2 3 10 5" xfId="13753"/>
    <cellStyle name="Normal 3 2 3 11" xfId="13754"/>
    <cellStyle name="Normal 3 2 3 11 2" xfId="13755"/>
    <cellStyle name="Normal 3 2 3 11 3" xfId="13756"/>
    <cellStyle name="Normal 3 2 3 11 4" xfId="13757"/>
    <cellStyle name="Normal 3 2 3 12" xfId="13758"/>
    <cellStyle name="Normal 3 2 3 13" xfId="13759"/>
    <cellStyle name="Normal 3 2 3 14" xfId="13760"/>
    <cellStyle name="Normal 3 2 3 2" xfId="13761"/>
    <cellStyle name="Normal 3 2 3 2 10" xfId="13762"/>
    <cellStyle name="Normal 3 2 3 2 2" xfId="13763"/>
    <cellStyle name="Normal 3 2 3 2 2 2" xfId="13764"/>
    <cellStyle name="Normal 3 2 3 2 2 2 2" xfId="13765"/>
    <cellStyle name="Normal 3 2 3 2 2 2 2 2" xfId="13766"/>
    <cellStyle name="Normal 3 2 3 2 2 2 2 2 2" xfId="13767"/>
    <cellStyle name="Normal 3 2 3 2 2 2 2 2 3" xfId="13768"/>
    <cellStyle name="Normal 3 2 3 2 2 2 2 2 4" xfId="13769"/>
    <cellStyle name="Normal 3 2 3 2 2 2 2 3" xfId="13770"/>
    <cellStyle name="Normal 3 2 3 2 2 2 2 4" xfId="13771"/>
    <cellStyle name="Normal 3 2 3 2 2 2 2 5" xfId="13772"/>
    <cellStyle name="Normal 3 2 3 2 2 2 3" xfId="13773"/>
    <cellStyle name="Normal 3 2 3 2 2 2 3 2" xfId="13774"/>
    <cellStyle name="Normal 3 2 3 2 2 2 3 3" xfId="13775"/>
    <cellStyle name="Normal 3 2 3 2 2 2 3 4" xfId="13776"/>
    <cellStyle name="Normal 3 2 3 2 2 2 4" xfId="13777"/>
    <cellStyle name="Normal 3 2 3 2 2 2 5" xfId="13778"/>
    <cellStyle name="Normal 3 2 3 2 2 2 6" xfId="13779"/>
    <cellStyle name="Normal 3 2 3 2 2 3" xfId="13780"/>
    <cellStyle name="Normal 3 2 3 2 2 3 2" xfId="13781"/>
    <cellStyle name="Normal 3 2 3 2 2 3 2 2" xfId="13782"/>
    <cellStyle name="Normal 3 2 3 2 2 3 2 2 2" xfId="13783"/>
    <cellStyle name="Normal 3 2 3 2 2 3 2 2 3" xfId="13784"/>
    <cellStyle name="Normal 3 2 3 2 2 3 2 2 4" xfId="13785"/>
    <cellStyle name="Normal 3 2 3 2 2 3 2 3" xfId="13786"/>
    <cellStyle name="Normal 3 2 3 2 2 3 2 4" xfId="13787"/>
    <cellStyle name="Normal 3 2 3 2 2 3 2 5" xfId="13788"/>
    <cellStyle name="Normal 3 2 3 2 2 3 3" xfId="13789"/>
    <cellStyle name="Normal 3 2 3 2 2 3 3 2" xfId="13790"/>
    <cellStyle name="Normal 3 2 3 2 2 3 3 3" xfId="13791"/>
    <cellStyle name="Normal 3 2 3 2 2 3 3 4" xfId="13792"/>
    <cellStyle name="Normal 3 2 3 2 2 3 4" xfId="13793"/>
    <cellStyle name="Normal 3 2 3 2 2 3 5" xfId="13794"/>
    <cellStyle name="Normal 3 2 3 2 2 3 6" xfId="13795"/>
    <cellStyle name="Normal 3 2 3 2 2 4" xfId="13796"/>
    <cellStyle name="Normal 3 2 3 2 2 5" xfId="13797"/>
    <cellStyle name="Normal 3 2 3 2 2 5 2" xfId="13798"/>
    <cellStyle name="Normal 3 2 3 2 2 5 2 2" xfId="13799"/>
    <cellStyle name="Normal 3 2 3 2 2 5 2 3" xfId="13800"/>
    <cellStyle name="Normal 3 2 3 2 2 5 2 4" xfId="13801"/>
    <cellStyle name="Normal 3 2 3 2 2 5 3" xfId="13802"/>
    <cellStyle name="Normal 3 2 3 2 2 5 4" xfId="13803"/>
    <cellStyle name="Normal 3 2 3 2 2 5 5" xfId="13804"/>
    <cellStyle name="Normal 3 2 3 2 2 6" xfId="13805"/>
    <cellStyle name="Normal 3 2 3 2 2 6 2" xfId="13806"/>
    <cellStyle name="Normal 3 2 3 2 2 6 3" xfId="13807"/>
    <cellStyle name="Normal 3 2 3 2 2 6 4" xfId="13808"/>
    <cellStyle name="Normal 3 2 3 2 2 7" xfId="13809"/>
    <cellStyle name="Normal 3 2 3 2 2 8" xfId="13810"/>
    <cellStyle name="Normal 3 2 3 2 2 9" xfId="13811"/>
    <cellStyle name="Normal 3 2 3 2 3" xfId="13812"/>
    <cellStyle name="Normal 3 2 3 2 3 2" xfId="13813"/>
    <cellStyle name="Normal 3 2 3 2 3 2 2" xfId="13814"/>
    <cellStyle name="Normal 3 2 3 2 3 2 2 2" xfId="13815"/>
    <cellStyle name="Normal 3 2 3 2 3 2 2 3" xfId="13816"/>
    <cellStyle name="Normal 3 2 3 2 3 2 2 4" xfId="13817"/>
    <cellStyle name="Normal 3 2 3 2 3 2 3" xfId="13818"/>
    <cellStyle name="Normal 3 2 3 2 3 2 4" xfId="13819"/>
    <cellStyle name="Normal 3 2 3 2 3 2 5" xfId="13820"/>
    <cellStyle name="Normal 3 2 3 2 3 3" xfId="13821"/>
    <cellStyle name="Normal 3 2 3 2 3 3 2" xfId="13822"/>
    <cellStyle name="Normal 3 2 3 2 3 3 3" xfId="13823"/>
    <cellStyle name="Normal 3 2 3 2 3 3 4" xfId="13824"/>
    <cellStyle name="Normal 3 2 3 2 3 4" xfId="13825"/>
    <cellStyle name="Normal 3 2 3 2 3 5" xfId="13826"/>
    <cellStyle name="Normal 3 2 3 2 3 6" xfId="13827"/>
    <cellStyle name="Normal 3 2 3 2 4" xfId="13828"/>
    <cellStyle name="Normal 3 2 3 2 4 2" xfId="13829"/>
    <cellStyle name="Normal 3 2 3 2 4 2 2" xfId="13830"/>
    <cellStyle name="Normal 3 2 3 2 4 2 2 2" xfId="13831"/>
    <cellStyle name="Normal 3 2 3 2 4 2 2 3" xfId="13832"/>
    <cellStyle name="Normal 3 2 3 2 4 2 2 4" xfId="13833"/>
    <cellStyle name="Normal 3 2 3 2 4 2 3" xfId="13834"/>
    <cellStyle name="Normal 3 2 3 2 4 2 4" xfId="13835"/>
    <cellStyle name="Normal 3 2 3 2 4 2 5" xfId="13836"/>
    <cellStyle name="Normal 3 2 3 2 4 3" xfId="13837"/>
    <cellStyle name="Normal 3 2 3 2 4 3 2" xfId="13838"/>
    <cellStyle name="Normal 3 2 3 2 4 3 3" xfId="13839"/>
    <cellStyle name="Normal 3 2 3 2 4 3 4" xfId="13840"/>
    <cellStyle name="Normal 3 2 3 2 4 4" xfId="13841"/>
    <cellStyle name="Normal 3 2 3 2 4 5" xfId="13842"/>
    <cellStyle name="Normal 3 2 3 2 4 6" xfId="13843"/>
    <cellStyle name="Normal 3 2 3 2 5" xfId="13844"/>
    <cellStyle name="Normal 3 2 3 2 6" xfId="13845"/>
    <cellStyle name="Normal 3 2 3 2 6 2" xfId="13846"/>
    <cellStyle name="Normal 3 2 3 2 6 2 2" xfId="13847"/>
    <cellStyle name="Normal 3 2 3 2 6 2 3" xfId="13848"/>
    <cellStyle name="Normal 3 2 3 2 6 2 4" xfId="13849"/>
    <cellStyle name="Normal 3 2 3 2 6 3" xfId="13850"/>
    <cellStyle name="Normal 3 2 3 2 6 4" xfId="13851"/>
    <cellStyle name="Normal 3 2 3 2 6 5" xfId="13852"/>
    <cellStyle name="Normal 3 2 3 2 7" xfId="13853"/>
    <cellStyle name="Normal 3 2 3 2 7 2" xfId="13854"/>
    <cellStyle name="Normal 3 2 3 2 7 3" xfId="13855"/>
    <cellStyle name="Normal 3 2 3 2 7 4" xfId="13856"/>
    <cellStyle name="Normal 3 2 3 2 8" xfId="13857"/>
    <cellStyle name="Normal 3 2 3 2 9" xfId="13858"/>
    <cellStyle name="Normal 3 2 3 3" xfId="13859"/>
    <cellStyle name="Normal 3 2 3 3 10" xfId="13860"/>
    <cellStyle name="Normal 3 2 3 3 2" xfId="13861"/>
    <cellStyle name="Normal 3 2 3 3 2 2" xfId="13862"/>
    <cellStyle name="Normal 3 2 3 3 2 2 2" xfId="13863"/>
    <cellStyle name="Normal 3 2 3 3 2 2 2 2" xfId="13864"/>
    <cellStyle name="Normal 3 2 3 3 2 2 2 2 2" xfId="13865"/>
    <cellStyle name="Normal 3 2 3 3 2 2 2 2 3" xfId="13866"/>
    <cellStyle name="Normal 3 2 3 3 2 2 2 2 4" xfId="13867"/>
    <cellStyle name="Normal 3 2 3 3 2 2 2 3" xfId="13868"/>
    <cellStyle name="Normal 3 2 3 3 2 2 2 4" xfId="13869"/>
    <cellStyle name="Normal 3 2 3 3 2 2 2 5" xfId="13870"/>
    <cellStyle name="Normal 3 2 3 3 2 2 3" xfId="13871"/>
    <cellStyle name="Normal 3 2 3 3 2 2 3 2" xfId="13872"/>
    <cellStyle name="Normal 3 2 3 3 2 2 3 3" xfId="13873"/>
    <cellStyle name="Normal 3 2 3 3 2 2 3 4" xfId="13874"/>
    <cellStyle name="Normal 3 2 3 3 2 2 4" xfId="13875"/>
    <cellStyle name="Normal 3 2 3 3 2 2 5" xfId="13876"/>
    <cellStyle name="Normal 3 2 3 3 2 2 6" xfId="13877"/>
    <cellStyle name="Normal 3 2 3 3 2 3" xfId="13878"/>
    <cellStyle name="Normal 3 2 3 3 2 3 2" xfId="13879"/>
    <cellStyle name="Normal 3 2 3 3 2 3 2 2" xfId="13880"/>
    <cellStyle name="Normal 3 2 3 3 2 3 2 2 2" xfId="13881"/>
    <cellStyle name="Normal 3 2 3 3 2 3 2 2 3" xfId="13882"/>
    <cellStyle name="Normal 3 2 3 3 2 3 2 2 4" xfId="13883"/>
    <cellStyle name="Normal 3 2 3 3 2 3 2 3" xfId="13884"/>
    <cellStyle name="Normal 3 2 3 3 2 3 2 4" xfId="13885"/>
    <cellStyle name="Normal 3 2 3 3 2 3 2 5" xfId="13886"/>
    <cellStyle name="Normal 3 2 3 3 2 3 3" xfId="13887"/>
    <cellStyle name="Normal 3 2 3 3 2 3 3 2" xfId="13888"/>
    <cellStyle name="Normal 3 2 3 3 2 3 3 3" xfId="13889"/>
    <cellStyle name="Normal 3 2 3 3 2 3 3 4" xfId="13890"/>
    <cellStyle name="Normal 3 2 3 3 2 3 4" xfId="13891"/>
    <cellStyle name="Normal 3 2 3 3 2 3 5" xfId="13892"/>
    <cellStyle name="Normal 3 2 3 3 2 3 6" xfId="13893"/>
    <cellStyle name="Normal 3 2 3 3 2 4" xfId="13894"/>
    <cellStyle name="Normal 3 2 3 3 2 4 2" xfId="13895"/>
    <cellStyle name="Normal 3 2 3 3 2 4 2 2" xfId="13896"/>
    <cellStyle name="Normal 3 2 3 3 2 4 2 3" xfId="13897"/>
    <cellStyle name="Normal 3 2 3 3 2 4 2 4" xfId="13898"/>
    <cellStyle name="Normal 3 2 3 3 2 4 3" xfId="13899"/>
    <cellStyle name="Normal 3 2 3 3 2 4 4" xfId="13900"/>
    <cellStyle name="Normal 3 2 3 3 2 4 5" xfId="13901"/>
    <cellStyle name="Normal 3 2 3 3 2 5" xfId="13902"/>
    <cellStyle name="Normal 3 2 3 3 2 5 2" xfId="13903"/>
    <cellStyle name="Normal 3 2 3 3 2 5 3" xfId="13904"/>
    <cellStyle name="Normal 3 2 3 3 2 5 4" xfId="13905"/>
    <cellStyle name="Normal 3 2 3 3 2 6" xfId="13906"/>
    <cellStyle name="Normal 3 2 3 3 2 7" xfId="13907"/>
    <cellStyle name="Normal 3 2 3 3 2 8" xfId="13908"/>
    <cellStyle name="Normal 3 2 3 3 3" xfId="13909"/>
    <cellStyle name="Normal 3 2 3 3 3 2" xfId="13910"/>
    <cellStyle name="Normal 3 2 3 3 3 2 2" xfId="13911"/>
    <cellStyle name="Normal 3 2 3 3 3 2 2 2" xfId="13912"/>
    <cellStyle name="Normal 3 2 3 3 3 2 2 3" xfId="13913"/>
    <cellStyle name="Normal 3 2 3 3 3 2 2 4" xfId="13914"/>
    <cellStyle name="Normal 3 2 3 3 3 2 3" xfId="13915"/>
    <cellStyle name="Normal 3 2 3 3 3 2 4" xfId="13916"/>
    <cellStyle name="Normal 3 2 3 3 3 2 5" xfId="13917"/>
    <cellStyle name="Normal 3 2 3 3 3 3" xfId="13918"/>
    <cellStyle name="Normal 3 2 3 3 3 3 2" xfId="13919"/>
    <cellStyle name="Normal 3 2 3 3 3 3 3" xfId="13920"/>
    <cellStyle name="Normal 3 2 3 3 3 3 4" xfId="13921"/>
    <cellStyle name="Normal 3 2 3 3 3 4" xfId="13922"/>
    <cellStyle name="Normal 3 2 3 3 3 5" xfId="13923"/>
    <cellStyle name="Normal 3 2 3 3 3 6" xfId="13924"/>
    <cellStyle name="Normal 3 2 3 3 4" xfId="13925"/>
    <cellStyle name="Normal 3 2 3 3 4 2" xfId="13926"/>
    <cellStyle name="Normal 3 2 3 3 4 2 2" xfId="13927"/>
    <cellStyle name="Normal 3 2 3 3 4 2 2 2" xfId="13928"/>
    <cellStyle name="Normal 3 2 3 3 4 2 2 3" xfId="13929"/>
    <cellStyle name="Normal 3 2 3 3 4 2 2 4" xfId="13930"/>
    <cellStyle name="Normal 3 2 3 3 4 2 3" xfId="13931"/>
    <cellStyle name="Normal 3 2 3 3 4 2 4" xfId="13932"/>
    <cellStyle name="Normal 3 2 3 3 4 2 5" xfId="13933"/>
    <cellStyle name="Normal 3 2 3 3 4 3" xfId="13934"/>
    <cellStyle name="Normal 3 2 3 3 4 3 2" xfId="13935"/>
    <cellStyle name="Normal 3 2 3 3 4 3 3" xfId="13936"/>
    <cellStyle name="Normal 3 2 3 3 4 3 4" xfId="13937"/>
    <cellStyle name="Normal 3 2 3 3 4 4" xfId="13938"/>
    <cellStyle name="Normal 3 2 3 3 4 5" xfId="13939"/>
    <cellStyle name="Normal 3 2 3 3 4 6" xfId="13940"/>
    <cellStyle name="Normal 3 2 3 3 5" xfId="13941"/>
    <cellStyle name="Normal 3 2 3 3 6" xfId="13942"/>
    <cellStyle name="Normal 3 2 3 3 6 2" xfId="13943"/>
    <cellStyle name="Normal 3 2 3 3 6 2 2" xfId="13944"/>
    <cellStyle name="Normal 3 2 3 3 6 2 3" xfId="13945"/>
    <cellStyle name="Normal 3 2 3 3 6 2 4" xfId="13946"/>
    <cellStyle name="Normal 3 2 3 3 6 3" xfId="13947"/>
    <cellStyle name="Normal 3 2 3 3 6 4" xfId="13948"/>
    <cellStyle name="Normal 3 2 3 3 6 5" xfId="13949"/>
    <cellStyle name="Normal 3 2 3 3 7" xfId="13950"/>
    <cellStyle name="Normal 3 2 3 3 7 2" xfId="13951"/>
    <cellStyle name="Normal 3 2 3 3 7 3" xfId="13952"/>
    <cellStyle name="Normal 3 2 3 3 7 4" xfId="13953"/>
    <cellStyle name="Normal 3 2 3 3 8" xfId="13954"/>
    <cellStyle name="Normal 3 2 3 3 9" xfId="13955"/>
    <cellStyle name="Normal 3 2 3 4" xfId="13956"/>
    <cellStyle name="Normal 3 2 3 4 10" xfId="13957"/>
    <cellStyle name="Normal 3 2 3 4 2" xfId="13958"/>
    <cellStyle name="Normal 3 2 3 4 2 2" xfId="13959"/>
    <cellStyle name="Normal 3 2 3 4 2 2 2" xfId="13960"/>
    <cellStyle name="Normal 3 2 3 4 2 2 2 2" xfId="13961"/>
    <cellStyle name="Normal 3 2 3 4 2 2 2 2 2" xfId="13962"/>
    <cellStyle name="Normal 3 2 3 4 2 2 2 2 3" xfId="13963"/>
    <cellStyle name="Normal 3 2 3 4 2 2 2 2 4" xfId="13964"/>
    <cellStyle name="Normal 3 2 3 4 2 2 2 3" xfId="13965"/>
    <cellStyle name="Normal 3 2 3 4 2 2 2 4" xfId="13966"/>
    <cellStyle name="Normal 3 2 3 4 2 2 2 5" xfId="13967"/>
    <cellStyle name="Normal 3 2 3 4 2 2 3" xfId="13968"/>
    <cellStyle name="Normal 3 2 3 4 2 2 3 2" xfId="13969"/>
    <cellStyle name="Normal 3 2 3 4 2 2 3 3" xfId="13970"/>
    <cellStyle name="Normal 3 2 3 4 2 2 3 4" xfId="13971"/>
    <cellStyle name="Normal 3 2 3 4 2 2 4" xfId="13972"/>
    <cellStyle name="Normal 3 2 3 4 2 2 5" xfId="13973"/>
    <cellStyle name="Normal 3 2 3 4 2 2 6" xfId="13974"/>
    <cellStyle name="Normal 3 2 3 4 2 3" xfId="13975"/>
    <cellStyle name="Normal 3 2 3 4 2 3 2" xfId="13976"/>
    <cellStyle name="Normal 3 2 3 4 2 3 2 2" xfId="13977"/>
    <cellStyle name="Normal 3 2 3 4 2 3 2 2 2" xfId="13978"/>
    <cellStyle name="Normal 3 2 3 4 2 3 2 2 3" xfId="13979"/>
    <cellStyle name="Normal 3 2 3 4 2 3 2 2 4" xfId="13980"/>
    <cellStyle name="Normal 3 2 3 4 2 3 2 3" xfId="13981"/>
    <cellStyle name="Normal 3 2 3 4 2 3 2 4" xfId="13982"/>
    <cellStyle name="Normal 3 2 3 4 2 3 2 5" xfId="13983"/>
    <cellStyle name="Normal 3 2 3 4 2 3 3" xfId="13984"/>
    <cellStyle name="Normal 3 2 3 4 2 3 3 2" xfId="13985"/>
    <cellStyle name="Normal 3 2 3 4 2 3 3 3" xfId="13986"/>
    <cellStyle name="Normal 3 2 3 4 2 3 3 4" xfId="13987"/>
    <cellStyle name="Normal 3 2 3 4 2 3 4" xfId="13988"/>
    <cellStyle name="Normal 3 2 3 4 2 3 5" xfId="13989"/>
    <cellStyle name="Normal 3 2 3 4 2 3 6" xfId="13990"/>
    <cellStyle name="Normal 3 2 3 4 2 4" xfId="13991"/>
    <cellStyle name="Normal 3 2 3 4 2 4 2" xfId="13992"/>
    <cellStyle name="Normal 3 2 3 4 2 4 2 2" xfId="13993"/>
    <cellStyle name="Normal 3 2 3 4 2 4 2 3" xfId="13994"/>
    <cellStyle name="Normal 3 2 3 4 2 4 2 4" xfId="13995"/>
    <cellStyle name="Normal 3 2 3 4 2 4 3" xfId="13996"/>
    <cellStyle name="Normal 3 2 3 4 2 4 4" xfId="13997"/>
    <cellStyle name="Normal 3 2 3 4 2 4 5" xfId="13998"/>
    <cellStyle name="Normal 3 2 3 4 2 5" xfId="13999"/>
    <cellStyle name="Normal 3 2 3 4 2 5 2" xfId="14000"/>
    <cellStyle name="Normal 3 2 3 4 2 5 3" xfId="14001"/>
    <cellStyle name="Normal 3 2 3 4 2 5 4" xfId="14002"/>
    <cellStyle name="Normal 3 2 3 4 2 6" xfId="14003"/>
    <cellStyle name="Normal 3 2 3 4 2 7" xfId="14004"/>
    <cellStyle name="Normal 3 2 3 4 2 8" xfId="14005"/>
    <cellStyle name="Normal 3 2 3 4 3" xfId="14006"/>
    <cellStyle name="Normal 3 2 3 4 3 2" xfId="14007"/>
    <cellStyle name="Normal 3 2 3 4 3 2 2" xfId="14008"/>
    <cellStyle name="Normal 3 2 3 4 3 2 2 2" xfId="14009"/>
    <cellStyle name="Normal 3 2 3 4 3 2 2 3" xfId="14010"/>
    <cellStyle name="Normal 3 2 3 4 3 2 2 4" xfId="14011"/>
    <cellStyle name="Normal 3 2 3 4 3 2 3" xfId="14012"/>
    <cellStyle name="Normal 3 2 3 4 3 2 4" xfId="14013"/>
    <cellStyle name="Normal 3 2 3 4 3 2 5" xfId="14014"/>
    <cellStyle name="Normal 3 2 3 4 3 3" xfId="14015"/>
    <cellStyle name="Normal 3 2 3 4 3 3 2" xfId="14016"/>
    <cellStyle name="Normal 3 2 3 4 3 3 3" xfId="14017"/>
    <cellStyle name="Normal 3 2 3 4 3 3 4" xfId="14018"/>
    <cellStyle name="Normal 3 2 3 4 3 4" xfId="14019"/>
    <cellStyle name="Normal 3 2 3 4 3 5" xfId="14020"/>
    <cellStyle name="Normal 3 2 3 4 3 6" xfId="14021"/>
    <cellStyle name="Normal 3 2 3 4 4" xfId="14022"/>
    <cellStyle name="Normal 3 2 3 4 4 2" xfId="14023"/>
    <cellStyle name="Normal 3 2 3 4 4 2 2" xfId="14024"/>
    <cellStyle name="Normal 3 2 3 4 4 2 2 2" xfId="14025"/>
    <cellStyle name="Normal 3 2 3 4 4 2 2 3" xfId="14026"/>
    <cellStyle name="Normal 3 2 3 4 4 2 2 4" xfId="14027"/>
    <cellStyle name="Normal 3 2 3 4 4 2 3" xfId="14028"/>
    <cellStyle name="Normal 3 2 3 4 4 2 4" xfId="14029"/>
    <cellStyle name="Normal 3 2 3 4 4 2 5" xfId="14030"/>
    <cellStyle name="Normal 3 2 3 4 4 3" xfId="14031"/>
    <cellStyle name="Normal 3 2 3 4 4 3 2" xfId="14032"/>
    <cellStyle name="Normal 3 2 3 4 4 3 3" xfId="14033"/>
    <cellStyle name="Normal 3 2 3 4 4 3 4" xfId="14034"/>
    <cellStyle name="Normal 3 2 3 4 4 4" xfId="14035"/>
    <cellStyle name="Normal 3 2 3 4 4 5" xfId="14036"/>
    <cellStyle name="Normal 3 2 3 4 4 6" xfId="14037"/>
    <cellStyle name="Normal 3 2 3 4 5" xfId="14038"/>
    <cellStyle name="Normal 3 2 3 4 6" xfId="14039"/>
    <cellStyle name="Normal 3 2 3 4 6 2" xfId="14040"/>
    <cellStyle name="Normal 3 2 3 4 6 2 2" xfId="14041"/>
    <cellStyle name="Normal 3 2 3 4 6 2 3" xfId="14042"/>
    <cellStyle name="Normal 3 2 3 4 6 2 4" xfId="14043"/>
    <cellStyle name="Normal 3 2 3 4 6 3" xfId="14044"/>
    <cellStyle name="Normal 3 2 3 4 6 4" xfId="14045"/>
    <cellStyle name="Normal 3 2 3 4 6 5" xfId="14046"/>
    <cellStyle name="Normal 3 2 3 4 7" xfId="14047"/>
    <cellStyle name="Normal 3 2 3 4 7 2" xfId="14048"/>
    <cellStyle name="Normal 3 2 3 4 7 3" xfId="14049"/>
    <cellStyle name="Normal 3 2 3 4 7 4" xfId="14050"/>
    <cellStyle name="Normal 3 2 3 4 8" xfId="14051"/>
    <cellStyle name="Normal 3 2 3 4 9" xfId="14052"/>
    <cellStyle name="Normal 3 2 3 5" xfId="14053"/>
    <cellStyle name="Normal 3 2 3 5 2" xfId="14054"/>
    <cellStyle name="Normal 3 2 3 5 2 2" xfId="14055"/>
    <cellStyle name="Normal 3 2 3 5 2 2 2" xfId="14056"/>
    <cellStyle name="Normal 3 2 3 5 2 2 2 2" xfId="14057"/>
    <cellStyle name="Normal 3 2 3 5 2 2 2 3" xfId="14058"/>
    <cellStyle name="Normal 3 2 3 5 2 2 2 4" xfId="14059"/>
    <cellStyle name="Normal 3 2 3 5 2 2 3" xfId="14060"/>
    <cellStyle name="Normal 3 2 3 5 2 2 4" xfId="14061"/>
    <cellStyle name="Normal 3 2 3 5 2 2 5" xfId="14062"/>
    <cellStyle name="Normal 3 2 3 5 2 3" xfId="14063"/>
    <cellStyle name="Normal 3 2 3 5 2 3 2" xfId="14064"/>
    <cellStyle name="Normal 3 2 3 5 2 3 3" xfId="14065"/>
    <cellStyle name="Normal 3 2 3 5 2 3 4" xfId="14066"/>
    <cellStyle name="Normal 3 2 3 5 2 4" xfId="14067"/>
    <cellStyle name="Normal 3 2 3 5 2 5" xfId="14068"/>
    <cellStyle name="Normal 3 2 3 5 2 6" xfId="14069"/>
    <cellStyle name="Normal 3 2 3 5 3" xfId="14070"/>
    <cellStyle name="Normal 3 2 3 5 3 2" xfId="14071"/>
    <cellStyle name="Normal 3 2 3 5 3 2 2" xfId="14072"/>
    <cellStyle name="Normal 3 2 3 5 3 2 2 2" xfId="14073"/>
    <cellStyle name="Normal 3 2 3 5 3 2 2 3" xfId="14074"/>
    <cellStyle name="Normal 3 2 3 5 3 2 2 4" xfId="14075"/>
    <cellStyle name="Normal 3 2 3 5 3 2 3" xfId="14076"/>
    <cellStyle name="Normal 3 2 3 5 3 2 4" xfId="14077"/>
    <cellStyle name="Normal 3 2 3 5 3 2 5" xfId="14078"/>
    <cellStyle name="Normal 3 2 3 5 3 3" xfId="14079"/>
    <cellStyle name="Normal 3 2 3 5 3 3 2" xfId="14080"/>
    <cellStyle name="Normal 3 2 3 5 3 3 3" xfId="14081"/>
    <cellStyle name="Normal 3 2 3 5 3 3 4" xfId="14082"/>
    <cellStyle name="Normal 3 2 3 5 3 4" xfId="14083"/>
    <cellStyle name="Normal 3 2 3 5 3 5" xfId="14084"/>
    <cellStyle name="Normal 3 2 3 5 3 6" xfId="14085"/>
    <cellStyle name="Normal 3 2 3 5 4" xfId="14086"/>
    <cellStyle name="Normal 3 2 3 5 5" xfId="14087"/>
    <cellStyle name="Normal 3 2 3 5 5 2" xfId="14088"/>
    <cellStyle name="Normal 3 2 3 5 5 2 2" xfId="14089"/>
    <cellStyle name="Normal 3 2 3 5 5 2 3" xfId="14090"/>
    <cellStyle name="Normal 3 2 3 5 5 2 4" xfId="14091"/>
    <cellStyle name="Normal 3 2 3 5 5 3" xfId="14092"/>
    <cellStyle name="Normal 3 2 3 5 5 4" xfId="14093"/>
    <cellStyle name="Normal 3 2 3 5 5 5" xfId="14094"/>
    <cellStyle name="Normal 3 2 3 5 6" xfId="14095"/>
    <cellStyle name="Normal 3 2 3 5 6 2" xfId="14096"/>
    <cellStyle name="Normal 3 2 3 5 6 3" xfId="14097"/>
    <cellStyle name="Normal 3 2 3 5 6 4" xfId="14098"/>
    <cellStyle name="Normal 3 2 3 5 7" xfId="14099"/>
    <cellStyle name="Normal 3 2 3 5 8" xfId="14100"/>
    <cellStyle name="Normal 3 2 3 5 9" xfId="14101"/>
    <cellStyle name="Normal 3 2 3 6" xfId="14102"/>
    <cellStyle name="Normal 3 2 3 6 2" xfId="14103"/>
    <cellStyle name="Normal 3 2 3 6 2 2" xfId="14104"/>
    <cellStyle name="Normal 3 2 3 6 2 2 2" xfId="14105"/>
    <cellStyle name="Normal 3 2 3 6 2 2 2 2" xfId="14106"/>
    <cellStyle name="Normal 3 2 3 6 2 2 2 3" xfId="14107"/>
    <cellStyle name="Normal 3 2 3 6 2 2 2 4" xfId="14108"/>
    <cellStyle name="Normal 3 2 3 6 2 2 3" xfId="14109"/>
    <cellStyle name="Normal 3 2 3 6 2 2 4" xfId="14110"/>
    <cellStyle name="Normal 3 2 3 6 2 2 5" xfId="14111"/>
    <cellStyle name="Normal 3 2 3 6 2 3" xfId="14112"/>
    <cellStyle name="Normal 3 2 3 6 2 3 2" xfId="14113"/>
    <cellStyle name="Normal 3 2 3 6 2 3 3" xfId="14114"/>
    <cellStyle name="Normal 3 2 3 6 2 3 4" xfId="14115"/>
    <cellStyle name="Normal 3 2 3 6 2 4" xfId="14116"/>
    <cellStyle name="Normal 3 2 3 6 2 5" xfId="14117"/>
    <cellStyle name="Normal 3 2 3 6 2 6" xfId="14118"/>
    <cellStyle name="Normal 3 2 3 6 3" xfId="14119"/>
    <cellStyle name="Normal 3 2 3 6 3 2" xfId="14120"/>
    <cellStyle name="Normal 3 2 3 6 3 2 2" xfId="14121"/>
    <cellStyle name="Normal 3 2 3 6 3 2 2 2" xfId="14122"/>
    <cellStyle name="Normal 3 2 3 6 3 2 2 3" xfId="14123"/>
    <cellStyle name="Normal 3 2 3 6 3 2 2 4" xfId="14124"/>
    <cellStyle name="Normal 3 2 3 6 3 2 3" xfId="14125"/>
    <cellStyle name="Normal 3 2 3 6 3 2 4" xfId="14126"/>
    <cellStyle name="Normal 3 2 3 6 3 2 5" xfId="14127"/>
    <cellStyle name="Normal 3 2 3 6 3 3" xfId="14128"/>
    <cellStyle name="Normal 3 2 3 6 3 3 2" xfId="14129"/>
    <cellStyle name="Normal 3 2 3 6 3 3 3" xfId="14130"/>
    <cellStyle name="Normal 3 2 3 6 3 3 4" xfId="14131"/>
    <cellStyle name="Normal 3 2 3 6 3 4" xfId="14132"/>
    <cellStyle name="Normal 3 2 3 6 3 5" xfId="14133"/>
    <cellStyle name="Normal 3 2 3 6 3 6" xfId="14134"/>
    <cellStyle name="Normal 3 2 3 6 4" xfId="14135"/>
    <cellStyle name="Normal 3 2 3 6 4 2" xfId="14136"/>
    <cellStyle name="Normal 3 2 3 6 4 2 2" xfId="14137"/>
    <cellStyle name="Normal 3 2 3 6 4 2 3" xfId="14138"/>
    <cellStyle name="Normal 3 2 3 6 4 2 4" xfId="14139"/>
    <cellStyle name="Normal 3 2 3 6 4 3" xfId="14140"/>
    <cellStyle name="Normal 3 2 3 6 4 4" xfId="14141"/>
    <cellStyle name="Normal 3 2 3 6 4 5" xfId="14142"/>
    <cellStyle name="Normal 3 2 3 6 5" xfId="14143"/>
    <cellStyle name="Normal 3 2 3 6 5 2" xfId="14144"/>
    <cellStyle name="Normal 3 2 3 6 5 3" xfId="14145"/>
    <cellStyle name="Normal 3 2 3 6 5 4" xfId="14146"/>
    <cellStyle name="Normal 3 2 3 6 6" xfId="14147"/>
    <cellStyle name="Normal 3 2 3 6 7" xfId="14148"/>
    <cellStyle name="Normal 3 2 3 6 8" xfId="14149"/>
    <cellStyle name="Normal 3 2 3 7" xfId="14150"/>
    <cellStyle name="Normal 3 2 3 7 2" xfId="14151"/>
    <cellStyle name="Normal 3 2 3 7 2 2" xfId="14152"/>
    <cellStyle name="Normal 3 2 3 7 2 2 2" xfId="14153"/>
    <cellStyle name="Normal 3 2 3 7 2 2 3" xfId="14154"/>
    <cellStyle name="Normal 3 2 3 7 2 2 4" xfId="14155"/>
    <cellStyle name="Normal 3 2 3 7 2 3" xfId="14156"/>
    <cellStyle name="Normal 3 2 3 7 2 4" xfId="14157"/>
    <cellStyle name="Normal 3 2 3 7 2 5" xfId="14158"/>
    <cellStyle name="Normal 3 2 3 7 3" xfId="14159"/>
    <cellStyle name="Normal 3 2 3 7 3 2" xfId="14160"/>
    <cellStyle name="Normal 3 2 3 7 3 3" xfId="14161"/>
    <cellStyle name="Normal 3 2 3 7 3 4" xfId="14162"/>
    <cellStyle name="Normal 3 2 3 7 4" xfId="14163"/>
    <cellStyle name="Normal 3 2 3 7 5" xfId="14164"/>
    <cellStyle name="Normal 3 2 3 7 6" xfId="14165"/>
    <cellStyle name="Normal 3 2 3 8" xfId="14166"/>
    <cellStyle name="Normal 3 2 3 8 2" xfId="14167"/>
    <cellStyle name="Normal 3 2 3 8 2 2" xfId="14168"/>
    <cellStyle name="Normal 3 2 3 8 2 2 2" xfId="14169"/>
    <cellStyle name="Normal 3 2 3 8 2 2 3" xfId="14170"/>
    <cellStyle name="Normal 3 2 3 8 2 2 4" xfId="14171"/>
    <cellStyle name="Normal 3 2 3 8 2 3" xfId="14172"/>
    <cellStyle name="Normal 3 2 3 8 2 4" xfId="14173"/>
    <cellStyle name="Normal 3 2 3 8 2 5" xfId="14174"/>
    <cellStyle name="Normal 3 2 3 8 3" xfId="14175"/>
    <cellStyle name="Normal 3 2 3 8 3 2" xfId="14176"/>
    <cellStyle name="Normal 3 2 3 8 3 3" xfId="14177"/>
    <cellStyle name="Normal 3 2 3 8 3 4" xfId="14178"/>
    <cellStyle name="Normal 3 2 3 8 4" xfId="14179"/>
    <cellStyle name="Normal 3 2 3 8 5" xfId="14180"/>
    <cellStyle name="Normal 3 2 3 8 6" xfId="14181"/>
    <cellStyle name="Normal 3 2 3 9" xfId="14182"/>
    <cellStyle name="Normal 3 2 4" xfId="14183"/>
    <cellStyle name="Normal 3 2 4 10" xfId="14184"/>
    <cellStyle name="Normal 3 2 4 2" xfId="14185"/>
    <cellStyle name="Normal 3 2 4 2 2" xfId="14186"/>
    <cellStyle name="Normal 3 2 4 2 2 2" xfId="14187"/>
    <cellStyle name="Normal 3 2 4 2 2 2 2" xfId="14188"/>
    <cellStyle name="Normal 3 2 4 2 2 2 2 2" xfId="14189"/>
    <cellStyle name="Normal 3 2 4 2 2 2 2 3" xfId="14190"/>
    <cellStyle name="Normal 3 2 4 2 2 2 2 4" xfId="14191"/>
    <cellStyle name="Normal 3 2 4 2 2 2 3" xfId="14192"/>
    <cellStyle name="Normal 3 2 4 2 2 2 4" xfId="14193"/>
    <cellStyle name="Normal 3 2 4 2 2 2 5" xfId="14194"/>
    <cellStyle name="Normal 3 2 4 2 2 3" xfId="14195"/>
    <cellStyle name="Normal 3 2 4 2 2 3 2" xfId="14196"/>
    <cellStyle name="Normal 3 2 4 2 2 3 3" xfId="14197"/>
    <cellStyle name="Normal 3 2 4 2 2 3 4" xfId="14198"/>
    <cellStyle name="Normal 3 2 4 2 2 4" xfId="14199"/>
    <cellStyle name="Normal 3 2 4 2 2 5" xfId="14200"/>
    <cellStyle name="Normal 3 2 4 2 2 6" xfId="14201"/>
    <cellStyle name="Normal 3 2 4 2 3" xfId="14202"/>
    <cellStyle name="Normal 3 2 4 2 3 2" xfId="14203"/>
    <cellStyle name="Normal 3 2 4 2 3 2 2" xfId="14204"/>
    <cellStyle name="Normal 3 2 4 2 3 2 2 2" xfId="14205"/>
    <cellStyle name="Normal 3 2 4 2 3 2 2 3" xfId="14206"/>
    <cellStyle name="Normal 3 2 4 2 3 2 2 4" xfId="14207"/>
    <cellStyle name="Normal 3 2 4 2 3 2 3" xfId="14208"/>
    <cellStyle name="Normal 3 2 4 2 3 2 4" xfId="14209"/>
    <cellStyle name="Normal 3 2 4 2 3 2 5" xfId="14210"/>
    <cellStyle name="Normal 3 2 4 2 3 3" xfId="14211"/>
    <cellStyle name="Normal 3 2 4 2 3 3 2" xfId="14212"/>
    <cellStyle name="Normal 3 2 4 2 3 3 3" xfId="14213"/>
    <cellStyle name="Normal 3 2 4 2 3 3 4" xfId="14214"/>
    <cellStyle name="Normal 3 2 4 2 3 4" xfId="14215"/>
    <cellStyle name="Normal 3 2 4 2 3 5" xfId="14216"/>
    <cellStyle name="Normal 3 2 4 2 3 6" xfId="14217"/>
    <cellStyle name="Normal 3 2 4 2 4" xfId="14218"/>
    <cellStyle name="Normal 3 2 4 2 5" xfId="14219"/>
    <cellStyle name="Normal 3 2 4 2 5 2" xfId="14220"/>
    <cellStyle name="Normal 3 2 4 2 5 2 2" xfId="14221"/>
    <cellStyle name="Normal 3 2 4 2 5 2 3" xfId="14222"/>
    <cellStyle name="Normal 3 2 4 2 5 2 4" xfId="14223"/>
    <cellStyle name="Normal 3 2 4 2 5 3" xfId="14224"/>
    <cellStyle name="Normal 3 2 4 2 5 4" xfId="14225"/>
    <cellStyle name="Normal 3 2 4 2 5 5" xfId="14226"/>
    <cellStyle name="Normal 3 2 4 2 6" xfId="14227"/>
    <cellStyle name="Normal 3 2 4 2 6 2" xfId="14228"/>
    <cellStyle name="Normal 3 2 4 2 6 3" xfId="14229"/>
    <cellStyle name="Normal 3 2 4 2 6 4" xfId="14230"/>
    <cellStyle name="Normal 3 2 4 2 7" xfId="14231"/>
    <cellStyle name="Normal 3 2 4 2 8" xfId="14232"/>
    <cellStyle name="Normal 3 2 4 2 9" xfId="14233"/>
    <cellStyle name="Normal 3 2 4 3" xfId="14234"/>
    <cellStyle name="Normal 3 2 4 3 2" xfId="14235"/>
    <cellStyle name="Normal 3 2 4 3 2 2" xfId="14236"/>
    <cellStyle name="Normal 3 2 4 3 2 2 2" xfId="14237"/>
    <cellStyle name="Normal 3 2 4 3 2 2 3" xfId="14238"/>
    <cellStyle name="Normal 3 2 4 3 2 2 4" xfId="14239"/>
    <cellStyle name="Normal 3 2 4 3 2 3" xfId="14240"/>
    <cellStyle name="Normal 3 2 4 3 2 4" xfId="14241"/>
    <cellStyle name="Normal 3 2 4 3 2 5" xfId="14242"/>
    <cellStyle name="Normal 3 2 4 3 3" xfId="14243"/>
    <cellStyle name="Normal 3 2 4 3 3 2" xfId="14244"/>
    <cellStyle name="Normal 3 2 4 3 3 3" xfId="14245"/>
    <cellStyle name="Normal 3 2 4 3 3 4" xfId="14246"/>
    <cellStyle name="Normal 3 2 4 3 4" xfId="14247"/>
    <cellStyle name="Normal 3 2 4 3 5" xfId="14248"/>
    <cellStyle name="Normal 3 2 4 3 6" xfId="14249"/>
    <cellStyle name="Normal 3 2 4 4" xfId="14250"/>
    <cellStyle name="Normal 3 2 4 4 2" xfId="14251"/>
    <cellStyle name="Normal 3 2 4 4 2 2" xfId="14252"/>
    <cellStyle name="Normal 3 2 4 4 2 2 2" xfId="14253"/>
    <cellStyle name="Normal 3 2 4 4 2 2 3" xfId="14254"/>
    <cellStyle name="Normal 3 2 4 4 2 2 4" xfId="14255"/>
    <cellStyle name="Normal 3 2 4 4 2 3" xfId="14256"/>
    <cellStyle name="Normal 3 2 4 4 2 4" xfId="14257"/>
    <cellStyle name="Normal 3 2 4 4 2 5" xfId="14258"/>
    <cellStyle name="Normal 3 2 4 4 3" xfId="14259"/>
    <cellStyle name="Normal 3 2 4 4 3 2" xfId="14260"/>
    <cellStyle name="Normal 3 2 4 4 3 3" xfId="14261"/>
    <cellStyle name="Normal 3 2 4 4 3 4" xfId="14262"/>
    <cellStyle name="Normal 3 2 4 4 4" xfId="14263"/>
    <cellStyle name="Normal 3 2 4 4 5" xfId="14264"/>
    <cellStyle name="Normal 3 2 4 4 6" xfId="14265"/>
    <cellStyle name="Normal 3 2 4 5" xfId="14266"/>
    <cellStyle name="Normal 3 2 4 6" xfId="14267"/>
    <cellStyle name="Normal 3 2 4 6 2" xfId="14268"/>
    <cellStyle name="Normal 3 2 4 6 2 2" xfId="14269"/>
    <cellStyle name="Normal 3 2 4 6 2 3" xfId="14270"/>
    <cellStyle name="Normal 3 2 4 6 2 4" xfId="14271"/>
    <cellStyle name="Normal 3 2 4 6 3" xfId="14272"/>
    <cellStyle name="Normal 3 2 4 6 4" xfId="14273"/>
    <cellStyle name="Normal 3 2 4 6 5" xfId="14274"/>
    <cellStyle name="Normal 3 2 4 7" xfId="14275"/>
    <cellStyle name="Normal 3 2 4 7 2" xfId="14276"/>
    <cellStyle name="Normal 3 2 4 7 3" xfId="14277"/>
    <cellStyle name="Normal 3 2 4 7 4" xfId="14278"/>
    <cellStyle name="Normal 3 2 4 8" xfId="14279"/>
    <cellStyle name="Normal 3 2 4 9" xfId="14280"/>
    <cellStyle name="Normal 3 2 5" xfId="14281"/>
    <cellStyle name="Normal 3 2 5 10" xfId="14282"/>
    <cellStyle name="Normal 3 2 5 2" xfId="14283"/>
    <cellStyle name="Normal 3 2 5 2 2" xfId="14284"/>
    <cellStyle name="Normal 3 2 5 2 2 2" xfId="14285"/>
    <cellStyle name="Normal 3 2 5 2 2 2 2" xfId="14286"/>
    <cellStyle name="Normal 3 2 5 2 2 2 2 2" xfId="14287"/>
    <cellStyle name="Normal 3 2 5 2 2 2 2 3" xfId="14288"/>
    <cellStyle name="Normal 3 2 5 2 2 2 2 4" xfId="14289"/>
    <cellStyle name="Normal 3 2 5 2 2 2 3" xfId="14290"/>
    <cellStyle name="Normal 3 2 5 2 2 2 4" xfId="14291"/>
    <cellStyle name="Normal 3 2 5 2 2 2 5" xfId="14292"/>
    <cellStyle name="Normal 3 2 5 2 2 3" xfId="14293"/>
    <cellStyle name="Normal 3 2 5 2 2 3 2" xfId="14294"/>
    <cellStyle name="Normal 3 2 5 2 2 3 3" xfId="14295"/>
    <cellStyle name="Normal 3 2 5 2 2 3 4" xfId="14296"/>
    <cellStyle name="Normal 3 2 5 2 2 4" xfId="14297"/>
    <cellStyle name="Normal 3 2 5 2 2 5" xfId="14298"/>
    <cellStyle name="Normal 3 2 5 2 2 6" xfId="14299"/>
    <cellStyle name="Normal 3 2 5 2 3" xfId="14300"/>
    <cellStyle name="Normal 3 2 5 2 3 2" xfId="14301"/>
    <cellStyle name="Normal 3 2 5 2 3 2 2" xfId="14302"/>
    <cellStyle name="Normal 3 2 5 2 3 2 2 2" xfId="14303"/>
    <cellStyle name="Normal 3 2 5 2 3 2 2 3" xfId="14304"/>
    <cellStyle name="Normal 3 2 5 2 3 2 2 4" xfId="14305"/>
    <cellStyle name="Normal 3 2 5 2 3 2 3" xfId="14306"/>
    <cellStyle name="Normal 3 2 5 2 3 2 4" xfId="14307"/>
    <cellStyle name="Normal 3 2 5 2 3 2 5" xfId="14308"/>
    <cellStyle name="Normal 3 2 5 2 3 3" xfId="14309"/>
    <cellStyle name="Normal 3 2 5 2 3 3 2" xfId="14310"/>
    <cellStyle name="Normal 3 2 5 2 3 3 3" xfId="14311"/>
    <cellStyle name="Normal 3 2 5 2 3 3 4" xfId="14312"/>
    <cellStyle name="Normal 3 2 5 2 3 4" xfId="14313"/>
    <cellStyle name="Normal 3 2 5 2 3 5" xfId="14314"/>
    <cellStyle name="Normal 3 2 5 2 3 6" xfId="14315"/>
    <cellStyle name="Normal 3 2 5 2 4" xfId="14316"/>
    <cellStyle name="Normal 3 2 5 2 5" xfId="14317"/>
    <cellStyle name="Normal 3 2 5 2 5 2" xfId="14318"/>
    <cellStyle name="Normal 3 2 5 2 5 2 2" xfId="14319"/>
    <cellStyle name="Normal 3 2 5 2 5 2 3" xfId="14320"/>
    <cellStyle name="Normal 3 2 5 2 5 2 4" xfId="14321"/>
    <cellStyle name="Normal 3 2 5 2 5 3" xfId="14322"/>
    <cellStyle name="Normal 3 2 5 2 5 4" xfId="14323"/>
    <cellStyle name="Normal 3 2 5 2 5 5" xfId="14324"/>
    <cellStyle name="Normal 3 2 5 2 6" xfId="14325"/>
    <cellStyle name="Normal 3 2 5 2 6 2" xfId="14326"/>
    <cellStyle name="Normal 3 2 5 2 6 3" xfId="14327"/>
    <cellStyle name="Normal 3 2 5 2 6 4" xfId="14328"/>
    <cellStyle name="Normal 3 2 5 2 7" xfId="14329"/>
    <cellStyle name="Normal 3 2 5 2 8" xfId="14330"/>
    <cellStyle name="Normal 3 2 5 2 9" xfId="14331"/>
    <cellStyle name="Normal 3 2 5 3" xfId="14332"/>
    <cellStyle name="Normal 3 2 5 3 2" xfId="14333"/>
    <cellStyle name="Normal 3 2 5 3 2 2" xfId="14334"/>
    <cellStyle name="Normal 3 2 5 3 2 2 2" xfId="14335"/>
    <cellStyle name="Normal 3 2 5 3 2 2 3" xfId="14336"/>
    <cellStyle name="Normal 3 2 5 3 2 2 4" xfId="14337"/>
    <cellStyle name="Normal 3 2 5 3 2 3" xfId="14338"/>
    <cellStyle name="Normal 3 2 5 3 2 4" xfId="14339"/>
    <cellStyle name="Normal 3 2 5 3 2 5" xfId="14340"/>
    <cellStyle name="Normal 3 2 5 3 3" xfId="14341"/>
    <cellStyle name="Normal 3 2 5 3 3 2" xfId="14342"/>
    <cellStyle name="Normal 3 2 5 3 3 3" xfId="14343"/>
    <cellStyle name="Normal 3 2 5 3 3 4" xfId="14344"/>
    <cellStyle name="Normal 3 2 5 3 4" xfId="14345"/>
    <cellStyle name="Normal 3 2 5 3 5" xfId="14346"/>
    <cellStyle name="Normal 3 2 5 3 6" xfId="14347"/>
    <cellStyle name="Normal 3 2 5 4" xfId="14348"/>
    <cellStyle name="Normal 3 2 5 4 2" xfId="14349"/>
    <cellStyle name="Normal 3 2 5 4 2 2" xfId="14350"/>
    <cellStyle name="Normal 3 2 5 4 2 2 2" xfId="14351"/>
    <cellStyle name="Normal 3 2 5 4 2 2 3" xfId="14352"/>
    <cellStyle name="Normal 3 2 5 4 2 2 4" xfId="14353"/>
    <cellStyle name="Normal 3 2 5 4 2 3" xfId="14354"/>
    <cellStyle name="Normal 3 2 5 4 2 4" xfId="14355"/>
    <cellStyle name="Normal 3 2 5 4 2 5" xfId="14356"/>
    <cellStyle name="Normal 3 2 5 4 3" xfId="14357"/>
    <cellStyle name="Normal 3 2 5 4 3 2" xfId="14358"/>
    <cellStyle name="Normal 3 2 5 4 3 3" xfId="14359"/>
    <cellStyle name="Normal 3 2 5 4 3 4" xfId="14360"/>
    <cellStyle name="Normal 3 2 5 4 4" xfId="14361"/>
    <cellStyle name="Normal 3 2 5 4 5" xfId="14362"/>
    <cellStyle name="Normal 3 2 5 4 6" xfId="14363"/>
    <cellStyle name="Normal 3 2 5 5" xfId="14364"/>
    <cellStyle name="Normal 3 2 5 6" xfId="14365"/>
    <cellStyle name="Normal 3 2 5 6 2" xfId="14366"/>
    <cellStyle name="Normal 3 2 5 6 2 2" xfId="14367"/>
    <cellStyle name="Normal 3 2 5 6 2 3" xfId="14368"/>
    <cellStyle name="Normal 3 2 5 6 2 4" xfId="14369"/>
    <cellStyle name="Normal 3 2 5 6 3" xfId="14370"/>
    <cellStyle name="Normal 3 2 5 6 4" xfId="14371"/>
    <cellStyle name="Normal 3 2 5 6 5" xfId="14372"/>
    <cellStyle name="Normal 3 2 5 7" xfId="14373"/>
    <cellStyle name="Normal 3 2 5 7 2" xfId="14374"/>
    <cellStyle name="Normal 3 2 5 7 3" xfId="14375"/>
    <cellStyle name="Normal 3 2 5 7 4" xfId="14376"/>
    <cellStyle name="Normal 3 2 5 8" xfId="14377"/>
    <cellStyle name="Normal 3 2 5 9" xfId="14378"/>
    <cellStyle name="Normal 3 2 6" xfId="14379"/>
    <cellStyle name="Normal 3 2 6 2" xfId="14380"/>
    <cellStyle name="Normal 3 2 6 2 2" xfId="14381"/>
    <cellStyle name="Normal 3 2 6 2 2 2" xfId="14382"/>
    <cellStyle name="Normal 3 2 6 2 3" xfId="14383"/>
    <cellStyle name="Normal 3 2 6 2 4" xfId="14384"/>
    <cellStyle name="Normal 3 2 6 2 5" xfId="14385"/>
    <cellStyle name="Normal 3 2 6 2 6" xfId="14386"/>
    <cellStyle name="Normal 3 2 6 2 7" xfId="14387"/>
    <cellStyle name="Normal 3 2 6 2 8" xfId="14388"/>
    <cellStyle name="Normal 3 2 6 3" xfId="14389"/>
    <cellStyle name="Normal 3 2 6 3 2" xfId="14390"/>
    <cellStyle name="Normal 3 2 6 4" xfId="14391"/>
    <cellStyle name="Normal 3 2 6 5" xfId="14392"/>
    <cellStyle name="Normal 3 2 6 6" xfId="14393"/>
    <cellStyle name="Normal 3 2 6 7" xfId="14394"/>
    <cellStyle name="Normal 3 2 6 8" xfId="14395"/>
    <cellStyle name="Normal 3 2 6 9" xfId="14396"/>
    <cellStyle name="Normal 3 2 7" xfId="14397"/>
    <cellStyle name="Normal 3 2 7 10" xfId="14398"/>
    <cellStyle name="Normal 3 2 7 2" xfId="14399"/>
    <cellStyle name="Normal 3 2 7 2 2" xfId="14400"/>
    <cellStyle name="Normal 3 2 7 2 2 2" xfId="14401"/>
    <cellStyle name="Normal 3 2 7 2 2 2 2" xfId="14402"/>
    <cellStyle name="Normal 3 2 7 2 2 2 2 2" xfId="14403"/>
    <cellStyle name="Normal 3 2 7 2 2 2 2 3" xfId="14404"/>
    <cellStyle name="Normal 3 2 7 2 2 2 2 4" xfId="14405"/>
    <cellStyle name="Normal 3 2 7 2 2 2 3" xfId="14406"/>
    <cellStyle name="Normal 3 2 7 2 2 2 4" xfId="14407"/>
    <cellStyle name="Normal 3 2 7 2 2 2 5" xfId="14408"/>
    <cellStyle name="Normal 3 2 7 2 2 3" xfId="14409"/>
    <cellStyle name="Normal 3 2 7 2 2 3 2" xfId="14410"/>
    <cellStyle name="Normal 3 2 7 2 2 3 3" xfId="14411"/>
    <cellStyle name="Normal 3 2 7 2 2 3 4" xfId="14412"/>
    <cellStyle name="Normal 3 2 7 2 2 4" xfId="14413"/>
    <cellStyle name="Normal 3 2 7 2 2 5" xfId="14414"/>
    <cellStyle name="Normal 3 2 7 2 2 6" xfId="14415"/>
    <cellStyle name="Normal 3 2 7 2 3" xfId="14416"/>
    <cellStyle name="Normal 3 2 7 2 3 2" xfId="14417"/>
    <cellStyle name="Normal 3 2 7 2 3 2 2" xfId="14418"/>
    <cellStyle name="Normal 3 2 7 2 3 2 2 2" xfId="14419"/>
    <cellStyle name="Normal 3 2 7 2 3 2 2 3" xfId="14420"/>
    <cellStyle name="Normal 3 2 7 2 3 2 2 4" xfId="14421"/>
    <cellStyle name="Normal 3 2 7 2 3 2 3" xfId="14422"/>
    <cellStyle name="Normal 3 2 7 2 3 2 4" xfId="14423"/>
    <cellStyle name="Normal 3 2 7 2 3 2 5" xfId="14424"/>
    <cellStyle name="Normal 3 2 7 2 3 3" xfId="14425"/>
    <cellStyle name="Normal 3 2 7 2 3 3 2" xfId="14426"/>
    <cellStyle name="Normal 3 2 7 2 3 3 3" xfId="14427"/>
    <cellStyle name="Normal 3 2 7 2 3 3 4" xfId="14428"/>
    <cellStyle name="Normal 3 2 7 2 3 4" xfId="14429"/>
    <cellStyle name="Normal 3 2 7 2 3 5" xfId="14430"/>
    <cellStyle name="Normal 3 2 7 2 3 6" xfId="14431"/>
    <cellStyle name="Normal 3 2 7 2 4" xfId="14432"/>
    <cellStyle name="Normal 3 2 7 2 4 2" xfId="14433"/>
    <cellStyle name="Normal 3 2 7 2 4 2 2" xfId="14434"/>
    <cellStyle name="Normal 3 2 7 2 4 2 3" xfId="14435"/>
    <cellStyle name="Normal 3 2 7 2 4 2 4" xfId="14436"/>
    <cellStyle name="Normal 3 2 7 2 4 3" xfId="14437"/>
    <cellStyle name="Normal 3 2 7 2 4 4" xfId="14438"/>
    <cellStyle name="Normal 3 2 7 2 4 5" xfId="14439"/>
    <cellStyle name="Normal 3 2 7 2 5" xfId="14440"/>
    <cellStyle name="Normal 3 2 7 2 5 2" xfId="14441"/>
    <cellStyle name="Normal 3 2 7 2 5 3" xfId="14442"/>
    <cellStyle name="Normal 3 2 7 2 5 4" xfId="14443"/>
    <cellStyle name="Normal 3 2 7 2 6" xfId="14444"/>
    <cellStyle name="Normal 3 2 7 2 7" xfId="14445"/>
    <cellStyle name="Normal 3 2 7 2 8" xfId="14446"/>
    <cellStyle name="Normal 3 2 7 3" xfId="14447"/>
    <cellStyle name="Normal 3 2 7 3 2" xfId="14448"/>
    <cellStyle name="Normal 3 2 7 3 2 2" xfId="14449"/>
    <cellStyle name="Normal 3 2 7 3 2 2 2" xfId="14450"/>
    <cellStyle name="Normal 3 2 7 3 2 2 3" xfId="14451"/>
    <cellStyle name="Normal 3 2 7 3 2 2 4" xfId="14452"/>
    <cellStyle name="Normal 3 2 7 3 2 3" xfId="14453"/>
    <cellStyle name="Normal 3 2 7 3 2 4" xfId="14454"/>
    <cellStyle name="Normal 3 2 7 3 2 5" xfId="14455"/>
    <cellStyle name="Normal 3 2 7 3 3" xfId="14456"/>
    <cellStyle name="Normal 3 2 7 3 3 2" xfId="14457"/>
    <cellStyle name="Normal 3 2 7 3 3 3" xfId="14458"/>
    <cellStyle name="Normal 3 2 7 3 3 4" xfId="14459"/>
    <cellStyle name="Normal 3 2 7 3 4" xfId="14460"/>
    <cellStyle name="Normal 3 2 7 3 5" xfId="14461"/>
    <cellStyle name="Normal 3 2 7 3 6" xfId="14462"/>
    <cellStyle name="Normal 3 2 7 4" xfId="14463"/>
    <cellStyle name="Normal 3 2 7 4 2" xfId="14464"/>
    <cellStyle name="Normal 3 2 7 4 2 2" xfId="14465"/>
    <cellStyle name="Normal 3 2 7 4 2 2 2" xfId="14466"/>
    <cellStyle name="Normal 3 2 7 4 2 2 3" xfId="14467"/>
    <cellStyle name="Normal 3 2 7 4 2 2 4" xfId="14468"/>
    <cellStyle name="Normal 3 2 7 4 2 3" xfId="14469"/>
    <cellStyle name="Normal 3 2 7 4 2 4" xfId="14470"/>
    <cellStyle name="Normal 3 2 7 4 2 5" xfId="14471"/>
    <cellStyle name="Normal 3 2 7 4 3" xfId="14472"/>
    <cellStyle name="Normal 3 2 7 4 3 2" xfId="14473"/>
    <cellStyle name="Normal 3 2 7 4 3 3" xfId="14474"/>
    <cellStyle name="Normal 3 2 7 4 3 4" xfId="14475"/>
    <cellStyle name="Normal 3 2 7 4 4" xfId="14476"/>
    <cellStyle name="Normal 3 2 7 4 5" xfId="14477"/>
    <cellStyle name="Normal 3 2 7 4 6" xfId="14478"/>
    <cellStyle name="Normal 3 2 7 5" xfId="14479"/>
    <cellStyle name="Normal 3 2 7 6" xfId="14480"/>
    <cellStyle name="Normal 3 2 7 6 2" xfId="14481"/>
    <cellStyle name="Normal 3 2 7 6 2 2" xfId="14482"/>
    <cellStyle name="Normal 3 2 7 6 2 3" xfId="14483"/>
    <cellStyle name="Normal 3 2 7 6 2 4" xfId="14484"/>
    <cellStyle name="Normal 3 2 7 6 3" xfId="14485"/>
    <cellStyle name="Normal 3 2 7 6 4" xfId="14486"/>
    <cellStyle name="Normal 3 2 7 6 5" xfId="14487"/>
    <cellStyle name="Normal 3 2 7 7" xfId="14488"/>
    <cellStyle name="Normal 3 2 7 7 2" xfId="14489"/>
    <cellStyle name="Normal 3 2 7 7 3" xfId="14490"/>
    <cellStyle name="Normal 3 2 7 7 4" xfId="14491"/>
    <cellStyle name="Normal 3 2 7 8" xfId="14492"/>
    <cellStyle name="Normal 3 2 7 9" xfId="14493"/>
    <cellStyle name="Normal 3 2 8" xfId="14494"/>
    <cellStyle name="Normal 3 2 8 2" xfId="14495"/>
    <cellStyle name="Normal 3 2 8 2 2" xfId="14496"/>
    <cellStyle name="Normal 3 2 8 2 2 2" xfId="14497"/>
    <cellStyle name="Normal 3 2 8 2 2 2 2" xfId="14498"/>
    <cellStyle name="Normal 3 2 8 2 2 2 3" xfId="14499"/>
    <cellStyle name="Normal 3 2 8 2 2 2 4" xfId="14500"/>
    <cellStyle name="Normal 3 2 8 2 2 3" xfId="14501"/>
    <cellStyle name="Normal 3 2 8 2 2 4" xfId="14502"/>
    <cellStyle name="Normal 3 2 8 2 2 5" xfId="14503"/>
    <cellStyle name="Normal 3 2 8 2 3" xfId="14504"/>
    <cellStyle name="Normal 3 2 8 2 3 2" xfId="14505"/>
    <cellStyle name="Normal 3 2 8 2 3 3" xfId="14506"/>
    <cellStyle name="Normal 3 2 8 2 3 4" xfId="14507"/>
    <cellStyle name="Normal 3 2 8 2 4" xfId="14508"/>
    <cellStyle name="Normal 3 2 8 2 5" xfId="14509"/>
    <cellStyle name="Normal 3 2 8 2 6" xfId="14510"/>
    <cellStyle name="Normal 3 2 8 3" xfId="14511"/>
    <cellStyle name="Normal 3 2 8 3 2" xfId="14512"/>
    <cellStyle name="Normal 3 2 8 3 2 2" xfId="14513"/>
    <cellStyle name="Normal 3 2 8 3 2 2 2" xfId="14514"/>
    <cellStyle name="Normal 3 2 8 3 2 2 3" xfId="14515"/>
    <cellStyle name="Normal 3 2 8 3 2 2 4" xfId="14516"/>
    <cellStyle name="Normal 3 2 8 3 2 3" xfId="14517"/>
    <cellStyle name="Normal 3 2 8 3 2 4" xfId="14518"/>
    <cellStyle name="Normal 3 2 8 3 2 5" xfId="14519"/>
    <cellStyle name="Normal 3 2 8 3 3" xfId="14520"/>
    <cellStyle name="Normal 3 2 8 3 3 2" xfId="14521"/>
    <cellStyle name="Normal 3 2 8 3 3 3" xfId="14522"/>
    <cellStyle name="Normal 3 2 8 3 3 4" xfId="14523"/>
    <cellStyle name="Normal 3 2 8 3 4" xfId="14524"/>
    <cellStyle name="Normal 3 2 8 3 5" xfId="14525"/>
    <cellStyle name="Normal 3 2 8 3 6" xfId="14526"/>
    <cellStyle name="Normal 3 2 8 4" xfId="14527"/>
    <cellStyle name="Normal 3 2 8 5" xfId="14528"/>
    <cellStyle name="Normal 3 2 8 5 2" xfId="14529"/>
    <cellStyle name="Normal 3 2 8 5 2 2" xfId="14530"/>
    <cellStyle name="Normal 3 2 8 5 2 3" xfId="14531"/>
    <cellStyle name="Normal 3 2 8 5 2 4" xfId="14532"/>
    <cellStyle name="Normal 3 2 8 5 3" xfId="14533"/>
    <cellStyle name="Normal 3 2 8 5 4" xfId="14534"/>
    <cellStyle name="Normal 3 2 8 5 5" xfId="14535"/>
    <cellStyle name="Normal 3 2 8 6" xfId="14536"/>
    <cellStyle name="Normal 3 2 8 6 2" xfId="14537"/>
    <cellStyle name="Normal 3 2 8 6 3" xfId="14538"/>
    <cellStyle name="Normal 3 2 8 6 4" xfId="14539"/>
    <cellStyle name="Normal 3 2 8 7" xfId="14540"/>
    <cellStyle name="Normal 3 2 8 8" xfId="14541"/>
    <cellStyle name="Normal 3 2 8 9" xfId="14542"/>
    <cellStyle name="Normal 3 2 9" xfId="14543"/>
    <cellStyle name="Normal 3 2 9 2" xfId="14544"/>
    <cellStyle name="Normal 3 2 9 2 2" xfId="14545"/>
    <cellStyle name="Normal 3 2 9 2 2 2" xfId="14546"/>
    <cellStyle name="Normal 3 2 9 2 2 2 2" xfId="14547"/>
    <cellStyle name="Normal 3 2 9 2 2 2 3" xfId="14548"/>
    <cellStyle name="Normal 3 2 9 2 2 2 4" xfId="14549"/>
    <cellStyle name="Normal 3 2 9 2 2 3" xfId="14550"/>
    <cellStyle name="Normal 3 2 9 2 2 4" xfId="14551"/>
    <cellStyle name="Normal 3 2 9 2 2 5" xfId="14552"/>
    <cellStyle name="Normal 3 2 9 2 3" xfId="14553"/>
    <cellStyle name="Normal 3 2 9 2 3 2" xfId="14554"/>
    <cellStyle name="Normal 3 2 9 2 3 3" xfId="14555"/>
    <cellStyle name="Normal 3 2 9 2 3 4" xfId="14556"/>
    <cellStyle name="Normal 3 2 9 2 4" xfId="14557"/>
    <cellStyle name="Normal 3 2 9 2 5" xfId="14558"/>
    <cellStyle name="Normal 3 2 9 2 6" xfId="14559"/>
    <cellStyle name="Normal 3 2 9 3" xfId="14560"/>
    <cellStyle name="Normal 3 2 9 3 2" xfId="14561"/>
    <cellStyle name="Normal 3 2 9 3 2 2" xfId="14562"/>
    <cellStyle name="Normal 3 2 9 3 2 2 2" xfId="14563"/>
    <cellStyle name="Normal 3 2 9 3 2 2 3" xfId="14564"/>
    <cellStyle name="Normal 3 2 9 3 2 2 4" xfId="14565"/>
    <cellStyle name="Normal 3 2 9 3 2 3" xfId="14566"/>
    <cellStyle name="Normal 3 2 9 3 2 4" xfId="14567"/>
    <cellStyle name="Normal 3 2 9 3 2 5" xfId="14568"/>
    <cellStyle name="Normal 3 2 9 3 3" xfId="14569"/>
    <cellStyle name="Normal 3 2 9 3 3 2" xfId="14570"/>
    <cellStyle name="Normal 3 2 9 3 3 3" xfId="14571"/>
    <cellStyle name="Normal 3 2 9 3 3 4" xfId="14572"/>
    <cellStyle name="Normal 3 2 9 3 4" xfId="14573"/>
    <cellStyle name="Normal 3 2 9 3 5" xfId="14574"/>
    <cellStyle name="Normal 3 2 9 3 6" xfId="14575"/>
    <cellStyle name="Normal 3 2 9 4" xfId="14576"/>
    <cellStyle name="Normal 3 2 9 5" xfId="14577"/>
    <cellStyle name="Normal 3 2 9 5 2" xfId="14578"/>
    <cellStyle name="Normal 3 2 9 5 2 2" xfId="14579"/>
    <cellStyle name="Normal 3 2 9 5 2 3" xfId="14580"/>
    <cellStyle name="Normal 3 2 9 5 2 4" xfId="14581"/>
    <cellStyle name="Normal 3 2 9 5 3" xfId="14582"/>
    <cellStyle name="Normal 3 2 9 5 4" xfId="14583"/>
    <cellStyle name="Normal 3 2 9 5 5" xfId="14584"/>
    <cellStyle name="Normal 3 2 9 6" xfId="14585"/>
    <cellStyle name="Normal 3 2 9 6 2" xfId="14586"/>
    <cellStyle name="Normal 3 2 9 6 3" xfId="14587"/>
    <cellStyle name="Normal 3 2 9 6 4" xfId="14588"/>
    <cellStyle name="Normal 3 2 9 7" xfId="14589"/>
    <cellStyle name="Normal 3 2 9 8" xfId="14590"/>
    <cellStyle name="Normal 3 2 9 9" xfId="14591"/>
    <cellStyle name="Normal 3 2_Guarantees" xfId="14592"/>
    <cellStyle name="Normal 3 20" xfId="14593"/>
    <cellStyle name="Normal 3 20 2" xfId="14594"/>
    <cellStyle name="Normal 3 20 2 2" xfId="14595"/>
    <cellStyle name="Normal 3 20 2 2 2" xfId="14596"/>
    <cellStyle name="Normal 3 20 2 2 3" xfId="14597"/>
    <cellStyle name="Normal 3 20 2 2 4" xfId="14598"/>
    <cellStyle name="Normal 3 20 2 3" xfId="14599"/>
    <cellStyle name="Normal 3 20 2 4" xfId="14600"/>
    <cellStyle name="Normal 3 20 2 5" xfId="14601"/>
    <cellStyle name="Normal 3 20 3" xfId="14602"/>
    <cellStyle name="Normal 3 20 4" xfId="14603"/>
    <cellStyle name="Normal 3 20 4 2" xfId="14604"/>
    <cellStyle name="Normal 3 20 4 3" xfId="14605"/>
    <cellStyle name="Normal 3 20 4 4" xfId="14606"/>
    <cellStyle name="Normal 3 20 5" xfId="14607"/>
    <cellStyle name="Normal 3 20 6" xfId="14608"/>
    <cellStyle name="Normal 3 20 7" xfId="14609"/>
    <cellStyle name="Normal 3 21" xfId="14610"/>
    <cellStyle name="Normal 3 21 2" xfId="14611"/>
    <cellStyle name="Normal 3 21 2 2" xfId="14612"/>
    <cellStyle name="Normal 3 21 2 2 2" xfId="14613"/>
    <cellStyle name="Normal 3 21 2 2 3" xfId="14614"/>
    <cellStyle name="Normal 3 21 2 2 4" xfId="14615"/>
    <cellStyle name="Normal 3 21 2 3" xfId="14616"/>
    <cellStyle name="Normal 3 21 2 4" xfId="14617"/>
    <cellStyle name="Normal 3 21 2 5" xfId="14618"/>
    <cellStyle name="Normal 3 21 3" xfId="14619"/>
    <cellStyle name="Normal 3 21 4" xfId="14620"/>
    <cellStyle name="Normal 3 21 4 2" xfId="14621"/>
    <cellStyle name="Normal 3 21 4 3" xfId="14622"/>
    <cellStyle name="Normal 3 21 4 4" xfId="14623"/>
    <cellStyle name="Normal 3 21 5" xfId="14624"/>
    <cellStyle name="Normal 3 21 6" xfId="14625"/>
    <cellStyle name="Normal 3 21 7" xfId="14626"/>
    <cellStyle name="Normal 3 22" xfId="14627"/>
    <cellStyle name="Normal 3 22 2" xfId="14628"/>
    <cellStyle name="Normal 3 22 2 2" xfId="14629"/>
    <cellStyle name="Normal 3 22 2 2 2" xfId="14630"/>
    <cellStyle name="Normal 3 22 2 2 3" xfId="14631"/>
    <cellStyle name="Normal 3 22 2 2 4" xfId="14632"/>
    <cellStyle name="Normal 3 22 2 3" xfId="14633"/>
    <cellStyle name="Normal 3 22 2 4" xfId="14634"/>
    <cellStyle name="Normal 3 22 2 5" xfId="14635"/>
    <cellStyle name="Normal 3 22 3" xfId="14636"/>
    <cellStyle name="Normal 3 22 4" xfId="14637"/>
    <cellStyle name="Normal 3 22 4 2" xfId="14638"/>
    <cellStyle name="Normal 3 22 4 3" xfId="14639"/>
    <cellStyle name="Normal 3 22 4 4" xfId="14640"/>
    <cellStyle name="Normal 3 22 5" xfId="14641"/>
    <cellStyle name="Normal 3 22 6" xfId="14642"/>
    <cellStyle name="Normal 3 22 7" xfId="14643"/>
    <cellStyle name="Normal 3 23" xfId="14644"/>
    <cellStyle name="Normal 3 23 2" xfId="14645"/>
    <cellStyle name="Normal 3 23 2 2" xfId="14646"/>
    <cellStyle name="Normal 3 23 2 2 2" xfId="14647"/>
    <cellStyle name="Normal 3 23 2 2 3" xfId="14648"/>
    <cellStyle name="Normal 3 23 2 2 4" xfId="14649"/>
    <cellStyle name="Normal 3 23 2 3" xfId="14650"/>
    <cellStyle name="Normal 3 23 2 4" xfId="14651"/>
    <cellStyle name="Normal 3 23 2 5" xfId="14652"/>
    <cellStyle name="Normal 3 23 3" xfId="14653"/>
    <cellStyle name="Normal 3 23 3 2" xfId="14654"/>
    <cellStyle name="Normal 3 23 3 3" xfId="14655"/>
    <cellStyle name="Normal 3 23 3 4" xfId="14656"/>
    <cellStyle name="Normal 3 23 4" xfId="14657"/>
    <cellStyle name="Normal 3 23 5" xfId="14658"/>
    <cellStyle name="Normal 3 23 6" xfId="14659"/>
    <cellStyle name="Normal 3 24" xfId="14660"/>
    <cellStyle name="Normal 3 24 2" xfId="14661"/>
    <cellStyle name="Normal 3 24 2 2" xfId="14662"/>
    <cellStyle name="Normal 3 24 2 2 2" xfId="14663"/>
    <cellStyle name="Normal 3 24 2 2 3" xfId="14664"/>
    <cellStyle name="Normal 3 24 2 2 4" xfId="14665"/>
    <cellStyle name="Normal 3 24 2 3" xfId="14666"/>
    <cellStyle name="Normal 3 24 2 4" xfId="14667"/>
    <cellStyle name="Normal 3 24 2 5" xfId="14668"/>
    <cellStyle name="Normal 3 24 3" xfId="14669"/>
    <cellStyle name="Normal 3 24 3 2" xfId="14670"/>
    <cellStyle name="Normal 3 24 3 3" xfId="14671"/>
    <cellStyle name="Normal 3 24 3 4" xfId="14672"/>
    <cellStyle name="Normal 3 24 4" xfId="14673"/>
    <cellStyle name="Normal 3 24 5" xfId="14674"/>
    <cellStyle name="Normal 3 24 6" xfId="14675"/>
    <cellStyle name="Normal 3 25" xfId="14676"/>
    <cellStyle name="Normal 3 25 2" xfId="14677"/>
    <cellStyle name="Normal 3 25 2 2" xfId="14678"/>
    <cellStyle name="Normal 3 25 2 2 2" xfId="14679"/>
    <cellStyle name="Normal 3 25 2 2 3" xfId="14680"/>
    <cellStyle name="Normal 3 25 2 2 4" xfId="14681"/>
    <cellStyle name="Normal 3 25 2 3" xfId="14682"/>
    <cellStyle name="Normal 3 25 2 4" xfId="14683"/>
    <cellStyle name="Normal 3 25 2 5" xfId="14684"/>
    <cellStyle name="Normal 3 25 3" xfId="14685"/>
    <cellStyle name="Normal 3 25 3 2" xfId="14686"/>
    <cellStyle name="Normal 3 25 3 3" xfId="14687"/>
    <cellStyle name="Normal 3 25 3 4" xfId="14688"/>
    <cellStyle name="Normal 3 25 4" xfId="14689"/>
    <cellStyle name="Normal 3 25 5" xfId="14690"/>
    <cellStyle name="Normal 3 25 6" xfId="14691"/>
    <cellStyle name="Normal 3 26" xfId="14692"/>
    <cellStyle name="Normal 3 26 2" xfId="14693"/>
    <cellStyle name="Normal 3 26 2 2" xfId="14694"/>
    <cellStyle name="Normal 3 26 2 2 2" xfId="14695"/>
    <cellStyle name="Normal 3 26 2 2 3" xfId="14696"/>
    <cellStyle name="Normal 3 26 2 2 4" xfId="14697"/>
    <cellStyle name="Normal 3 26 2 3" xfId="14698"/>
    <cellStyle name="Normal 3 26 2 4" xfId="14699"/>
    <cellStyle name="Normal 3 26 2 5" xfId="14700"/>
    <cellStyle name="Normal 3 26 3" xfId="14701"/>
    <cellStyle name="Normal 3 26 3 2" xfId="14702"/>
    <cellStyle name="Normal 3 26 3 3" xfId="14703"/>
    <cellStyle name="Normal 3 26 3 4" xfId="14704"/>
    <cellStyle name="Normal 3 26 4" xfId="14705"/>
    <cellStyle name="Normal 3 26 5" xfId="14706"/>
    <cellStyle name="Normal 3 26 6" xfId="14707"/>
    <cellStyle name="Normal 3 27" xfId="14708"/>
    <cellStyle name="Normal 3 27 2" xfId="14709"/>
    <cellStyle name="Normal 3 27 2 2" xfId="14710"/>
    <cellStyle name="Normal 3 27 2 2 2" xfId="14711"/>
    <cellStyle name="Normal 3 27 2 2 3" xfId="14712"/>
    <cellStyle name="Normal 3 27 2 2 4" xfId="14713"/>
    <cellStyle name="Normal 3 27 2 3" xfId="14714"/>
    <cellStyle name="Normal 3 27 2 4" xfId="14715"/>
    <cellStyle name="Normal 3 27 2 5" xfId="14716"/>
    <cellStyle name="Normal 3 27 3" xfId="14717"/>
    <cellStyle name="Normal 3 27 3 2" xfId="14718"/>
    <cellStyle name="Normal 3 27 3 3" xfId="14719"/>
    <cellStyle name="Normal 3 27 3 4" xfId="14720"/>
    <cellStyle name="Normal 3 27 4" xfId="14721"/>
    <cellStyle name="Normal 3 27 5" xfId="14722"/>
    <cellStyle name="Normal 3 27 6" xfId="14723"/>
    <cellStyle name="Normal 3 28" xfId="14724"/>
    <cellStyle name="Normal 3 28 2" xfId="14725"/>
    <cellStyle name="Normal 3 28 2 2" xfId="14726"/>
    <cellStyle name="Normal 3 28 2 2 2" xfId="14727"/>
    <cellStyle name="Normal 3 28 2 2 3" xfId="14728"/>
    <cellStyle name="Normal 3 28 2 2 4" xfId="14729"/>
    <cellStyle name="Normal 3 28 2 3" xfId="14730"/>
    <cellStyle name="Normal 3 28 2 4" xfId="14731"/>
    <cellStyle name="Normal 3 28 2 5" xfId="14732"/>
    <cellStyle name="Normal 3 28 3" xfId="14733"/>
    <cellStyle name="Normal 3 28 3 2" xfId="14734"/>
    <cellStyle name="Normal 3 28 3 3" xfId="14735"/>
    <cellStyle name="Normal 3 28 3 4" xfId="14736"/>
    <cellStyle name="Normal 3 28 4" xfId="14737"/>
    <cellStyle name="Normal 3 28 5" xfId="14738"/>
    <cellStyle name="Normal 3 28 6" xfId="14739"/>
    <cellStyle name="Normal 3 29" xfId="14740"/>
    <cellStyle name="Normal 3 29 2" xfId="14741"/>
    <cellStyle name="Normal 3 29 2 2" xfId="14742"/>
    <cellStyle name="Normal 3 29 2 2 2" xfId="14743"/>
    <cellStyle name="Normal 3 29 2 2 3" xfId="14744"/>
    <cellStyle name="Normal 3 29 2 2 4" xfId="14745"/>
    <cellStyle name="Normal 3 29 2 3" xfId="14746"/>
    <cellStyle name="Normal 3 29 2 4" xfId="14747"/>
    <cellStyle name="Normal 3 29 2 5" xfId="14748"/>
    <cellStyle name="Normal 3 29 3" xfId="14749"/>
    <cellStyle name="Normal 3 29 3 2" xfId="14750"/>
    <cellStyle name="Normal 3 29 3 3" xfId="14751"/>
    <cellStyle name="Normal 3 29 3 4" xfId="14752"/>
    <cellStyle name="Normal 3 29 4" xfId="14753"/>
    <cellStyle name="Normal 3 29 5" xfId="14754"/>
    <cellStyle name="Normal 3 29 6" xfId="14755"/>
    <cellStyle name="Normal 3 3" xfId="14756"/>
    <cellStyle name="Normal 3 3 10" xfId="14757"/>
    <cellStyle name="Normal 3 3 10 2" xfId="14758"/>
    <cellStyle name="Normal 3 3 10 3" xfId="14759"/>
    <cellStyle name="Normal 3 3 10 3 2" xfId="14760"/>
    <cellStyle name="Normal 3 3 10 3 2 2" xfId="14761"/>
    <cellStyle name="Normal 3 3 10 3 2 3" xfId="14762"/>
    <cellStyle name="Normal 3 3 10 3 2 4" xfId="14763"/>
    <cellStyle name="Normal 3 3 10 3 3" xfId="14764"/>
    <cellStyle name="Normal 3 3 10 3 4" xfId="14765"/>
    <cellStyle name="Normal 3 3 10 3 5" xfId="14766"/>
    <cellStyle name="Normal 3 3 10 4" xfId="14767"/>
    <cellStyle name="Normal 3 3 10 5" xfId="14768"/>
    <cellStyle name="Normal 3 3 10 5 2" xfId="14769"/>
    <cellStyle name="Normal 3 3 10 5 3" xfId="14770"/>
    <cellStyle name="Normal 3 3 10 5 4" xfId="14771"/>
    <cellStyle name="Normal 3 3 10 6" xfId="14772"/>
    <cellStyle name="Normal 3 3 10 7" xfId="14773"/>
    <cellStyle name="Normal 3 3 10 8" xfId="14774"/>
    <cellStyle name="Normal 3 3 11" xfId="14775"/>
    <cellStyle name="Normal 3 3 12" xfId="14776"/>
    <cellStyle name="Normal 3 3 12 2" xfId="14777"/>
    <cellStyle name="Normal 3 3 12 2 2" xfId="14778"/>
    <cellStyle name="Normal 3 3 12 2 2 2" xfId="14779"/>
    <cellStyle name="Normal 3 3 12 2 2 3" xfId="14780"/>
    <cellStyle name="Normal 3 3 12 2 2 4" xfId="14781"/>
    <cellStyle name="Normal 3 3 12 2 3" xfId="14782"/>
    <cellStyle name="Normal 3 3 12 2 4" xfId="14783"/>
    <cellStyle name="Normal 3 3 12 2 5" xfId="14784"/>
    <cellStyle name="Normal 3 3 12 3" xfId="14785"/>
    <cellStyle name="Normal 3 3 12 4" xfId="14786"/>
    <cellStyle name="Normal 3 3 12 4 2" xfId="14787"/>
    <cellStyle name="Normal 3 3 12 4 3" xfId="14788"/>
    <cellStyle name="Normal 3 3 12 4 4" xfId="14789"/>
    <cellStyle name="Normal 3 3 12 5" xfId="14790"/>
    <cellStyle name="Normal 3 3 12 6" xfId="14791"/>
    <cellStyle name="Normal 3 3 12 7" xfId="14792"/>
    <cellStyle name="Normal 3 3 13" xfId="14793"/>
    <cellStyle name="Normal 3 3 13 2" xfId="14794"/>
    <cellStyle name="Normal 3 3 13 2 2" xfId="14795"/>
    <cellStyle name="Normal 3 3 13 2 2 2" xfId="14796"/>
    <cellStyle name="Normal 3 3 13 2 2 3" xfId="14797"/>
    <cellStyle name="Normal 3 3 13 2 2 4" xfId="14798"/>
    <cellStyle name="Normal 3 3 13 2 3" xfId="14799"/>
    <cellStyle name="Normal 3 3 13 2 4" xfId="14800"/>
    <cellStyle name="Normal 3 3 13 2 5" xfId="14801"/>
    <cellStyle name="Normal 3 3 13 3" xfId="14802"/>
    <cellStyle name="Normal 3 3 13 4" xfId="14803"/>
    <cellStyle name="Normal 3 3 13 4 2" xfId="14804"/>
    <cellStyle name="Normal 3 3 13 4 3" xfId="14805"/>
    <cellStyle name="Normal 3 3 13 4 4" xfId="14806"/>
    <cellStyle name="Normal 3 3 13 5" xfId="14807"/>
    <cellStyle name="Normal 3 3 13 6" xfId="14808"/>
    <cellStyle name="Normal 3 3 13 7" xfId="14809"/>
    <cellStyle name="Normal 3 3 14" xfId="14810"/>
    <cellStyle name="Normal 3 3 14 2" xfId="14811"/>
    <cellStyle name="Normal 3 3 14 2 2" xfId="14812"/>
    <cellStyle name="Normal 3 3 14 2 3" xfId="14813"/>
    <cellStyle name="Normal 3 3 14 2 4" xfId="14814"/>
    <cellStyle name="Normal 3 3 14 3" xfId="14815"/>
    <cellStyle name="Normal 3 3 14 4" xfId="14816"/>
    <cellStyle name="Normal 3 3 14 5" xfId="14817"/>
    <cellStyle name="Normal 3 3 15" xfId="14818"/>
    <cellStyle name="Normal 3 3 15 2" xfId="14819"/>
    <cellStyle name="Normal 3 3 15 3" xfId="14820"/>
    <cellStyle name="Normal 3 3 15 4" xfId="14821"/>
    <cellStyle name="Normal 3 3 16" xfId="14822"/>
    <cellStyle name="Normal 3 3 17" xfId="14823"/>
    <cellStyle name="Normal 3 3 18" xfId="14824"/>
    <cellStyle name="Normal 3 3 2" xfId="14825"/>
    <cellStyle name="Normal 3 3 2 10" xfId="14826"/>
    <cellStyle name="Normal 3 3 2 10 2" xfId="14827"/>
    <cellStyle name="Normal 3 3 2 10 2 2" xfId="14828"/>
    <cellStyle name="Normal 3 3 2 10 2 3" xfId="14829"/>
    <cellStyle name="Normal 3 3 2 10 2 4" xfId="14830"/>
    <cellStyle name="Normal 3 3 2 10 3" xfId="14831"/>
    <cellStyle name="Normal 3 3 2 10 4" xfId="14832"/>
    <cellStyle name="Normal 3 3 2 10 5" xfId="14833"/>
    <cellStyle name="Normal 3 3 2 11" xfId="14834"/>
    <cellStyle name="Normal 3 3 2 11 2" xfId="14835"/>
    <cellStyle name="Normal 3 3 2 11 3" xfId="14836"/>
    <cellStyle name="Normal 3 3 2 11 4" xfId="14837"/>
    <cellStyle name="Normal 3 3 2 12" xfId="14838"/>
    <cellStyle name="Normal 3 3 2 13" xfId="14839"/>
    <cellStyle name="Normal 3 3 2 14" xfId="14840"/>
    <cellStyle name="Normal 3 3 2 2" xfId="14841"/>
    <cellStyle name="Normal 3 3 2 2 10" xfId="14842"/>
    <cellStyle name="Normal 3 3 2 2 2" xfId="14843"/>
    <cellStyle name="Normal 3 3 2 2 2 2" xfId="14844"/>
    <cellStyle name="Normal 3 3 2 2 2 2 2" xfId="14845"/>
    <cellStyle name="Normal 3 3 2 2 2 2 2 2" xfId="14846"/>
    <cellStyle name="Normal 3 3 2 2 2 2 2 2 2" xfId="14847"/>
    <cellStyle name="Normal 3 3 2 2 2 2 2 2 3" xfId="14848"/>
    <cellStyle name="Normal 3 3 2 2 2 2 2 2 4" xfId="14849"/>
    <cellStyle name="Normal 3 3 2 2 2 2 2 3" xfId="14850"/>
    <cellStyle name="Normal 3 3 2 2 2 2 2 4" xfId="14851"/>
    <cellStyle name="Normal 3 3 2 2 2 2 2 5" xfId="14852"/>
    <cellStyle name="Normal 3 3 2 2 2 2 3" xfId="14853"/>
    <cellStyle name="Normal 3 3 2 2 2 2 3 2" xfId="14854"/>
    <cellStyle name="Normal 3 3 2 2 2 2 3 3" xfId="14855"/>
    <cellStyle name="Normal 3 3 2 2 2 2 3 4" xfId="14856"/>
    <cellStyle name="Normal 3 3 2 2 2 2 4" xfId="14857"/>
    <cellStyle name="Normal 3 3 2 2 2 2 5" xfId="14858"/>
    <cellStyle name="Normal 3 3 2 2 2 2 6" xfId="14859"/>
    <cellStyle name="Normal 3 3 2 2 2 3" xfId="14860"/>
    <cellStyle name="Normal 3 3 2 2 2 3 2" xfId="14861"/>
    <cellStyle name="Normal 3 3 2 2 2 3 2 2" xfId="14862"/>
    <cellStyle name="Normal 3 3 2 2 2 3 2 2 2" xfId="14863"/>
    <cellStyle name="Normal 3 3 2 2 2 3 2 2 3" xfId="14864"/>
    <cellStyle name="Normal 3 3 2 2 2 3 2 2 4" xfId="14865"/>
    <cellStyle name="Normal 3 3 2 2 2 3 2 3" xfId="14866"/>
    <cellStyle name="Normal 3 3 2 2 2 3 2 4" xfId="14867"/>
    <cellStyle name="Normal 3 3 2 2 2 3 2 5" xfId="14868"/>
    <cellStyle name="Normal 3 3 2 2 2 3 3" xfId="14869"/>
    <cellStyle name="Normal 3 3 2 2 2 3 3 2" xfId="14870"/>
    <cellStyle name="Normal 3 3 2 2 2 3 3 3" xfId="14871"/>
    <cellStyle name="Normal 3 3 2 2 2 3 3 4" xfId="14872"/>
    <cellStyle name="Normal 3 3 2 2 2 3 4" xfId="14873"/>
    <cellStyle name="Normal 3 3 2 2 2 3 5" xfId="14874"/>
    <cellStyle name="Normal 3 3 2 2 2 3 6" xfId="14875"/>
    <cellStyle name="Normal 3 3 2 2 2 4" xfId="14876"/>
    <cellStyle name="Normal 3 3 2 2 2 4 2" xfId="14877"/>
    <cellStyle name="Normal 3 3 2 2 2 4 2 2" xfId="14878"/>
    <cellStyle name="Normal 3 3 2 2 2 4 2 3" xfId="14879"/>
    <cellStyle name="Normal 3 3 2 2 2 4 2 4" xfId="14880"/>
    <cellStyle name="Normal 3 3 2 2 2 4 3" xfId="14881"/>
    <cellStyle name="Normal 3 3 2 2 2 4 4" xfId="14882"/>
    <cellStyle name="Normal 3 3 2 2 2 4 5" xfId="14883"/>
    <cellStyle name="Normal 3 3 2 2 2 5" xfId="14884"/>
    <cellStyle name="Normal 3 3 2 2 2 5 2" xfId="14885"/>
    <cellStyle name="Normal 3 3 2 2 2 5 3" xfId="14886"/>
    <cellStyle name="Normal 3 3 2 2 2 5 4" xfId="14887"/>
    <cellStyle name="Normal 3 3 2 2 2 6" xfId="14888"/>
    <cellStyle name="Normal 3 3 2 2 2 7" xfId="14889"/>
    <cellStyle name="Normal 3 3 2 2 2 8" xfId="14890"/>
    <cellStyle name="Normal 3 3 2 2 3" xfId="14891"/>
    <cellStyle name="Normal 3 3 2 2 3 2" xfId="14892"/>
    <cellStyle name="Normal 3 3 2 2 3 2 2" xfId="14893"/>
    <cellStyle name="Normal 3 3 2 2 3 2 2 2" xfId="14894"/>
    <cellStyle name="Normal 3 3 2 2 3 2 2 3" xfId="14895"/>
    <cellStyle name="Normal 3 3 2 2 3 2 2 4" xfId="14896"/>
    <cellStyle name="Normal 3 3 2 2 3 2 3" xfId="14897"/>
    <cellStyle name="Normal 3 3 2 2 3 2 4" xfId="14898"/>
    <cellStyle name="Normal 3 3 2 2 3 2 5" xfId="14899"/>
    <cellStyle name="Normal 3 3 2 2 3 3" xfId="14900"/>
    <cellStyle name="Normal 3 3 2 2 3 3 2" xfId="14901"/>
    <cellStyle name="Normal 3 3 2 2 3 3 3" xfId="14902"/>
    <cellStyle name="Normal 3 3 2 2 3 3 4" xfId="14903"/>
    <cellStyle name="Normal 3 3 2 2 3 4" xfId="14904"/>
    <cellStyle name="Normal 3 3 2 2 3 5" xfId="14905"/>
    <cellStyle name="Normal 3 3 2 2 3 6" xfId="14906"/>
    <cellStyle name="Normal 3 3 2 2 4" xfId="14907"/>
    <cellStyle name="Normal 3 3 2 2 4 2" xfId="14908"/>
    <cellStyle name="Normal 3 3 2 2 4 2 2" xfId="14909"/>
    <cellStyle name="Normal 3 3 2 2 4 2 2 2" xfId="14910"/>
    <cellStyle name="Normal 3 3 2 2 4 2 2 3" xfId="14911"/>
    <cellStyle name="Normal 3 3 2 2 4 2 2 4" xfId="14912"/>
    <cellStyle name="Normal 3 3 2 2 4 2 3" xfId="14913"/>
    <cellStyle name="Normal 3 3 2 2 4 2 4" xfId="14914"/>
    <cellStyle name="Normal 3 3 2 2 4 2 5" xfId="14915"/>
    <cellStyle name="Normal 3 3 2 2 4 3" xfId="14916"/>
    <cellStyle name="Normal 3 3 2 2 4 3 2" xfId="14917"/>
    <cellStyle name="Normal 3 3 2 2 4 3 3" xfId="14918"/>
    <cellStyle name="Normal 3 3 2 2 4 3 4" xfId="14919"/>
    <cellStyle name="Normal 3 3 2 2 4 4" xfId="14920"/>
    <cellStyle name="Normal 3 3 2 2 4 5" xfId="14921"/>
    <cellStyle name="Normal 3 3 2 2 4 6" xfId="14922"/>
    <cellStyle name="Normal 3 3 2 2 5" xfId="14923"/>
    <cellStyle name="Normal 3 3 2 2 5 2" xfId="14924"/>
    <cellStyle name="Normal 3 3 2 2 5 2 2" xfId="14925"/>
    <cellStyle name="Normal 3 3 2 2 5 2 3" xfId="14926"/>
    <cellStyle name="Normal 3 3 2 2 5 2 4" xfId="14927"/>
    <cellStyle name="Normal 3 3 2 2 5 3" xfId="14928"/>
    <cellStyle name="Normal 3 3 2 2 5 4" xfId="14929"/>
    <cellStyle name="Normal 3 3 2 2 5 5" xfId="14930"/>
    <cellStyle name="Normal 3 3 2 2 6" xfId="14931"/>
    <cellStyle name="Normal 3 3 2 2 7" xfId="14932"/>
    <cellStyle name="Normal 3 3 2 2 7 2" xfId="14933"/>
    <cellStyle name="Normal 3 3 2 2 7 3" xfId="14934"/>
    <cellStyle name="Normal 3 3 2 2 7 4" xfId="14935"/>
    <cellStyle name="Normal 3 3 2 2 8" xfId="14936"/>
    <cellStyle name="Normal 3 3 2 2 9" xfId="14937"/>
    <cellStyle name="Normal 3 3 2 3" xfId="14938"/>
    <cellStyle name="Normal 3 3 2 3 2" xfId="14939"/>
    <cellStyle name="Normal 3 3 2 3 2 2" xfId="14940"/>
    <cellStyle name="Normal 3 3 2 3 2 2 2" xfId="14941"/>
    <cellStyle name="Normal 3 3 2 3 2 2 2 2" xfId="14942"/>
    <cellStyle name="Normal 3 3 2 3 2 2 2 2 2" xfId="14943"/>
    <cellStyle name="Normal 3 3 2 3 2 2 2 2 3" xfId="14944"/>
    <cellStyle name="Normal 3 3 2 3 2 2 2 2 4" xfId="14945"/>
    <cellStyle name="Normal 3 3 2 3 2 2 2 3" xfId="14946"/>
    <cellStyle name="Normal 3 3 2 3 2 2 2 4" xfId="14947"/>
    <cellStyle name="Normal 3 3 2 3 2 2 2 5" xfId="14948"/>
    <cellStyle name="Normal 3 3 2 3 2 2 3" xfId="14949"/>
    <cellStyle name="Normal 3 3 2 3 2 2 3 2" xfId="14950"/>
    <cellStyle name="Normal 3 3 2 3 2 2 3 3" xfId="14951"/>
    <cellStyle name="Normal 3 3 2 3 2 2 3 4" xfId="14952"/>
    <cellStyle name="Normal 3 3 2 3 2 2 4" xfId="14953"/>
    <cellStyle name="Normal 3 3 2 3 2 2 5" xfId="14954"/>
    <cellStyle name="Normal 3 3 2 3 2 2 6" xfId="14955"/>
    <cellStyle name="Normal 3 3 2 3 2 3" xfId="14956"/>
    <cellStyle name="Normal 3 3 2 3 2 3 2" xfId="14957"/>
    <cellStyle name="Normal 3 3 2 3 2 3 2 2" xfId="14958"/>
    <cellStyle name="Normal 3 3 2 3 2 3 2 2 2" xfId="14959"/>
    <cellStyle name="Normal 3 3 2 3 2 3 2 2 3" xfId="14960"/>
    <cellStyle name="Normal 3 3 2 3 2 3 2 2 4" xfId="14961"/>
    <cellStyle name="Normal 3 3 2 3 2 3 2 3" xfId="14962"/>
    <cellStyle name="Normal 3 3 2 3 2 3 2 4" xfId="14963"/>
    <cellStyle name="Normal 3 3 2 3 2 3 2 5" xfId="14964"/>
    <cellStyle name="Normal 3 3 2 3 2 3 3" xfId="14965"/>
    <cellStyle name="Normal 3 3 2 3 2 3 3 2" xfId="14966"/>
    <cellStyle name="Normal 3 3 2 3 2 3 3 3" xfId="14967"/>
    <cellStyle name="Normal 3 3 2 3 2 3 3 4" xfId="14968"/>
    <cellStyle name="Normal 3 3 2 3 2 3 4" xfId="14969"/>
    <cellStyle name="Normal 3 3 2 3 2 3 5" xfId="14970"/>
    <cellStyle name="Normal 3 3 2 3 2 3 6" xfId="14971"/>
    <cellStyle name="Normal 3 3 2 3 2 4" xfId="14972"/>
    <cellStyle name="Normal 3 3 2 3 2 4 2" xfId="14973"/>
    <cellStyle name="Normal 3 3 2 3 2 4 2 2" xfId="14974"/>
    <cellStyle name="Normal 3 3 2 3 2 4 2 3" xfId="14975"/>
    <cellStyle name="Normal 3 3 2 3 2 4 2 4" xfId="14976"/>
    <cellStyle name="Normal 3 3 2 3 2 4 3" xfId="14977"/>
    <cellStyle name="Normal 3 3 2 3 2 4 4" xfId="14978"/>
    <cellStyle name="Normal 3 3 2 3 2 4 5" xfId="14979"/>
    <cellStyle name="Normal 3 3 2 3 2 5" xfId="14980"/>
    <cellStyle name="Normal 3 3 2 3 2 5 2" xfId="14981"/>
    <cellStyle name="Normal 3 3 2 3 2 5 3" xfId="14982"/>
    <cellStyle name="Normal 3 3 2 3 2 5 4" xfId="14983"/>
    <cellStyle name="Normal 3 3 2 3 2 6" xfId="14984"/>
    <cellStyle name="Normal 3 3 2 3 2 7" xfId="14985"/>
    <cellStyle name="Normal 3 3 2 3 2 8" xfId="14986"/>
    <cellStyle name="Normal 3 3 2 3 3" xfId="14987"/>
    <cellStyle name="Normal 3 3 2 3 3 2" xfId="14988"/>
    <cellStyle name="Normal 3 3 2 3 3 2 2" xfId="14989"/>
    <cellStyle name="Normal 3 3 2 3 3 2 2 2" xfId="14990"/>
    <cellStyle name="Normal 3 3 2 3 3 2 2 3" xfId="14991"/>
    <cellStyle name="Normal 3 3 2 3 3 2 2 4" xfId="14992"/>
    <cellStyle name="Normal 3 3 2 3 3 2 3" xfId="14993"/>
    <cellStyle name="Normal 3 3 2 3 3 2 4" xfId="14994"/>
    <cellStyle name="Normal 3 3 2 3 3 2 5" xfId="14995"/>
    <cellStyle name="Normal 3 3 2 3 3 3" xfId="14996"/>
    <cellStyle name="Normal 3 3 2 3 3 3 2" xfId="14997"/>
    <cellStyle name="Normal 3 3 2 3 3 3 3" xfId="14998"/>
    <cellStyle name="Normal 3 3 2 3 3 3 4" xfId="14999"/>
    <cellStyle name="Normal 3 3 2 3 3 4" xfId="15000"/>
    <cellStyle name="Normal 3 3 2 3 3 5" xfId="15001"/>
    <cellStyle name="Normal 3 3 2 3 3 6" xfId="15002"/>
    <cellStyle name="Normal 3 3 2 3 4" xfId="15003"/>
    <cellStyle name="Normal 3 3 2 3 4 2" xfId="15004"/>
    <cellStyle name="Normal 3 3 2 3 4 2 2" xfId="15005"/>
    <cellStyle name="Normal 3 3 2 3 4 2 2 2" xfId="15006"/>
    <cellStyle name="Normal 3 3 2 3 4 2 2 3" xfId="15007"/>
    <cellStyle name="Normal 3 3 2 3 4 2 2 4" xfId="15008"/>
    <cellStyle name="Normal 3 3 2 3 4 2 3" xfId="15009"/>
    <cellStyle name="Normal 3 3 2 3 4 2 4" xfId="15010"/>
    <cellStyle name="Normal 3 3 2 3 4 2 5" xfId="15011"/>
    <cellStyle name="Normal 3 3 2 3 4 3" xfId="15012"/>
    <cellStyle name="Normal 3 3 2 3 4 3 2" xfId="15013"/>
    <cellStyle name="Normal 3 3 2 3 4 3 3" xfId="15014"/>
    <cellStyle name="Normal 3 3 2 3 4 3 4" xfId="15015"/>
    <cellStyle name="Normal 3 3 2 3 4 4" xfId="15016"/>
    <cellStyle name="Normal 3 3 2 3 4 5" xfId="15017"/>
    <cellStyle name="Normal 3 3 2 3 4 6" xfId="15018"/>
    <cellStyle name="Normal 3 3 2 3 5" xfId="15019"/>
    <cellStyle name="Normal 3 3 2 3 5 2" xfId="15020"/>
    <cellStyle name="Normal 3 3 2 3 5 2 2" xfId="15021"/>
    <cellStyle name="Normal 3 3 2 3 5 2 3" xfId="15022"/>
    <cellStyle name="Normal 3 3 2 3 5 2 4" xfId="15023"/>
    <cellStyle name="Normal 3 3 2 3 5 3" xfId="15024"/>
    <cellStyle name="Normal 3 3 2 3 5 4" xfId="15025"/>
    <cellStyle name="Normal 3 3 2 3 5 5" xfId="15026"/>
    <cellStyle name="Normal 3 3 2 3 6" xfId="15027"/>
    <cellStyle name="Normal 3 3 2 3 6 2" xfId="15028"/>
    <cellStyle name="Normal 3 3 2 3 6 3" xfId="15029"/>
    <cellStyle name="Normal 3 3 2 3 6 4" xfId="15030"/>
    <cellStyle name="Normal 3 3 2 3 7" xfId="15031"/>
    <cellStyle name="Normal 3 3 2 3 8" xfId="15032"/>
    <cellStyle name="Normal 3 3 2 3 9" xfId="15033"/>
    <cellStyle name="Normal 3 3 2 4" xfId="15034"/>
    <cellStyle name="Normal 3 3 2 4 2" xfId="15035"/>
    <cellStyle name="Normal 3 3 2 4 2 2" xfId="15036"/>
    <cellStyle name="Normal 3 3 2 4 2 2 2" xfId="15037"/>
    <cellStyle name="Normal 3 3 2 4 2 2 2 2" xfId="15038"/>
    <cellStyle name="Normal 3 3 2 4 2 2 2 2 2" xfId="15039"/>
    <cellStyle name="Normal 3 3 2 4 2 2 2 2 3" xfId="15040"/>
    <cellStyle name="Normal 3 3 2 4 2 2 2 2 4" xfId="15041"/>
    <cellStyle name="Normal 3 3 2 4 2 2 2 3" xfId="15042"/>
    <cellStyle name="Normal 3 3 2 4 2 2 2 4" xfId="15043"/>
    <cellStyle name="Normal 3 3 2 4 2 2 2 5" xfId="15044"/>
    <cellStyle name="Normal 3 3 2 4 2 2 3" xfId="15045"/>
    <cellStyle name="Normal 3 3 2 4 2 2 3 2" xfId="15046"/>
    <cellStyle name="Normal 3 3 2 4 2 2 3 3" xfId="15047"/>
    <cellStyle name="Normal 3 3 2 4 2 2 3 4" xfId="15048"/>
    <cellStyle name="Normal 3 3 2 4 2 2 4" xfId="15049"/>
    <cellStyle name="Normal 3 3 2 4 2 2 5" xfId="15050"/>
    <cellStyle name="Normal 3 3 2 4 2 2 6" xfId="15051"/>
    <cellStyle name="Normal 3 3 2 4 2 3" xfId="15052"/>
    <cellStyle name="Normal 3 3 2 4 2 3 2" xfId="15053"/>
    <cellStyle name="Normal 3 3 2 4 2 3 2 2" xfId="15054"/>
    <cellStyle name="Normal 3 3 2 4 2 3 2 2 2" xfId="15055"/>
    <cellStyle name="Normal 3 3 2 4 2 3 2 2 3" xfId="15056"/>
    <cellStyle name="Normal 3 3 2 4 2 3 2 2 4" xfId="15057"/>
    <cellStyle name="Normal 3 3 2 4 2 3 2 3" xfId="15058"/>
    <cellStyle name="Normal 3 3 2 4 2 3 2 4" xfId="15059"/>
    <cellStyle name="Normal 3 3 2 4 2 3 2 5" xfId="15060"/>
    <cellStyle name="Normal 3 3 2 4 2 3 3" xfId="15061"/>
    <cellStyle name="Normal 3 3 2 4 2 3 3 2" xfId="15062"/>
    <cellStyle name="Normal 3 3 2 4 2 3 3 3" xfId="15063"/>
    <cellStyle name="Normal 3 3 2 4 2 3 3 4" xfId="15064"/>
    <cellStyle name="Normal 3 3 2 4 2 3 4" xfId="15065"/>
    <cellStyle name="Normal 3 3 2 4 2 3 5" xfId="15066"/>
    <cellStyle name="Normal 3 3 2 4 2 3 6" xfId="15067"/>
    <cellStyle name="Normal 3 3 2 4 2 4" xfId="15068"/>
    <cellStyle name="Normal 3 3 2 4 2 4 2" xfId="15069"/>
    <cellStyle name="Normal 3 3 2 4 2 4 2 2" xfId="15070"/>
    <cellStyle name="Normal 3 3 2 4 2 4 2 3" xfId="15071"/>
    <cellStyle name="Normal 3 3 2 4 2 4 2 4" xfId="15072"/>
    <cellStyle name="Normal 3 3 2 4 2 4 3" xfId="15073"/>
    <cellStyle name="Normal 3 3 2 4 2 4 4" xfId="15074"/>
    <cellStyle name="Normal 3 3 2 4 2 4 5" xfId="15075"/>
    <cellStyle name="Normal 3 3 2 4 2 5" xfId="15076"/>
    <cellStyle name="Normal 3 3 2 4 2 5 2" xfId="15077"/>
    <cellStyle name="Normal 3 3 2 4 2 5 3" xfId="15078"/>
    <cellStyle name="Normal 3 3 2 4 2 5 4" xfId="15079"/>
    <cellStyle name="Normal 3 3 2 4 2 6" xfId="15080"/>
    <cellStyle name="Normal 3 3 2 4 2 7" xfId="15081"/>
    <cellStyle name="Normal 3 3 2 4 2 8" xfId="15082"/>
    <cellStyle name="Normal 3 3 2 4 3" xfId="15083"/>
    <cellStyle name="Normal 3 3 2 4 3 2" xfId="15084"/>
    <cellStyle name="Normal 3 3 2 4 3 2 2" xfId="15085"/>
    <cellStyle name="Normal 3 3 2 4 3 2 2 2" xfId="15086"/>
    <cellStyle name="Normal 3 3 2 4 3 2 2 3" xfId="15087"/>
    <cellStyle name="Normal 3 3 2 4 3 2 2 4" xfId="15088"/>
    <cellStyle name="Normal 3 3 2 4 3 2 3" xfId="15089"/>
    <cellStyle name="Normal 3 3 2 4 3 2 4" xfId="15090"/>
    <cellStyle name="Normal 3 3 2 4 3 2 5" xfId="15091"/>
    <cellStyle name="Normal 3 3 2 4 3 3" xfId="15092"/>
    <cellStyle name="Normal 3 3 2 4 3 3 2" xfId="15093"/>
    <cellStyle name="Normal 3 3 2 4 3 3 3" xfId="15094"/>
    <cellStyle name="Normal 3 3 2 4 3 3 4" xfId="15095"/>
    <cellStyle name="Normal 3 3 2 4 3 4" xfId="15096"/>
    <cellStyle name="Normal 3 3 2 4 3 5" xfId="15097"/>
    <cellStyle name="Normal 3 3 2 4 3 6" xfId="15098"/>
    <cellStyle name="Normal 3 3 2 4 4" xfId="15099"/>
    <cellStyle name="Normal 3 3 2 4 4 2" xfId="15100"/>
    <cellStyle name="Normal 3 3 2 4 4 2 2" xfId="15101"/>
    <cellStyle name="Normal 3 3 2 4 4 2 2 2" xfId="15102"/>
    <cellStyle name="Normal 3 3 2 4 4 2 2 3" xfId="15103"/>
    <cellStyle name="Normal 3 3 2 4 4 2 2 4" xfId="15104"/>
    <cellStyle name="Normal 3 3 2 4 4 2 3" xfId="15105"/>
    <cellStyle name="Normal 3 3 2 4 4 2 4" xfId="15106"/>
    <cellStyle name="Normal 3 3 2 4 4 2 5" xfId="15107"/>
    <cellStyle name="Normal 3 3 2 4 4 3" xfId="15108"/>
    <cellStyle name="Normal 3 3 2 4 4 3 2" xfId="15109"/>
    <cellStyle name="Normal 3 3 2 4 4 3 3" xfId="15110"/>
    <cellStyle name="Normal 3 3 2 4 4 3 4" xfId="15111"/>
    <cellStyle name="Normal 3 3 2 4 4 4" xfId="15112"/>
    <cellStyle name="Normal 3 3 2 4 4 5" xfId="15113"/>
    <cellStyle name="Normal 3 3 2 4 4 6" xfId="15114"/>
    <cellStyle name="Normal 3 3 2 4 5" xfId="15115"/>
    <cellStyle name="Normal 3 3 2 4 5 2" xfId="15116"/>
    <cellStyle name="Normal 3 3 2 4 5 2 2" xfId="15117"/>
    <cellStyle name="Normal 3 3 2 4 5 2 3" xfId="15118"/>
    <cellStyle name="Normal 3 3 2 4 5 2 4" xfId="15119"/>
    <cellStyle name="Normal 3 3 2 4 5 3" xfId="15120"/>
    <cellStyle name="Normal 3 3 2 4 5 4" xfId="15121"/>
    <cellStyle name="Normal 3 3 2 4 5 5" xfId="15122"/>
    <cellStyle name="Normal 3 3 2 4 6" xfId="15123"/>
    <cellStyle name="Normal 3 3 2 4 6 2" xfId="15124"/>
    <cellStyle name="Normal 3 3 2 4 6 3" xfId="15125"/>
    <cellStyle name="Normal 3 3 2 4 6 4" xfId="15126"/>
    <cellStyle name="Normal 3 3 2 4 7" xfId="15127"/>
    <cellStyle name="Normal 3 3 2 4 8" xfId="15128"/>
    <cellStyle name="Normal 3 3 2 4 9" xfId="15129"/>
    <cellStyle name="Normal 3 3 2 5" xfId="15130"/>
    <cellStyle name="Normal 3 3 2 5 2" xfId="15131"/>
    <cellStyle name="Normal 3 3 2 5 2 2" xfId="15132"/>
    <cellStyle name="Normal 3 3 2 5 2 2 2" xfId="15133"/>
    <cellStyle name="Normal 3 3 2 5 2 2 2 2" xfId="15134"/>
    <cellStyle name="Normal 3 3 2 5 2 2 2 3" xfId="15135"/>
    <cellStyle name="Normal 3 3 2 5 2 2 2 4" xfId="15136"/>
    <cellStyle name="Normal 3 3 2 5 2 2 3" xfId="15137"/>
    <cellStyle name="Normal 3 3 2 5 2 2 4" xfId="15138"/>
    <cellStyle name="Normal 3 3 2 5 2 2 5" xfId="15139"/>
    <cellStyle name="Normal 3 3 2 5 2 3" xfId="15140"/>
    <cellStyle name="Normal 3 3 2 5 2 3 2" xfId="15141"/>
    <cellStyle name="Normal 3 3 2 5 2 3 3" xfId="15142"/>
    <cellStyle name="Normal 3 3 2 5 2 3 4" xfId="15143"/>
    <cellStyle name="Normal 3 3 2 5 2 4" xfId="15144"/>
    <cellStyle name="Normal 3 3 2 5 2 5" xfId="15145"/>
    <cellStyle name="Normal 3 3 2 5 2 6" xfId="15146"/>
    <cellStyle name="Normal 3 3 2 5 3" xfId="15147"/>
    <cellStyle name="Normal 3 3 2 5 3 2" xfId="15148"/>
    <cellStyle name="Normal 3 3 2 5 3 2 2" xfId="15149"/>
    <cellStyle name="Normal 3 3 2 5 3 2 2 2" xfId="15150"/>
    <cellStyle name="Normal 3 3 2 5 3 2 2 3" xfId="15151"/>
    <cellStyle name="Normal 3 3 2 5 3 2 2 4" xfId="15152"/>
    <cellStyle name="Normal 3 3 2 5 3 2 3" xfId="15153"/>
    <cellStyle name="Normal 3 3 2 5 3 2 4" xfId="15154"/>
    <cellStyle name="Normal 3 3 2 5 3 2 5" xfId="15155"/>
    <cellStyle name="Normal 3 3 2 5 3 3" xfId="15156"/>
    <cellStyle name="Normal 3 3 2 5 3 3 2" xfId="15157"/>
    <cellStyle name="Normal 3 3 2 5 3 3 3" xfId="15158"/>
    <cellStyle name="Normal 3 3 2 5 3 3 4" xfId="15159"/>
    <cellStyle name="Normal 3 3 2 5 3 4" xfId="15160"/>
    <cellStyle name="Normal 3 3 2 5 3 5" xfId="15161"/>
    <cellStyle name="Normal 3 3 2 5 3 6" xfId="15162"/>
    <cellStyle name="Normal 3 3 2 5 4" xfId="15163"/>
    <cellStyle name="Normal 3 3 2 5 4 2" xfId="15164"/>
    <cellStyle name="Normal 3 3 2 5 4 2 2" xfId="15165"/>
    <cellStyle name="Normal 3 3 2 5 4 2 3" xfId="15166"/>
    <cellStyle name="Normal 3 3 2 5 4 2 4" xfId="15167"/>
    <cellStyle name="Normal 3 3 2 5 4 3" xfId="15168"/>
    <cellStyle name="Normal 3 3 2 5 4 4" xfId="15169"/>
    <cellStyle name="Normal 3 3 2 5 4 5" xfId="15170"/>
    <cellStyle name="Normal 3 3 2 5 5" xfId="15171"/>
    <cellStyle name="Normal 3 3 2 5 5 2" xfId="15172"/>
    <cellStyle name="Normal 3 3 2 5 5 3" xfId="15173"/>
    <cellStyle name="Normal 3 3 2 5 5 4" xfId="15174"/>
    <cellStyle name="Normal 3 3 2 5 6" xfId="15175"/>
    <cellStyle name="Normal 3 3 2 5 7" xfId="15176"/>
    <cellStyle name="Normal 3 3 2 5 8" xfId="15177"/>
    <cellStyle name="Normal 3 3 2 6" xfId="15178"/>
    <cellStyle name="Normal 3 3 2 6 2" xfId="15179"/>
    <cellStyle name="Normal 3 3 2 6 2 2" xfId="15180"/>
    <cellStyle name="Normal 3 3 2 6 2 2 2" xfId="15181"/>
    <cellStyle name="Normal 3 3 2 6 2 2 2 2" xfId="15182"/>
    <cellStyle name="Normal 3 3 2 6 2 2 2 3" xfId="15183"/>
    <cellStyle name="Normal 3 3 2 6 2 2 2 4" xfId="15184"/>
    <cellStyle name="Normal 3 3 2 6 2 2 3" xfId="15185"/>
    <cellStyle name="Normal 3 3 2 6 2 2 4" xfId="15186"/>
    <cellStyle name="Normal 3 3 2 6 2 2 5" xfId="15187"/>
    <cellStyle name="Normal 3 3 2 6 2 3" xfId="15188"/>
    <cellStyle name="Normal 3 3 2 6 2 3 2" xfId="15189"/>
    <cellStyle name="Normal 3 3 2 6 2 3 3" xfId="15190"/>
    <cellStyle name="Normal 3 3 2 6 2 3 4" xfId="15191"/>
    <cellStyle name="Normal 3 3 2 6 2 4" xfId="15192"/>
    <cellStyle name="Normal 3 3 2 6 2 5" xfId="15193"/>
    <cellStyle name="Normal 3 3 2 6 2 6" xfId="15194"/>
    <cellStyle name="Normal 3 3 2 6 3" xfId="15195"/>
    <cellStyle name="Normal 3 3 2 6 3 2" xfId="15196"/>
    <cellStyle name="Normal 3 3 2 6 3 2 2" xfId="15197"/>
    <cellStyle name="Normal 3 3 2 6 3 2 2 2" xfId="15198"/>
    <cellStyle name="Normal 3 3 2 6 3 2 2 3" xfId="15199"/>
    <cellStyle name="Normal 3 3 2 6 3 2 2 4" xfId="15200"/>
    <cellStyle name="Normal 3 3 2 6 3 2 3" xfId="15201"/>
    <cellStyle name="Normal 3 3 2 6 3 2 4" xfId="15202"/>
    <cellStyle name="Normal 3 3 2 6 3 2 5" xfId="15203"/>
    <cellStyle name="Normal 3 3 2 6 3 3" xfId="15204"/>
    <cellStyle name="Normal 3 3 2 6 3 3 2" xfId="15205"/>
    <cellStyle name="Normal 3 3 2 6 3 3 3" xfId="15206"/>
    <cellStyle name="Normal 3 3 2 6 3 3 4" xfId="15207"/>
    <cellStyle name="Normal 3 3 2 6 3 4" xfId="15208"/>
    <cellStyle name="Normal 3 3 2 6 3 5" xfId="15209"/>
    <cellStyle name="Normal 3 3 2 6 3 6" xfId="15210"/>
    <cellStyle name="Normal 3 3 2 6 4" xfId="15211"/>
    <cellStyle name="Normal 3 3 2 6 4 2" xfId="15212"/>
    <cellStyle name="Normal 3 3 2 6 4 2 2" xfId="15213"/>
    <cellStyle name="Normal 3 3 2 6 4 2 3" xfId="15214"/>
    <cellStyle name="Normal 3 3 2 6 4 2 4" xfId="15215"/>
    <cellStyle name="Normal 3 3 2 6 4 3" xfId="15216"/>
    <cellStyle name="Normal 3 3 2 6 4 4" xfId="15217"/>
    <cellStyle name="Normal 3 3 2 6 4 5" xfId="15218"/>
    <cellStyle name="Normal 3 3 2 6 5" xfId="15219"/>
    <cellStyle name="Normal 3 3 2 6 5 2" xfId="15220"/>
    <cellStyle name="Normal 3 3 2 6 5 3" xfId="15221"/>
    <cellStyle name="Normal 3 3 2 6 5 4" xfId="15222"/>
    <cellStyle name="Normal 3 3 2 6 6" xfId="15223"/>
    <cellStyle name="Normal 3 3 2 6 7" xfId="15224"/>
    <cellStyle name="Normal 3 3 2 6 8" xfId="15225"/>
    <cellStyle name="Normal 3 3 2 7" xfId="15226"/>
    <cellStyle name="Normal 3 3 2 7 2" xfId="15227"/>
    <cellStyle name="Normal 3 3 2 7 2 2" xfId="15228"/>
    <cellStyle name="Normal 3 3 2 7 2 2 2" xfId="15229"/>
    <cellStyle name="Normal 3 3 2 7 2 2 3" xfId="15230"/>
    <cellStyle name="Normal 3 3 2 7 2 2 4" xfId="15231"/>
    <cellStyle name="Normal 3 3 2 7 2 3" xfId="15232"/>
    <cellStyle name="Normal 3 3 2 7 2 4" xfId="15233"/>
    <cellStyle name="Normal 3 3 2 7 2 5" xfId="15234"/>
    <cellStyle name="Normal 3 3 2 7 3" xfId="15235"/>
    <cellStyle name="Normal 3 3 2 7 3 2" xfId="15236"/>
    <cellStyle name="Normal 3 3 2 7 3 3" xfId="15237"/>
    <cellStyle name="Normal 3 3 2 7 3 4" xfId="15238"/>
    <cellStyle name="Normal 3 3 2 7 4" xfId="15239"/>
    <cellStyle name="Normal 3 3 2 7 5" xfId="15240"/>
    <cellStyle name="Normal 3 3 2 7 6" xfId="15241"/>
    <cellStyle name="Normal 3 3 2 8" xfId="15242"/>
    <cellStyle name="Normal 3 3 2 8 2" xfId="15243"/>
    <cellStyle name="Normal 3 3 2 8 2 2" xfId="15244"/>
    <cellStyle name="Normal 3 3 2 8 2 2 2" xfId="15245"/>
    <cellStyle name="Normal 3 3 2 8 2 2 3" xfId="15246"/>
    <cellStyle name="Normal 3 3 2 8 2 2 4" xfId="15247"/>
    <cellStyle name="Normal 3 3 2 8 2 3" xfId="15248"/>
    <cellStyle name="Normal 3 3 2 8 2 4" xfId="15249"/>
    <cellStyle name="Normal 3 3 2 8 2 5" xfId="15250"/>
    <cellStyle name="Normal 3 3 2 8 3" xfId="15251"/>
    <cellStyle name="Normal 3 3 2 8 3 2" xfId="15252"/>
    <cellStyle name="Normal 3 3 2 8 3 3" xfId="15253"/>
    <cellStyle name="Normal 3 3 2 8 3 4" xfId="15254"/>
    <cellStyle name="Normal 3 3 2 8 4" xfId="15255"/>
    <cellStyle name="Normal 3 3 2 8 5" xfId="15256"/>
    <cellStyle name="Normal 3 3 2 8 6" xfId="15257"/>
    <cellStyle name="Normal 3 3 2 9" xfId="15258"/>
    <cellStyle name="Normal 3 3 3" xfId="15259"/>
    <cellStyle name="Normal 3 3 3 10" xfId="15260"/>
    <cellStyle name="Normal 3 3 3 2" xfId="15261"/>
    <cellStyle name="Normal 3 3 3 2 2" xfId="15262"/>
    <cellStyle name="Normal 3 3 3 2 2 2" xfId="15263"/>
    <cellStyle name="Normal 3 3 3 2 2 2 2" xfId="15264"/>
    <cellStyle name="Normal 3 3 3 2 2 2 2 2" xfId="15265"/>
    <cellStyle name="Normal 3 3 3 2 2 2 2 3" xfId="15266"/>
    <cellStyle name="Normal 3 3 3 2 2 2 2 4" xfId="15267"/>
    <cellStyle name="Normal 3 3 3 2 2 2 3" xfId="15268"/>
    <cellStyle name="Normal 3 3 3 2 2 2 4" xfId="15269"/>
    <cellStyle name="Normal 3 3 3 2 2 2 5" xfId="15270"/>
    <cellStyle name="Normal 3 3 3 2 2 3" xfId="15271"/>
    <cellStyle name="Normal 3 3 3 2 2 3 2" xfId="15272"/>
    <cellStyle name="Normal 3 3 3 2 2 3 3" xfId="15273"/>
    <cellStyle name="Normal 3 3 3 2 2 3 4" xfId="15274"/>
    <cellStyle name="Normal 3 3 3 2 2 4" xfId="15275"/>
    <cellStyle name="Normal 3 3 3 2 2 5" xfId="15276"/>
    <cellStyle name="Normal 3 3 3 2 2 6" xfId="15277"/>
    <cellStyle name="Normal 3 3 3 2 3" xfId="15278"/>
    <cellStyle name="Normal 3 3 3 2 3 2" xfId="15279"/>
    <cellStyle name="Normal 3 3 3 2 3 2 2" xfId="15280"/>
    <cellStyle name="Normal 3 3 3 2 3 2 2 2" xfId="15281"/>
    <cellStyle name="Normal 3 3 3 2 3 2 2 3" xfId="15282"/>
    <cellStyle name="Normal 3 3 3 2 3 2 2 4" xfId="15283"/>
    <cellStyle name="Normal 3 3 3 2 3 2 3" xfId="15284"/>
    <cellStyle name="Normal 3 3 3 2 3 2 4" xfId="15285"/>
    <cellStyle name="Normal 3 3 3 2 3 2 5" xfId="15286"/>
    <cellStyle name="Normal 3 3 3 2 3 3" xfId="15287"/>
    <cellStyle name="Normal 3 3 3 2 3 3 2" xfId="15288"/>
    <cellStyle name="Normal 3 3 3 2 3 3 3" xfId="15289"/>
    <cellStyle name="Normal 3 3 3 2 3 3 4" xfId="15290"/>
    <cellStyle name="Normal 3 3 3 2 3 4" xfId="15291"/>
    <cellStyle name="Normal 3 3 3 2 3 5" xfId="15292"/>
    <cellStyle name="Normal 3 3 3 2 3 6" xfId="15293"/>
    <cellStyle name="Normal 3 3 3 2 4" xfId="15294"/>
    <cellStyle name="Normal 3 3 3 2 4 2" xfId="15295"/>
    <cellStyle name="Normal 3 3 3 2 4 2 2" xfId="15296"/>
    <cellStyle name="Normal 3 3 3 2 4 2 3" xfId="15297"/>
    <cellStyle name="Normal 3 3 3 2 4 2 4" xfId="15298"/>
    <cellStyle name="Normal 3 3 3 2 4 3" xfId="15299"/>
    <cellStyle name="Normal 3 3 3 2 4 4" xfId="15300"/>
    <cellStyle name="Normal 3 3 3 2 4 5" xfId="15301"/>
    <cellStyle name="Normal 3 3 3 2 5" xfId="15302"/>
    <cellStyle name="Normal 3 3 3 2 5 2" xfId="15303"/>
    <cellStyle name="Normal 3 3 3 2 5 3" xfId="15304"/>
    <cellStyle name="Normal 3 3 3 2 5 4" xfId="15305"/>
    <cellStyle name="Normal 3 3 3 2 6" xfId="15306"/>
    <cellStyle name="Normal 3 3 3 2 7" xfId="15307"/>
    <cellStyle name="Normal 3 3 3 2 8" xfId="15308"/>
    <cellStyle name="Normal 3 3 3 3" xfId="15309"/>
    <cellStyle name="Normal 3 3 3 3 2" xfId="15310"/>
    <cellStyle name="Normal 3 3 3 3 2 2" xfId="15311"/>
    <cellStyle name="Normal 3 3 3 3 2 2 2" xfId="15312"/>
    <cellStyle name="Normal 3 3 3 3 2 2 3" xfId="15313"/>
    <cellStyle name="Normal 3 3 3 3 2 2 4" xfId="15314"/>
    <cellStyle name="Normal 3 3 3 3 2 3" xfId="15315"/>
    <cellStyle name="Normal 3 3 3 3 2 4" xfId="15316"/>
    <cellStyle name="Normal 3 3 3 3 2 5" xfId="15317"/>
    <cellStyle name="Normal 3 3 3 3 3" xfId="15318"/>
    <cellStyle name="Normal 3 3 3 3 3 2" xfId="15319"/>
    <cellStyle name="Normal 3 3 3 3 3 3" xfId="15320"/>
    <cellStyle name="Normal 3 3 3 3 3 4" xfId="15321"/>
    <cellStyle name="Normal 3 3 3 3 4" xfId="15322"/>
    <cellStyle name="Normal 3 3 3 3 5" xfId="15323"/>
    <cellStyle name="Normal 3 3 3 3 6" xfId="15324"/>
    <cellStyle name="Normal 3 3 3 4" xfId="15325"/>
    <cellStyle name="Normal 3 3 3 4 2" xfId="15326"/>
    <cellStyle name="Normal 3 3 3 4 2 2" xfId="15327"/>
    <cellStyle name="Normal 3 3 3 4 2 2 2" xfId="15328"/>
    <cellStyle name="Normal 3 3 3 4 2 2 3" xfId="15329"/>
    <cellStyle name="Normal 3 3 3 4 2 2 4" xfId="15330"/>
    <cellStyle name="Normal 3 3 3 4 2 3" xfId="15331"/>
    <cellStyle name="Normal 3 3 3 4 2 4" xfId="15332"/>
    <cellStyle name="Normal 3 3 3 4 2 5" xfId="15333"/>
    <cellStyle name="Normal 3 3 3 4 3" xfId="15334"/>
    <cellStyle name="Normal 3 3 3 4 3 2" xfId="15335"/>
    <cellStyle name="Normal 3 3 3 4 3 3" xfId="15336"/>
    <cellStyle name="Normal 3 3 3 4 3 4" xfId="15337"/>
    <cellStyle name="Normal 3 3 3 4 4" xfId="15338"/>
    <cellStyle name="Normal 3 3 3 4 5" xfId="15339"/>
    <cellStyle name="Normal 3 3 3 4 6" xfId="15340"/>
    <cellStyle name="Normal 3 3 3 5" xfId="15341"/>
    <cellStyle name="Normal 3 3 3 6" xfId="15342"/>
    <cellStyle name="Normal 3 3 3 6 2" xfId="15343"/>
    <cellStyle name="Normal 3 3 3 6 2 2" xfId="15344"/>
    <cellStyle name="Normal 3 3 3 6 2 3" xfId="15345"/>
    <cellStyle name="Normal 3 3 3 6 2 4" xfId="15346"/>
    <cellStyle name="Normal 3 3 3 6 3" xfId="15347"/>
    <cellStyle name="Normal 3 3 3 6 4" xfId="15348"/>
    <cellStyle name="Normal 3 3 3 6 5" xfId="15349"/>
    <cellStyle name="Normal 3 3 3 7" xfId="15350"/>
    <cellStyle name="Normal 3 3 3 7 2" xfId="15351"/>
    <cellStyle name="Normal 3 3 3 7 3" xfId="15352"/>
    <cellStyle name="Normal 3 3 3 7 4" xfId="15353"/>
    <cellStyle name="Normal 3 3 3 8" xfId="15354"/>
    <cellStyle name="Normal 3 3 3 9" xfId="15355"/>
    <cellStyle name="Normal 3 3 4" xfId="15356"/>
    <cellStyle name="Normal 3 3 4 10" xfId="15357"/>
    <cellStyle name="Normal 3 3 4 2" xfId="15358"/>
    <cellStyle name="Normal 3 3 4 2 2" xfId="15359"/>
    <cellStyle name="Normal 3 3 4 2 2 2" xfId="15360"/>
    <cellStyle name="Normal 3 3 4 2 2 2 2" xfId="15361"/>
    <cellStyle name="Normal 3 3 4 2 2 2 2 2" xfId="15362"/>
    <cellStyle name="Normal 3 3 4 2 2 2 2 3" xfId="15363"/>
    <cellStyle name="Normal 3 3 4 2 2 2 2 4" xfId="15364"/>
    <cellStyle name="Normal 3 3 4 2 2 2 3" xfId="15365"/>
    <cellStyle name="Normal 3 3 4 2 2 2 4" xfId="15366"/>
    <cellStyle name="Normal 3 3 4 2 2 2 5" xfId="15367"/>
    <cellStyle name="Normal 3 3 4 2 2 3" xfId="15368"/>
    <cellStyle name="Normal 3 3 4 2 2 3 2" xfId="15369"/>
    <cellStyle name="Normal 3 3 4 2 2 3 3" xfId="15370"/>
    <cellStyle name="Normal 3 3 4 2 2 3 4" xfId="15371"/>
    <cellStyle name="Normal 3 3 4 2 2 4" xfId="15372"/>
    <cellStyle name="Normal 3 3 4 2 2 5" xfId="15373"/>
    <cellStyle name="Normal 3 3 4 2 2 6" xfId="15374"/>
    <cellStyle name="Normal 3 3 4 2 3" xfId="15375"/>
    <cellStyle name="Normal 3 3 4 2 3 2" xfId="15376"/>
    <cellStyle name="Normal 3 3 4 2 3 2 2" xfId="15377"/>
    <cellStyle name="Normal 3 3 4 2 3 2 2 2" xfId="15378"/>
    <cellStyle name="Normal 3 3 4 2 3 2 2 3" xfId="15379"/>
    <cellStyle name="Normal 3 3 4 2 3 2 2 4" xfId="15380"/>
    <cellStyle name="Normal 3 3 4 2 3 2 3" xfId="15381"/>
    <cellStyle name="Normal 3 3 4 2 3 2 4" xfId="15382"/>
    <cellStyle name="Normal 3 3 4 2 3 2 5" xfId="15383"/>
    <cellStyle name="Normal 3 3 4 2 3 3" xfId="15384"/>
    <cellStyle name="Normal 3 3 4 2 3 3 2" xfId="15385"/>
    <cellStyle name="Normal 3 3 4 2 3 3 3" xfId="15386"/>
    <cellStyle name="Normal 3 3 4 2 3 3 4" xfId="15387"/>
    <cellStyle name="Normal 3 3 4 2 3 4" xfId="15388"/>
    <cellStyle name="Normal 3 3 4 2 3 5" xfId="15389"/>
    <cellStyle name="Normal 3 3 4 2 3 6" xfId="15390"/>
    <cellStyle name="Normal 3 3 4 2 4" xfId="15391"/>
    <cellStyle name="Normal 3 3 4 2 4 2" xfId="15392"/>
    <cellStyle name="Normal 3 3 4 2 4 2 2" xfId="15393"/>
    <cellStyle name="Normal 3 3 4 2 4 2 3" xfId="15394"/>
    <cellStyle name="Normal 3 3 4 2 4 2 4" xfId="15395"/>
    <cellStyle name="Normal 3 3 4 2 4 3" xfId="15396"/>
    <cellStyle name="Normal 3 3 4 2 4 4" xfId="15397"/>
    <cellStyle name="Normal 3 3 4 2 4 5" xfId="15398"/>
    <cellStyle name="Normal 3 3 4 2 5" xfId="15399"/>
    <cellStyle name="Normal 3 3 4 2 5 2" xfId="15400"/>
    <cellStyle name="Normal 3 3 4 2 5 3" xfId="15401"/>
    <cellStyle name="Normal 3 3 4 2 5 4" xfId="15402"/>
    <cellStyle name="Normal 3 3 4 2 6" xfId="15403"/>
    <cellStyle name="Normal 3 3 4 2 7" xfId="15404"/>
    <cellStyle name="Normal 3 3 4 2 8" xfId="15405"/>
    <cellStyle name="Normal 3 3 4 3" xfId="15406"/>
    <cellStyle name="Normal 3 3 4 3 2" xfId="15407"/>
    <cellStyle name="Normal 3 3 4 3 2 2" xfId="15408"/>
    <cellStyle name="Normal 3 3 4 3 2 2 2" xfId="15409"/>
    <cellStyle name="Normal 3 3 4 3 2 2 3" xfId="15410"/>
    <cellStyle name="Normal 3 3 4 3 2 2 4" xfId="15411"/>
    <cellStyle name="Normal 3 3 4 3 2 3" xfId="15412"/>
    <cellStyle name="Normal 3 3 4 3 2 4" xfId="15413"/>
    <cellStyle name="Normal 3 3 4 3 2 5" xfId="15414"/>
    <cellStyle name="Normal 3 3 4 3 3" xfId="15415"/>
    <cellStyle name="Normal 3 3 4 3 3 2" xfId="15416"/>
    <cellStyle name="Normal 3 3 4 3 3 3" xfId="15417"/>
    <cellStyle name="Normal 3 3 4 3 3 4" xfId="15418"/>
    <cellStyle name="Normal 3 3 4 3 4" xfId="15419"/>
    <cellStyle name="Normal 3 3 4 3 5" xfId="15420"/>
    <cellStyle name="Normal 3 3 4 3 6" xfId="15421"/>
    <cellStyle name="Normal 3 3 4 4" xfId="15422"/>
    <cellStyle name="Normal 3 3 4 4 2" xfId="15423"/>
    <cellStyle name="Normal 3 3 4 4 2 2" xfId="15424"/>
    <cellStyle name="Normal 3 3 4 4 2 2 2" xfId="15425"/>
    <cellStyle name="Normal 3 3 4 4 2 2 3" xfId="15426"/>
    <cellStyle name="Normal 3 3 4 4 2 2 4" xfId="15427"/>
    <cellStyle name="Normal 3 3 4 4 2 3" xfId="15428"/>
    <cellStyle name="Normal 3 3 4 4 2 4" xfId="15429"/>
    <cellStyle name="Normal 3 3 4 4 2 5" xfId="15430"/>
    <cellStyle name="Normal 3 3 4 4 3" xfId="15431"/>
    <cellStyle name="Normal 3 3 4 4 3 2" xfId="15432"/>
    <cellStyle name="Normal 3 3 4 4 3 3" xfId="15433"/>
    <cellStyle name="Normal 3 3 4 4 3 4" xfId="15434"/>
    <cellStyle name="Normal 3 3 4 4 4" xfId="15435"/>
    <cellStyle name="Normal 3 3 4 4 5" xfId="15436"/>
    <cellStyle name="Normal 3 3 4 4 6" xfId="15437"/>
    <cellStyle name="Normal 3 3 4 5" xfId="15438"/>
    <cellStyle name="Normal 3 3 4 6" xfId="15439"/>
    <cellStyle name="Normal 3 3 4 6 2" xfId="15440"/>
    <cellStyle name="Normal 3 3 4 6 2 2" xfId="15441"/>
    <cellStyle name="Normal 3 3 4 6 2 3" xfId="15442"/>
    <cellStyle name="Normal 3 3 4 6 2 4" xfId="15443"/>
    <cellStyle name="Normal 3 3 4 6 3" xfId="15444"/>
    <cellStyle name="Normal 3 3 4 6 4" xfId="15445"/>
    <cellStyle name="Normal 3 3 4 6 5" xfId="15446"/>
    <cellStyle name="Normal 3 3 4 7" xfId="15447"/>
    <cellStyle name="Normal 3 3 4 7 2" xfId="15448"/>
    <cellStyle name="Normal 3 3 4 7 3" xfId="15449"/>
    <cellStyle name="Normal 3 3 4 7 4" xfId="15450"/>
    <cellStyle name="Normal 3 3 4 8" xfId="15451"/>
    <cellStyle name="Normal 3 3 4 9" xfId="15452"/>
    <cellStyle name="Normal 3 3 5" xfId="15453"/>
    <cellStyle name="Normal 3 3 5 2" xfId="15454"/>
    <cellStyle name="Normal 3 3 6" xfId="15455"/>
    <cellStyle name="Normal 3 3 6 10" xfId="15456"/>
    <cellStyle name="Normal 3 3 6 2" xfId="15457"/>
    <cellStyle name="Normal 3 3 6 2 2" xfId="15458"/>
    <cellStyle name="Normal 3 3 6 2 2 2" xfId="15459"/>
    <cellStyle name="Normal 3 3 6 2 2 2 2" xfId="15460"/>
    <cellStyle name="Normal 3 3 6 2 2 2 2 2" xfId="15461"/>
    <cellStyle name="Normal 3 3 6 2 2 2 2 3" xfId="15462"/>
    <cellStyle name="Normal 3 3 6 2 2 2 2 4" xfId="15463"/>
    <cellStyle name="Normal 3 3 6 2 2 2 3" xfId="15464"/>
    <cellStyle name="Normal 3 3 6 2 2 2 4" xfId="15465"/>
    <cellStyle name="Normal 3 3 6 2 2 2 5" xfId="15466"/>
    <cellStyle name="Normal 3 3 6 2 2 3" xfId="15467"/>
    <cellStyle name="Normal 3 3 6 2 2 3 2" xfId="15468"/>
    <cellStyle name="Normal 3 3 6 2 2 3 3" xfId="15469"/>
    <cellStyle name="Normal 3 3 6 2 2 3 4" xfId="15470"/>
    <cellStyle name="Normal 3 3 6 2 2 4" xfId="15471"/>
    <cellStyle name="Normal 3 3 6 2 2 5" xfId="15472"/>
    <cellStyle name="Normal 3 3 6 2 2 6" xfId="15473"/>
    <cellStyle name="Normal 3 3 6 2 3" xfId="15474"/>
    <cellStyle name="Normal 3 3 6 2 3 2" xfId="15475"/>
    <cellStyle name="Normal 3 3 6 2 3 2 2" xfId="15476"/>
    <cellStyle name="Normal 3 3 6 2 3 2 2 2" xfId="15477"/>
    <cellStyle name="Normal 3 3 6 2 3 2 2 3" xfId="15478"/>
    <cellStyle name="Normal 3 3 6 2 3 2 2 4" xfId="15479"/>
    <cellStyle name="Normal 3 3 6 2 3 2 3" xfId="15480"/>
    <cellStyle name="Normal 3 3 6 2 3 2 4" xfId="15481"/>
    <cellStyle name="Normal 3 3 6 2 3 2 5" xfId="15482"/>
    <cellStyle name="Normal 3 3 6 2 3 3" xfId="15483"/>
    <cellStyle name="Normal 3 3 6 2 3 3 2" xfId="15484"/>
    <cellStyle name="Normal 3 3 6 2 3 3 3" xfId="15485"/>
    <cellStyle name="Normal 3 3 6 2 3 3 4" xfId="15486"/>
    <cellStyle name="Normal 3 3 6 2 3 4" xfId="15487"/>
    <cellStyle name="Normal 3 3 6 2 3 5" xfId="15488"/>
    <cellStyle name="Normal 3 3 6 2 3 6" xfId="15489"/>
    <cellStyle name="Normal 3 3 6 2 4" xfId="15490"/>
    <cellStyle name="Normal 3 3 6 2 4 2" xfId="15491"/>
    <cellStyle name="Normal 3 3 6 2 4 2 2" xfId="15492"/>
    <cellStyle name="Normal 3 3 6 2 4 2 3" xfId="15493"/>
    <cellStyle name="Normal 3 3 6 2 4 2 4" xfId="15494"/>
    <cellStyle name="Normal 3 3 6 2 4 3" xfId="15495"/>
    <cellStyle name="Normal 3 3 6 2 4 4" xfId="15496"/>
    <cellStyle name="Normal 3 3 6 2 4 5" xfId="15497"/>
    <cellStyle name="Normal 3 3 6 2 5" xfId="15498"/>
    <cellStyle name="Normal 3 3 6 2 5 2" xfId="15499"/>
    <cellStyle name="Normal 3 3 6 2 5 3" xfId="15500"/>
    <cellStyle name="Normal 3 3 6 2 5 4" xfId="15501"/>
    <cellStyle name="Normal 3 3 6 2 6" xfId="15502"/>
    <cellStyle name="Normal 3 3 6 2 7" xfId="15503"/>
    <cellStyle name="Normal 3 3 6 2 8" xfId="15504"/>
    <cellStyle name="Normal 3 3 6 3" xfId="15505"/>
    <cellStyle name="Normal 3 3 6 3 2" xfId="15506"/>
    <cellStyle name="Normal 3 3 6 3 2 2" xfId="15507"/>
    <cellStyle name="Normal 3 3 6 3 2 2 2" xfId="15508"/>
    <cellStyle name="Normal 3 3 6 3 2 2 3" xfId="15509"/>
    <cellStyle name="Normal 3 3 6 3 2 2 4" xfId="15510"/>
    <cellStyle name="Normal 3 3 6 3 2 3" xfId="15511"/>
    <cellStyle name="Normal 3 3 6 3 2 4" xfId="15512"/>
    <cellStyle name="Normal 3 3 6 3 2 5" xfId="15513"/>
    <cellStyle name="Normal 3 3 6 3 3" xfId="15514"/>
    <cellStyle name="Normal 3 3 6 3 3 2" xfId="15515"/>
    <cellStyle name="Normal 3 3 6 3 3 3" xfId="15516"/>
    <cellStyle name="Normal 3 3 6 3 3 4" xfId="15517"/>
    <cellStyle name="Normal 3 3 6 3 4" xfId="15518"/>
    <cellStyle name="Normal 3 3 6 3 5" xfId="15519"/>
    <cellStyle name="Normal 3 3 6 3 6" xfId="15520"/>
    <cellStyle name="Normal 3 3 6 4" xfId="15521"/>
    <cellStyle name="Normal 3 3 6 4 2" xfId="15522"/>
    <cellStyle name="Normal 3 3 6 4 2 2" xfId="15523"/>
    <cellStyle name="Normal 3 3 6 4 2 2 2" xfId="15524"/>
    <cellStyle name="Normal 3 3 6 4 2 2 3" xfId="15525"/>
    <cellStyle name="Normal 3 3 6 4 2 2 4" xfId="15526"/>
    <cellStyle name="Normal 3 3 6 4 2 3" xfId="15527"/>
    <cellStyle name="Normal 3 3 6 4 2 4" xfId="15528"/>
    <cellStyle name="Normal 3 3 6 4 2 5" xfId="15529"/>
    <cellStyle name="Normal 3 3 6 4 3" xfId="15530"/>
    <cellStyle name="Normal 3 3 6 4 3 2" xfId="15531"/>
    <cellStyle name="Normal 3 3 6 4 3 3" xfId="15532"/>
    <cellStyle name="Normal 3 3 6 4 3 4" xfId="15533"/>
    <cellStyle name="Normal 3 3 6 4 4" xfId="15534"/>
    <cellStyle name="Normal 3 3 6 4 5" xfId="15535"/>
    <cellStyle name="Normal 3 3 6 4 6" xfId="15536"/>
    <cellStyle name="Normal 3 3 6 5" xfId="15537"/>
    <cellStyle name="Normal 3 3 6 6" xfId="15538"/>
    <cellStyle name="Normal 3 3 6 6 2" xfId="15539"/>
    <cellStyle name="Normal 3 3 6 6 2 2" xfId="15540"/>
    <cellStyle name="Normal 3 3 6 6 2 3" xfId="15541"/>
    <cellStyle name="Normal 3 3 6 6 2 4" xfId="15542"/>
    <cellStyle name="Normal 3 3 6 6 3" xfId="15543"/>
    <cellStyle name="Normal 3 3 6 6 4" xfId="15544"/>
    <cellStyle name="Normal 3 3 6 6 5" xfId="15545"/>
    <cellStyle name="Normal 3 3 6 7" xfId="15546"/>
    <cellStyle name="Normal 3 3 6 7 2" xfId="15547"/>
    <cellStyle name="Normal 3 3 6 7 3" xfId="15548"/>
    <cellStyle name="Normal 3 3 6 7 4" xfId="15549"/>
    <cellStyle name="Normal 3 3 6 8" xfId="15550"/>
    <cellStyle name="Normal 3 3 6 9" xfId="15551"/>
    <cellStyle name="Normal 3 3 7" xfId="15552"/>
    <cellStyle name="Normal 3 3 7 2" xfId="15553"/>
    <cellStyle name="Normal 3 3 7 2 2" xfId="15554"/>
    <cellStyle name="Normal 3 3 7 2 2 2" xfId="15555"/>
    <cellStyle name="Normal 3 3 7 2 2 2 2" xfId="15556"/>
    <cellStyle name="Normal 3 3 7 2 2 2 3" xfId="15557"/>
    <cellStyle name="Normal 3 3 7 2 2 2 4" xfId="15558"/>
    <cellStyle name="Normal 3 3 7 2 2 3" xfId="15559"/>
    <cellStyle name="Normal 3 3 7 2 2 4" xfId="15560"/>
    <cellStyle name="Normal 3 3 7 2 2 5" xfId="15561"/>
    <cellStyle name="Normal 3 3 7 2 3" xfId="15562"/>
    <cellStyle name="Normal 3 3 7 2 3 2" xfId="15563"/>
    <cellStyle name="Normal 3 3 7 2 3 3" xfId="15564"/>
    <cellStyle name="Normal 3 3 7 2 3 4" xfId="15565"/>
    <cellStyle name="Normal 3 3 7 2 4" xfId="15566"/>
    <cellStyle name="Normal 3 3 7 2 5" xfId="15567"/>
    <cellStyle name="Normal 3 3 7 2 6" xfId="15568"/>
    <cellStyle name="Normal 3 3 7 3" xfId="15569"/>
    <cellStyle name="Normal 3 3 7 3 2" xfId="15570"/>
    <cellStyle name="Normal 3 3 7 3 2 2" xfId="15571"/>
    <cellStyle name="Normal 3 3 7 3 2 2 2" xfId="15572"/>
    <cellStyle name="Normal 3 3 7 3 2 2 3" xfId="15573"/>
    <cellStyle name="Normal 3 3 7 3 2 2 4" xfId="15574"/>
    <cellStyle name="Normal 3 3 7 3 2 3" xfId="15575"/>
    <cellStyle name="Normal 3 3 7 3 2 4" xfId="15576"/>
    <cellStyle name="Normal 3 3 7 3 2 5" xfId="15577"/>
    <cellStyle name="Normal 3 3 7 3 3" xfId="15578"/>
    <cellStyle name="Normal 3 3 7 3 3 2" xfId="15579"/>
    <cellStyle name="Normal 3 3 7 3 3 3" xfId="15580"/>
    <cellStyle name="Normal 3 3 7 3 3 4" xfId="15581"/>
    <cellStyle name="Normal 3 3 7 3 4" xfId="15582"/>
    <cellStyle name="Normal 3 3 7 3 5" xfId="15583"/>
    <cellStyle name="Normal 3 3 7 3 6" xfId="15584"/>
    <cellStyle name="Normal 3 3 7 4" xfId="15585"/>
    <cellStyle name="Normal 3 3 7 5" xfId="15586"/>
    <cellStyle name="Normal 3 3 7 5 2" xfId="15587"/>
    <cellStyle name="Normal 3 3 7 5 2 2" xfId="15588"/>
    <cellStyle name="Normal 3 3 7 5 2 3" xfId="15589"/>
    <cellStyle name="Normal 3 3 7 5 2 4" xfId="15590"/>
    <cellStyle name="Normal 3 3 7 5 3" xfId="15591"/>
    <cellStyle name="Normal 3 3 7 5 4" xfId="15592"/>
    <cellStyle name="Normal 3 3 7 5 5" xfId="15593"/>
    <cellStyle name="Normal 3 3 7 6" xfId="15594"/>
    <cellStyle name="Normal 3 3 7 6 2" xfId="15595"/>
    <cellStyle name="Normal 3 3 7 6 3" xfId="15596"/>
    <cellStyle name="Normal 3 3 7 6 4" xfId="15597"/>
    <cellStyle name="Normal 3 3 7 7" xfId="15598"/>
    <cellStyle name="Normal 3 3 7 8" xfId="15599"/>
    <cellStyle name="Normal 3 3 7 9" xfId="15600"/>
    <cellStyle name="Normal 3 3 8" xfId="15601"/>
    <cellStyle name="Normal 3 3 8 2" xfId="15602"/>
    <cellStyle name="Normal 3 3 8 2 2" xfId="15603"/>
    <cellStyle name="Normal 3 3 8 2 2 2" xfId="15604"/>
    <cellStyle name="Normal 3 3 8 2 2 2 2" xfId="15605"/>
    <cellStyle name="Normal 3 3 8 2 2 2 3" xfId="15606"/>
    <cellStyle name="Normal 3 3 8 2 2 2 4" xfId="15607"/>
    <cellStyle name="Normal 3 3 8 2 2 3" xfId="15608"/>
    <cellStyle name="Normal 3 3 8 2 2 4" xfId="15609"/>
    <cellStyle name="Normal 3 3 8 2 2 5" xfId="15610"/>
    <cellStyle name="Normal 3 3 8 2 3" xfId="15611"/>
    <cellStyle name="Normal 3 3 8 2 3 2" xfId="15612"/>
    <cellStyle name="Normal 3 3 8 2 3 3" xfId="15613"/>
    <cellStyle name="Normal 3 3 8 2 3 4" xfId="15614"/>
    <cellStyle name="Normal 3 3 8 2 4" xfId="15615"/>
    <cellStyle name="Normal 3 3 8 2 5" xfId="15616"/>
    <cellStyle name="Normal 3 3 8 2 6" xfId="15617"/>
    <cellStyle name="Normal 3 3 8 3" xfId="15618"/>
    <cellStyle name="Normal 3 3 8 3 2" xfId="15619"/>
    <cellStyle name="Normal 3 3 8 3 2 2" xfId="15620"/>
    <cellStyle name="Normal 3 3 8 3 2 2 2" xfId="15621"/>
    <cellStyle name="Normal 3 3 8 3 2 2 3" xfId="15622"/>
    <cellStyle name="Normal 3 3 8 3 2 2 4" xfId="15623"/>
    <cellStyle name="Normal 3 3 8 3 2 3" xfId="15624"/>
    <cellStyle name="Normal 3 3 8 3 2 4" xfId="15625"/>
    <cellStyle name="Normal 3 3 8 3 2 5" xfId="15626"/>
    <cellStyle name="Normal 3 3 8 3 3" xfId="15627"/>
    <cellStyle name="Normal 3 3 8 3 3 2" xfId="15628"/>
    <cellStyle name="Normal 3 3 8 3 3 3" xfId="15629"/>
    <cellStyle name="Normal 3 3 8 3 3 4" xfId="15630"/>
    <cellStyle name="Normal 3 3 8 3 4" xfId="15631"/>
    <cellStyle name="Normal 3 3 8 3 5" xfId="15632"/>
    <cellStyle name="Normal 3 3 8 3 6" xfId="15633"/>
    <cellStyle name="Normal 3 3 8 4" xfId="15634"/>
    <cellStyle name="Normal 3 3 8 5" xfId="15635"/>
    <cellStyle name="Normal 3 3 8 5 2" xfId="15636"/>
    <cellStyle name="Normal 3 3 8 5 2 2" xfId="15637"/>
    <cellStyle name="Normal 3 3 8 5 2 3" xfId="15638"/>
    <cellStyle name="Normal 3 3 8 5 2 4" xfId="15639"/>
    <cellStyle name="Normal 3 3 8 5 3" xfId="15640"/>
    <cellStyle name="Normal 3 3 8 5 4" xfId="15641"/>
    <cellStyle name="Normal 3 3 8 5 5" xfId="15642"/>
    <cellStyle name="Normal 3 3 8 6" xfId="15643"/>
    <cellStyle name="Normal 3 3 8 6 2" xfId="15644"/>
    <cellStyle name="Normal 3 3 8 6 3" xfId="15645"/>
    <cellStyle name="Normal 3 3 8 6 4" xfId="15646"/>
    <cellStyle name="Normal 3 3 8 7" xfId="15647"/>
    <cellStyle name="Normal 3 3 8 8" xfId="15648"/>
    <cellStyle name="Normal 3 3 8 9" xfId="15649"/>
    <cellStyle name="Normal 3 3 9" xfId="15650"/>
    <cellStyle name="Normal 3 3 9 2" xfId="15651"/>
    <cellStyle name="Normal 3 3 9 3" xfId="15652"/>
    <cellStyle name="Normal 3 3 9 3 2" xfId="15653"/>
    <cellStyle name="Normal 3 3 9 3 2 2" xfId="15654"/>
    <cellStyle name="Normal 3 3 9 3 2 3" xfId="15655"/>
    <cellStyle name="Normal 3 3 9 3 2 4" xfId="15656"/>
    <cellStyle name="Normal 3 3 9 3 3" xfId="15657"/>
    <cellStyle name="Normal 3 3 9 3 4" xfId="15658"/>
    <cellStyle name="Normal 3 3 9 3 5" xfId="15659"/>
    <cellStyle name="Normal 3 3 9 4" xfId="15660"/>
    <cellStyle name="Normal 3 3 9 5" xfId="15661"/>
    <cellStyle name="Normal 3 3 9 5 2" xfId="15662"/>
    <cellStyle name="Normal 3 3 9 5 3" xfId="15663"/>
    <cellStyle name="Normal 3 3 9 5 4" xfId="15664"/>
    <cellStyle name="Normal 3 3 9 6" xfId="15665"/>
    <cellStyle name="Normal 3 3 9 7" xfId="15666"/>
    <cellStyle name="Normal 3 3 9 8" xfId="15667"/>
    <cellStyle name="Normal 3 30" xfId="15668"/>
    <cellStyle name="Normal 3 30 2" xfId="15669"/>
    <cellStyle name="Normal 3 30 2 2" xfId="15670"/>
    <cellStyle name="Normal 3 30 2 2 2" xfId="15671"/>
    <cellStyle name="Normal 3 30 2 2 3" xfId="15672"/>
    <cellStyle name="Normal 3 30 2 2 4" xfId="15673"/>
    <cellStyle name="Normal 3 30 2 3" xfId="15674"/>
    <cellStyle name="Normal 3 30 2 4" xfId="15675"/>
    <cellStyle name="Normal 3 30 2 5" xfId="15676"/>
    <cellStyle name="Normal 3 30 3" xfId="15677"/>
    <cellStyle name="Normal 3 30 3 2" xfId="15678"/>
    <cellStyle name="Normal 3 30 3 3" xfId="15679"/>
    <cellStyle name="Normal 3 30 3 4" xfId="15680"/>
    <cellStyle name="Normal 3 30 4" xfId="15681"/>
    <cellStyle name="Normal 3 30 5" xfId="15682"/>
    <cellStyle name="Normal 3 30 6" xfId="15683"/>
    <cellStyle name="Normal 3 31" xfId="15684"/>
    <cellStyle name="Normal 3 31 2" xfId="15685"/>
    <cellStyle name="Normal 3 31 2 2" xfId="15686"/>
    <cellStyle name="Normal 3 31 2 2 2" xfId="15687"/>
    <cellStyle name="Normal 3 31 2 2 3" xfId="15688"/>
    <cellStyle name="Normal 3 31 2 2 4" xfId="15689"/>
    <cellStyle name="Normal 3 31 2 3" xfId="15690"/>
    <cellStyle name="Normal 3 31 2 4" xfId="15691"/>
    <cellStyle name="Normal 3 31 2 5" xfId="15692"/>
    <cellStyle name="Normal 3 31 3" xfId="15693"/>
    <cellStyle name="Normal 3 31 3 2" xfId="15694"/>
    <cellStyle name="Normal 3 31 3 3" xfId="15695"/>
    <cellStyle name="Normal 3 31 3 4" xfId="15696"/>
    <cellStyle name="Normal 3 31 4" xfId="15697"/>
    <cellStyle name="Normal 3 31 5" xfId="15698"/>
    <cellStyle name="Normal 3 31 6" xfId="15699"/>
    <cellStyle name="Normal 3 32" xfId="15700"/>
    <cellStyle name="Normal 3 32 2" xfId="15701"/>
    <cellStyle name="Normal 3 33" xfId="15702"/>
    <cellStyle name="Normal 3 33 2" xfId="15703"/>
    <cellStyle name="Normal 3 34" xfId="15704"/>
    <cellStyle name="Normal 3 34 2" xfId="15705"/>
    <cellStyle name="Normal 3 34 2 2" xfId="15706"/>
    <cellStyle name="Normal 3 34 2 3" xfId="15707"/>
    <cellStyle name="Normal 3 34 2 4" xfId="15708"/>
    <cellStyle name="Normal 3 34 3" xfId="15709"/>
    <cellStyle name="Normal 3 34 4" xfId="15710"/>
    <cellStyle name="Normal 3 34 5" xfId="15711"/>
    <cellStyle name="Normal 3 35" xfId="15712"/>
    <cellStyle name="Normal 3 35 2" xfId="15713"/>
    <cellStyle name="Normal 3 36" xfId="15714"/>
    <cellStyle name="Normal 3 36 2" xfId="15715"/>
    <cellStyle name="Normal 3 37" xfId="15716"/>
    <cellStyle name="Normal 3 37 2" xfId="15717"/>
    <cellStyle name="Normal 3 38" xfId="15718"/>
    <cellStyle name="Normal 3 38 2" xfId="15719"/>
    <cellStyle name="Normal 3 39" xfId="15720"/>
    <cellStyle name="Normal 3 39 2" xfId="15721"/>
    <cellStyle name="Normal 3 4" xfId="15722"/>
    <cellStyle name="Normal 3 4 10" xfId="15723"/>
    <cellStyle name="Normal 3 4 10 2" xfId="15724"/>
    <cellStyle name="Normal 3 4 11" xfId="15725"/>
    <cellStyle name="Normal 3 4 12" xfId="15726"/>
    <cellStyle name="Normal 3 4 12 2" xfId="15727"/>
    <cellStyle name="Normal 3 4 13" xfId="15728"/>
    <cellStyle name="Normal 3 4 13 2" xfId="15729"/>
    <cellStyle name="Normal 3 4 13 2 2" xfId="15730"/>
    <cellStyle name="Normal 3 4 13 2 3" xfId="15731"/>
    <cellStyle name="Normal 3 4 13 2 4" xfId="15732"/>
    <cellStyle name="Normal 3 4 14" xfId="15733"/>
    <cellStyle name="Normal 3 4 14 2" xfId="15734"/>
    <cellStyle name="Normal 3 4 14 2 2" xfId="15735"/>
    <cellStyle name="Normal 3 4 14 2 3" xfId="15736"/>
    <cellStyle name="Normal 3 4 14 2 4" xfId="15737"/>
    <cellStyle name="Normal 3 4 14 3" xfId="15738"/>
    <cellStyle name="Normal 3 4 14 4" xfId="15739"/>
    <cellStyle name="Normal 3 4 14 5" xfId="15740"/>
    <cellStyle name="Normal 3 4 15" xfId="15741"/>
    <cellStyle name="Normal 3 4 16" xfId="15742"/>
    <cellStyle name="Normal 3 4 17" xfId="15743"/>
    <cellStyle name="Normal 3 4 2" xfId="15744"/>
    <cellStyle name="Normal 3 4 2 10" xfId="15745"/>
    <cellStyle name="Normal 3 4 2 11" xfId="15746"/>
    <cellStyle name="Normal 3 4 2 2" xfId="15747"/>
    <cellStyle name="Normal 3 4 2 2 2" xfId="15748"/>
    <cellStyle name="Normal 3 4 2 2 2 2" xfId="15749"/>
    <cellStyle name="Normal 3 4 2 2 2 2 2" xfId="15750"/>
    <cellStyle name="Normal 3 4 2 2 2 2 2 2" xfId="15751"/>
    <cellStyle name="Normal 3 4 2 2 2 2 2 2 2" xfId="15752"/>
    <cellStyle name="Normal 3 4 2 2 2 2 2 2 3" xfId="15753"/>
    <cellStyle name="Normal 3 4 2 2 2 2 2 2 4" xfId="15754"/>
    <cellStyle name="Normal 3 4 2 2 2 2 2 3" xfId="15755"/>
    <cellStyle name="Normal 3 4 2 2 2 2 2 4" xfId="15756"/>
    <cellStyle name="Normal 3 4 2 2 2 2 2 5" xfId="15757"/>
    <cellStyle name="Normal 3 4 2 2 2 2 3" xfId="15758"/>
    <cellStyle name="Normal 3 4 2 2 2 2 3 2" xfId="15759"/>
    <cellStyle name="Normal 3 4 2 2 2 2 3 3" xfId="15760"/>
    <cellStyle name="Normal 3 4 2 2 2 2 3 4" xfId="15761"/>
    <cellStyle name="Normal 3 4 2 2 2 2 4" xfId="15762"/>
    <cellStyle name="Normal 3 4 2 2 2 2 5" xfId="15763"/>
    <cellStyle name="Normal 3 4 2 2 2 2 6" xfId="15764"/>
    <cellStyle name="Normal 3 4 2 2 2 3" xfId="15765"/>
    <cellStyle name="Normal 3 4 2 2 2 3 2" xfId="15766"/>
    <cellStyle name="Normal 3 4 2 2 2 3 2 2" xfId="15767"/>
    <cellStyle name="Normal 3 4 2 2 2 3 2 2 2" xfId="15768"/>
    <cellStyle name="Normal 3 4 2 2 2 3 2 2 3" xfId="15769"/>
    <cellStyle name="Normal 3 4 2 2 2 3 2 2 4" xfId="15770"/>
    <cellStyle name="Normal 3 4 2 2 2 3 2 3" xfId="15771"/>
    <cellStyle name="Normal 3 4 2 2 2 3 2 4" xfId="15772"/>
    <cellStyle name="Normal 3 4 2 2 2 3 2 5" xfId="15773"/>
    <cellStyle name="Normal 3 4 2 2 2 3 3" xfId="15774"/>
    <cellStyle name="Normal 3 4 2 2 2 3 3 2" xfId="15775"/>
    <cellStyle name="Normal 3 4 2 2 2 3 3 3" xfId="15776"/>
    <cellStyle name="Normal 3 4 2 2 2 3 3 4" xfId="15777"/>
    <cellStyle name="Normal 3 4 2 2 2 3 4" xfId="15778"/>
    <cellStyle name="Normal 3 4 2 2 2 3 5" xfId="15779"/>
    <cellStyle name="Normal 3 4 2 2 2 3 6" xfId="15780"/>
    <cellStyle name="Normal 3 4 2 2 2 4" xfId="15781"/>
    <cellStyle name="Normal 3 4 2 2 2 4 2" xfId="15782"/>
    <cellStyle name="Normal 3 4 2 2 2 4 2 2" xfId="15783"/>
    <cellStyle name="Normal 3 4 2 2 2 4 2 3" xfId="15784"/>
    <cellStyle name="Normal 3 4 2 2 2 4 2 4" xfId="15785"/>
    <cellStyle name="Normal 3 4 2 2 2 4 3" xfId="15786"/>
    <cellStyle name="Normal 3 4 2 2 2 4 4" xfId="15787"/>
    <cellStyle name="Normal 3 4 2 2 2 4 5" xfId="15788"/>
    <cellStyle name="Normal 3 4 2 2 2 5" xfId="15789"/>
    <cellStyle name="Normal 3 4 2 2 2 5 2" xfId="15790"/>
    <cellStyle name="Normal 3 4 2 2 2 5 3" xfId="15791"/>
    <cellStyle name="Normal 3 4 2 2 2 5 4" xfId="15792"/>
    <cellStyle name="Normal 3 4 2 2 2 6" xfId="15793"/>
    <cellStyle name="Normal 3 4 2 2 2 7" xfId="15794"/>
    <cellStyle name="Normal 3 4 2 2 2 8" xfId="15795"/>
    <cellStyle name="Normal 3 4 2 2 3" xfId="15796"/>
    <cellStyle name="Normal 3 4 2 2 3 2" xfId="15797"/>
    <cellStyle name="Normal 3 4 2 2 3 2 2" xfId="15798"/>
    <cellStyle name="Normal 3 4 2 2 3 2 2 2" xfId="15799"/>
    <cellStyle name="Normal 3 4 2 2 3 2 2 3" xfId="15800"/>
    <cellStyle name="Normal 3 4 2 2 3 2 2 4" xfId="15801"/>
    <cellStyle name="Normal 3 4 2 2 3 2 3" xfId="15802"/>
    <cellStyle name="Normal 3 4 2 2 3 2 3 2" xfId="15803"/>
    <cellStyle name="Normal 3 4 2 2 3 2 3 3" xfId="15804"/>
    <cellStyle name="Normal 3 4 2 2 3 2 3 4" xfId="15805"/>
    <cellStyle name="Normal 3 4 2 2 3 2 4" xfId="15806"/>
    <cellStyle name="Normal 3 4 2 2 3 2 5" xfId="15807"/>
    <cellStyle name="Normal 3 4 2 2 3 2 6" xfId="15808"/>
    <cellStyle name="Normal 3 4 2 2 3 3" xfId="15809"/>
    <cellStyle name="Normal 3 4 2 2 3 3 2" xfId="15810"/>
    <cellStyle name="Normal 3 4 2 2 3 3 3" xfId="15811"/>
    <cellStyle name="Normal 3 4 2 2 3 3 4" xfId="15812"/>
    <cellStyle name="Normal 3 4 2 2 3 4" xfId="15813"/>
    <cellStyle name="Normal 3 4 2 2 3 4 2" xfId="15814"/>
    <cellStyle name="Normal 3 4 2 2 3 4 3" xfId="15815"/>
    <cellStyle name="Normal 3 4 2 2 3 4 4" xfId="15816"/>
    <cellStyle name="Normal 3 4 2 2 3 5" xfId="15817"/>
    <cellStyle name="Normal 3 4 2 2 3 6" xfId="15818"/>
    <cellStyle name="Normal 3 4 2 2 3 7" xfId="15819"/>
    <cellStyle name="Normal 3 4 2 2 4" xfId="15820"/>
    <cellStyle name="Normal 3 4 2 2 4 2" xfId="15821"/>
    <cellStyle name="Normal 3 4 2 2 4 2 2" xfId="15822"/>
    <cellStyle name="Normal 3 4 2 2 4 2 2 2" xfId="15823"/>
    <cellStyle name="Normal 3 4 2 2 4 2 2 3" xfId="15824"/>
    <cellStyle name="Normal 3 4 2 2 4 2 2 4" xfId="15825"/>
    <cellStyle name="Normal 3 4 2 2 4 2 3" xfId="15826"/>
    <cellStyle name="Normal 3 4 2 2 4 2 4" xfId="15827"/>
    <cellStyle name="Normal 3 4 2 2 4 2 5" xfId="15828"/>
    <cellStyle name="Normal 3 4 2 2 4 3" xfId="15829"/>
    <cellStyle name="Normal 3 4 2 2 4 3 2" xfId="15830"/>
    <cellStyle name="Normal 3 4 2 2 4 3 3" xfId="15831"/>
    <cellStyle name="Normal 3 4 2 2 4 3 4" xfId="15832"/>
    <cellStyle name="Normal 3 4 2 2 4 4" xfId="15833"/>
    <cellStyle name="Normal 3 4 2 2 4 5" xfId="15834"/>
    <cellStyle name="Normal 3 4 2 2 4 6" xfId="15835"/>
    <cellStyle name="Normal 3 4 2 2 5" xfId="15836"/>
    <cellStyle name="Normal 3 4 2 2 5 2" xfId="15837"/>
    <cellStyle name="Normal 3 4 2 2 5 2 2" xfId="15838"/>
    <cellStyle name="Normal 3 4 2 2 5 2 3" xfId="15839"/>
    <cellStyle name="Normal 3 4 2 2 5 2 4" xfId="15840"/>
    <cellStyle name="Normal 3 4 2 2 5 3" xfId="15841"/>
    <cellStyle name="Normal 3 4 2 2 5 4" xfId="15842"/>
    <cellStyle name="Normal 3 4 2 2 5 5" xfId="15843"/>
    <cellStyle name="Normal 3 4 2 2 6" xfId="15844"/>
    <cellStyle name="Normal 3 4 2 2 6 2" xfId="15845"/>
    <cellStyle name="Normal 3 4 2 2 6 3" xfId="15846"/>
    <cellStyle name="Normal 3 4 2 2 6 4" xfId="15847"/>
    <cellStyle name="Normal 3 4 2 2 7" xfId="15848"/>
    <cellStyle name="Normal 3 4 2 2 8" xfId="15849"/>
    <cellStyle name="Normal 3 4 2 2 9" xfId="15850"/>
    <cellStyle name="Normal 3 4 2 3" xfId="15851"/>
    <cellStyle name="Normal 3 4 2 3 2" xfId="15852"/>
    <cellStyle name="Normal 3 4 2 3 2 2" xfId="15853"/>
    <cellStyle name="Normal 3 4 2 3 2 2 2" xfId="15854"/>
    <cellStyle name="Normal 3 4 2 3 2 2 2 2" xfId="15855"/>
    <cellStyle name="Normal 3 4 2 3 2 2 2 3" xfId="15856"/>
    <cellStyle name="Normal 3 4 2 3 2 2 2 4" xfId="15857"/>
    <cellStyle name="Normal 3 4 2 3 2 2 3" xfId="15858"/>
    <cellStyle name="Normal 3 4 2 3 2 2 3 2" xfId="15859"/>
    <cellStyle name="Normal 3 4 2 3 2 2 3 3" xfId="15860"/>
    <cellStyle name="Normal 3 4 2 3 2 2 3 4" xfId="15861"/>
    <cellStyle name="Normal 3 4 2 3 2 2 4" xfId="15862"/>
    <cellStyle name="Normal 3 4 2 3 2 2 5" xfId="15863"/>
    <cellStyle name="Normal 3 4 2 3 2 2 6" xfId="15864"/>
    <cellStyle name="Normal 3 4 2 3 2 3" xfId="15865"/>
    <cellStyle name="Normal 3 4 2 3 2 3 2" xfId="15866"/>
    <cellStyle name="Normal 3 4 2 3 2 3 3" xfId="15867"/>
    <cellStyle name="Normal 3 4 2 3 2 3 4" xfId="15868"/>
    <cellStyle name="Normal 3 4 2 3 2 4" xfId="15869"/>
    <cellStyle name="Normal 3 4 2 3 2 4 2" xfId="15870"/>
    <cellStyle name="Normal 3 4 2 3 2 4 3" xfId="15871"/>
    <cellStyle name="Normal 3 4 2 3 2 4 4" xfId="15872"/>
    <cellStyle name="Normal 3 4 2 3 2 5" xfId="15873"/>
    <cellStyle name="Normal 3 4 2 3 2 6" xfId="15874"/>
    <cellStyle name="Normal 3 4 2 3 2 7" xfId="15875"/>
    <cellStyle name="Normal 3 4 2 3 3" xfId="15876"/>
    <cellStyle name="Normal 3 4 2 3 3 2" xfId="15877"/>
    <cellStyle name="Normal 3 4 2 3 3 2 2" xfId="15878"/>
    <cellStyle name="Normal 3 4 2 3 3 2 2 2" xfId="15879"/>
    <cellStyle name="Normal 3 4 2 3 3 2 2 3" xfId="15880"/>
    <cellStyle name="Normal 3 4 2 3 3 2 2 4" xfId="15881"/>
    <cellStyle name="Normal 3 4 2 3 3 2 3" xfId="15882"/>
    <cellStyle name="Normal 3 4 2 3 3 2 3 2" xfId="15883"/>
    <cellStyle name="Normal 3 4 2 3 3 2 3 3" xfId="15884"/>
    <cellStyle name="Normal 3 4 2 3 3 2 3 4" xfId="15885"/>
    <cellStyle name="Normal 3 4 2 3 3 2 4" xfId="15886"/>
    <cellStyle name="Normal 3 4 2 3 3 2 5" xfId="15887"/>
    <cellStyle name="Normal 3 4 2 3 3 2 6" xfId="15888"/>
    <cellStyle name="Normal 3 4 2 3 3 3" xfId="15889"/>
    <cellStyle name="Normal 3 4 2 3 3 3 2" xfId="15890"/>
    <cellStyle name="Normal 3 4 2 3 3 3 3" xfId="15891"/>
    <cellStyle name="Normal 3 4 2 3 3 3 4" xfId="15892"/>
    <cellStyle name="Normal 3 4 2 3 3 4" xfId="15893"/>
    <cellStyle name="Normal 3 4 2 3 3 4 2" xfId="15894"/>
    <cellStyle name="Normal 3 4 2 3 3 4 3" xfId="15895"/>
    <cellStyle name="Normal 3 4 2 3 3 4 4" xfId="15896"/>
    <cellStyle name="Normal 3 4 2 3 3 5" xfId="15897"/>
    <cellStyle name="Normal 3 4 2 3 3 6" xfId="15898"/>
    <cellStyle name="Normal 3 4 2 3 3 7" xfId="15899"/>
    <cellStyle name="Normal 3 4 2 3 4" xfId="15900"/>
    <cellStyle name="Normal 3 4 2 3 4 2" xfId="15901"/>
    <cellStyle name="Normal 3 4 2 3 4 2 2" xfId="15902"/>
    <cellStyle name="Normal 3 4 2 3 4 2 3" xfId="15903"/>
    <cellStyle name="Normal 3 4 2 3 4 2 4" xfId="15904"/>
    <cellStyle name="Normal 3 4 2 3 4 3" xfId="15905"/>
    <cellStyle name="Normal 3 4 2 3 4 3 2" xfId="15906"/>
    <cellStyle name="Normal 3 4 2 3 4 3 3" xfId="15907"/>
    <cellStyle name="Normal 3 4 2 3 4 3 4" xfId="15908"/>
    <cellStyle name="Normal 3 4 2 3 4 4" xfId="15909"/>
    <cellStyle name="Normal 3 4 2 3 4 5" xfId="15910"/>
    <cellStyle name="Normal 3 4 2 3 4 6" xfId="15911"/>
    <cellStyle name="Normal 3 4 2 3 5" xfId="15912"/>
    <cellStyle name="Normal 3 4 2 3 5 2" xfId="15913"/>
    <cellStyle name="Normal 3 4 2 3 5 3" xfId="15914"/>
    <cellStyle name="Normal 3 4 2 3 5 4" xfId="15915"/>
    <cellStyle name="Normal 3 4 2 3 6" xfId="15916"/>
    <cellStyle name="Normal 3 4 2 3 6 2" xfId="15917"/>
    <cellStyle name="Normal 3 4 2 3 6 3" xfId="15918"/>
    <cellStyle name="Normal 3 4 2 3 6 4" xfId="15919"/>
    <cellStyle name="Normal 3 4 2 3 7" xfId="15920"/>
    <cellStyle name="Normal 3 4 2 3 8" xfId="15921"/>
    <cellStyle name="Normal 3 4 2 3 9" xfId="15922"/>
    <cellStyle name="Normal 3 4 2 4" xfId="15923"/>
    <cellStyle name="Normal 3 4 2 4 2" xfId="15924"/>
    <cellStyle name="Normal 3 4 2 4 2 2" xfId="15925"/>
    <cellStyle name="Normal 3 4 2 4 2 2 2" xfId="15926"/>
    <cellStyle name="Normal 3 4 2 4 2 2 3" xfId="15927"/>
    <cellStyle name="Normal 3 4 2 4 2 2 4" xfId="15928"/>
    <cellStyle name="Normal 3 4 2 4 2 3" xfId="15929"/>
    <cellStyle name="Normal 3 4 2 4 2 3 2" xfId="15930"/>
    <cellStyle name="Normal 3 4 2 4 2 3 3" xfId="15931"/>
    <cellStyle name="Normal 3 4 2 4 2 3 4" xfId="15932"/>
    <cellStyle name="Normal 3 4 2 4 2 4" xfId="15933"/>
    <cellStyle name="Normal 3 4 2 4 2 5" xfId="15934"/>
    <cellStyle name="Normal 3 4 2 4 2 6" xfId="15935"/>
    <cellStyle name="Normal 3 4 2 4 3" xfId="15936"/>
    <cellStyle name="Normal 3 4 2 4 3 2" xfId="15937"/>
    <cellStyle name="Normal 3 4 2 4 3 3" xfId="15938"/>
    <cellStyle name="Normal 3 4 2 4 3 4" xfId="15939"/>
    <cellStyle name="Normal 3 4 2 4 4" xfId="15940"/>
    <cellStyle name="Normal 3 4 2 4 4 2" xfId="15941"/>
    <cellStyle name="Normal 3 4 2 4 4 3" xfId="15942"/>
    <cellStyle name="Normal 3 4 2 4 4 4" xfId="15943"/>
    <cellStyle name="Normal 3 4 2 4 5" xfId="15944"/>
    <cellStyle name="Normal 3 4 2 4 6" xfId="15945"/>
    <cellStyle name="Normal 3 4 2 4 7" xfId="15946"/>
    <cellStyle name="Normal 3 4 2 5" xfId="15947"/>
    <cellStyle name="Normal 3 4 2 5 2" xfId="15948"/>
    <cellStyle name="Normal 3 4 2 5 2 2" xfId="15949"/>
    <cellStyle name="Normal 3 4 2 5 2 2 2" xfId="15950"/>
    <cellStyle name="Normal 3 4 2 5 2 2 3" xfId="15951"/>
    <cellStyle name="Normal 3 4 2 5 2 2 4" xfId="15952"/>
    <cellStyle name="Normal 3 4 2 5 2 3" xfId="15953"/>
    <cellStyle name="Normal 3 4 2 5 2 3 2" xfId="15954"/>
    <cellStyle name="Normal 3 4 2 5 2 3 3" xfId="15955"/>
    <cellStyle name="Normal 3 4 2 5 2 3 4" xfId="15956"/>
    <cellStyle name="Normal 3 4 2 5 2 4" xfId="15957"/>
    <cellStyle name="Normal 3 4 2 5 2 5" xfId="15958"/>
    <cellStyle name="Normal 3 4 2 5 2 6" xfId="15959"/>
    <cellStyle name="Normal 3 4 2 5 3" xfId="15960"/>
    <cellStyle name="Normal 3 4 2 5 3 2" xfId="15961"/>
    <cellStyle name="Normal 3 4 2 5 3 3" xfId="15962"/>
    <cellStyle name="Normal 3 4 2 5 3 4" xfId="15963"/>
    <cellStyle name="Normal 3 4 2 5 4" xfId="15964"/>
    <cellStyle name="Normal 3 4 2 5 4 2" xfId="15965"/>
    <cellStyle name="Normal 3 4 2 5 4 3" xfId="15966"/>
    <cellStyle name="Normal 3 4 2 5 4 4" xfId="15967"/>
    <cellStyle name="Normal 3 4 2 5 5" xfId="15968"/>
    <cellStyle name="Normal 3 4 2 5 6" xfId="15969"/>
    <cellStyle name="Normal 3 4 2 5 7" xfId="15970"/>
    <cellStyle name="Normal 3 4 2 6" xfId="15971"/>
    <cellStyle name="Normal 3 4 2 6 2" xfId="15972"/>
    <cellStyle name="Normal 3 4 2 6 2 2" xfId="15973"/>
    <cellStyle name="Normal 3 4 2 6 2 3" xfId="15974"/>
    <cellStyle name="Normal 3 4 2 6 2 4" xfId="15975"/>
    <cellStyle name="Normal 3 4 2 6 3" xfId="15976"/>
    <cellStyle name="Normal 3 4 2 6 3 2" xfId="15977"/>
    <cellStyle name="Normal 3 4 2 6 3 3" xfId="15978"/>
    <cellStyle name="Normal 3 4 2 6 3 4" xfId="15979"/>
    <cellStyle name="Normal 3 4 2 7" xfId="15980"/>
    <cellStyle name="Normal 3 4 2 7 2" xfId="15981"/>
    <cellStyle name="Normal 3 4 2 7 2 2" xfId="15982"/>
    <cellStyle name="Normal 3 4 2 7 2 3" xfId="15983"/>
    <cellStyle name="Normal 3 4 2 7 2 4" xfId="15984"/>
    <cellStyle name="Normal 3 4 2 7 3" xfId="15985"/>
    <cellStyle name="Normal 3 4 2 7 4" xfId="15986"/>
    <cellStyle name="Normal 3 4 2 7 5" xfId="15987"/>
    <cellStyle name="Normal 3 4 2 8" xfId="15988"/>
    <cellStyle name="Normal 3 4 2 8 2" xfId="15989"/>
    <cellStyle name="Normal 3 4 2 8 3" xfId="15990"/>
    <cellStyle name="Normal 3 4 2 8 4" xfId="15991"/>
    <cellStyle name="Normal 3 4 2 9" xfId="15992"/>
    <cellStyle name="Normal 3 4 3" xfId="15993"/>
    <cellStyle name="Normal 3 4 3 10" xfId="15994"/>
    <cellStyle name="Normal 3 4 3 11" xfId="15995"/>
    <cellStyle name="Normal 3 4 3 2" xfId="15996"/>
    <cellStyle name="Normal 3 4 3 2 2" xfId="15997"/>
    <cellStyle name="Normal 3 4 3 2 2 2" xfId="15998"/>
    <cellStyle name="Normal 3 4 3 2 2 2 2" xfId="15999"/>
    <cellStyle name="Normal 3 4 3 2 2 2 2 2" xfId="16000"/>
    <cellStyle name="Normal 3 4 3 2 2 2 2 3" xfId="16001"/>
    <cellStyle name="Normal 3 4 3 2 2 2 2 4" xfId="16002"/>
    <cellStyle name="Normal 3 4 3 2 2 2 3" xfId="16003"/>
    <cellStyle name="Normal 3 4 3 2 2 2 3 2" xfId="16004"/>
    <cellStyle name="Normal 3 4 3 2 2 2 3 3" xfId="16005"/>
    <cellStyle name="Normal 3 4 3 2 2 2 3 4" xfId="16006"/>
    <cellStyle name="Normal 3 4 3 2 2 2 4" xfId="16007"/>
    <cellStyle name="Normal 3 4 3 2 2 2 5" xfId="16008"/>
    <cellStyle name="Normal 3 4 3 2 2 2 6" xfId="16009"/>
    <cellStyle name="Normal 3 4 3 2 2 3" xfId="16010"/>
    <cellStyle name="Normal 3 4 3 2 2 3 2" xfId="16011"/>
    <cellStyle name="Normal 3 4 3 2 2 3 3" xfId="16012"/>
    <cellStyle name="Normal 3 4 3 2 2 3 4" xfId="16013"/>
    <cellStyle name="Normal 3 4 3 2 2 4" xfId="16014"/>
    <cellStyle name="Normal 3 4 3 2 2 4 2" xfId="16015"/>
    <cellStyle name="Normal 3 4 3 2 2 4 3" xfId="16016"/>
    <cellStyle name="Normal 3 4 3 2 2 4 4" xfId="16017"/>
    <cellStyle name="Normal 3 4 3 2 2 5" xfId="16018"/>
    <cellStyle name="Normal 3 4 3 2 2 6" xfId="16019"/>
    <cellStyle name="Normal 3 4 3 2 2 7" xfId="16020"/>
    <cellStyle name="Normal 3 4 3 2 3" xfId="16021"/>
    <cellStyle name="Normal 3 4 3 2 3 2" xfId="16022"/>
    <cellStyle name="Normal 3 4 3 2 3 2 2" xfId="16023"/>
    <cellStyle name="Normal 3 4 3 2 3 2 2 2" xfId="16024"/>
    <cellStyle name="Normal 3 4 3 2 3 2 2 3" xfId="16025"/>
    <cellStyle name="Normal 3 4 3 2 3 2 2 4" xfId="16026"/>
    <cellStyle name="Normal 3 4 3 2 3 2 3" xfId="16027"/>
    <cellStyle name="Normal 3 4 3 2 3 2 3 2" xfId="16028"/>
    <cellStyle name="Normal 3 4 3 2 3 2 3 3" xfId="16029"/>
    <cellStyle name="Normal 3 4 3 2 3 2 3 4" xfId="16030"/>
    <cellStyle name="Normal 3 4 3 2 3 2 4" xfId="16031"/>
    <cellStyle name="Normal 3 4 3 2 3 2 5" xfId="16032"/>
    <cellStyle name="Normal 3 4 3 2 3 2 6" xfId="16033"/>
    <cellStyle name="Normal 3 4 3 2 3 3" xfId="16034"/>
    <cellStyle name="Normal 3 4 3 2 3 3 2" xfId="16035"/>
    <cellStyle name="Normal 3 4 3 2 3 3 3" xfId="16036"/>
    <cellStyle name="Normal 3 4 3 2 3 3 4" xfId="16037"/>
    <cellStyle name="Normal 3 4 3 2 3 4" xfId="16038"/>
    <cellStyle name="Normal 3 4 3 2 3 4 2" xfId="16039"/>
    <cellStyle name="Normal 3 4 3 2 3 4 3" xfId="16040"/>
    <cellStyle name="Normal 3 4 3 2 3 4 4" xfId="16041"/>
    <cellStyle name="Normal 3 4 3 2 3 5" xfId="16042"/>
    <cellStyle name="Normal 3 4 3 2 3 6" xfId="16043"/>
    <cellStyle name="Normal 3 4 3 2 3 7" xfId="16044"/>
    <cellStyle name="Normal 3 4 3 2 4" xfId="16045"/>
    <cellStyle name="Normal 3 4 3 2 4 2" xfId="16046"/>
    <cellStyle name="Normal 3 4 3 2 4 2 2" xfId="16047"/>
    <cellStyle name="Normal 3 4 3 2 4 2 3" xfId="16048"/>
    <cellStyle name="Normal 3 4 3 2 4 2 4" xfId="16049"/>
    <cellStyle name="Normal 3 4 3 2 4 3" xfId="16050"/>
    <cellStyle name="Normal 3 4 3 2 4 3 2" xfId="16051"/>
    <cellStyle name="Normal 3 4 3 2 4 3 3" xfId="16052"/>
    <cellStyle name="Normal 3 4 3 2 4 3 4" xfId="16053"/>
    <cellStyle name="Normal 3 4 3 2 4 4" xfId="16054"/>
    <cellStyle name="Normal 3 4 3 2 4 5" xfId="16055"/>
    <cellStyle name="Normal 3 4 3 2 4 6" xfId="16056"/>
    <cellStyle name="Normal 3 4 3 2 5" xfId="16057"/>
    <cellStyle name="Normal 3 4 3 2 5 2" xfId="16058"/>
    <cellStyle name="Normal 3 4 3 2 5 3" xfId="16059"/>
    <cellStyle name="Normal 3 4 3 2 5 4" xfId="16060"/>
    <cellStyle name="Normal 3 4 3 2 6" xfId="16061"/>
    <cellStyle name="Normal 3 4 3 2 6 2" xfId="16062"/>
    <cellStyle name="Normal 3 4 3 2 6 3" xfId="16063"/>
    <cellStyle name="Normal 3 4 3 2 6 4" xfId="16064"/>
    <cellStyle name="Normal 3 4 3 2 7" xfId="16065"/>
    <cellStyle name="Normal 3 4 3 2 8" xfId="16066"/>
    <cellStyle name="Normal 3 4 3 2 9" xfId="16067"/>
    <cellStyle name="Normal 3 4 3 3" xfId="16068"/>
    <cellStyle name="Normal 3 4 3 3 2" xfId="16069"/>
    <cellStyle name="Normal 3 4 3 3 2 2" xfId="16070"/>
    <cellStyle name="Normal 3 4 3 3 2 2 2" xfId="16071"/>
    <cellStyle name="Normal 3 4 3 3 2 2 2 2" xfId="16072"/>
    <cellStyle name="Normal 3 4 3 3 2 2 2 3" xfId="16073"/>
    <cellStyle name="Normal 3 4 3 3 2 2 2 4" xfId="16074"/>
    <cellStyle name="Normal 3 4 3 3 2 2 3" xfId="16075"/>
    <cellStyle name="Normal 3 4 3 3 2 2 4" xfId="16076"/>
    <cellStyle name="Normal 3 4 3 3 2 2 5" xfId="16077"/>
    <cellStyle name="Normal 3 4 3 3 2 3" xfId="16078"/>
    <cellStyle name="Normal 3 4 3 3 2 3 2" xfId="16079"/>
    <cellStyle name="Normal 3 4 3 3 2 3 3" xfId="16080"/>
    <cellStyle name="Normal 3 4 3 3 2 3 4" xfId="16081"/>
    <cellStyle name="Normal 3 4 3 3 2 4" xfId="16082"/>
    <cellStyle name="Normal 3 4 3 3 2 4 2" xfId="16083"/>
    <cellStyle name="Normal 3 4 3 3 2 4 3" xfId="16084"/>
    <cellStyle name="Normal 3 4 3 3 2 4 4" xfId="16085"/>
    <cellStyle name="Normal 3 4 3 3 2 5" xfId="16086"/>
    <cellStyle name="Normal 3 4 3 3 2 6" xfId="16087"/>
    <cellStyle name="Normal 3 4 3 3 2 7" xfId="16088"/>
    <cellStyle name="Normal 3 4 3 3 3" xfId="16089"/>
    <cellStyle name="Normal 3 4 3 3 3 2" xfId="16090"/>
    <cellStyle name="Normal 3 4 3 3 3 2 2" xfId="16091"/>
    <cellStyle name="Normal 3 4 3 3 3 2 2 2" xfId="16092"/>
    <cellStyle name="Normal 3 4 3 3 3 2 2 3" xfId="16093"/>
    <cellStyle name="Normal 3 4 3 3 3 2 2 4" xfId="16094"/>
    <cellStyle name="Normal 3 4 3 3 3 2 3" xfId="16095"/>
    <cellStyle name="Normal 3 4 3 3 3 2 4" xfId="16096"/>
    <cellStyle name="Normal 3 4 3 3 3 2 5" xfId="16097"/>
    <cellStyle name="Normal 3 4 3 3 3 3" xfId="16098"/>
    <cellStyle name="Normal 3 4 3 3 3 3 2" xfId="16099"/>
    <cellStyle name="Normal 3 4 3 3 3 3 3" xfId="16100"/>
    <cellStyle name="Normal 3 4 3 3 3 3 4" xfId="16101"/>
    <cellStyle name="Normal 3 4 3 3 3 4" xfId="16102"/>
    <cellStyle name="Normal 3 4 3 3 3 5" xfId="16103"/>
    <cellStyle name="Normal 3 4 3 3 3 6" xfId="16104"/>
    <cellStyle name="Normal 3 4 3 3 4" xfId="16105"/>
    <cellStyle name="Normal 3 4 3 3 4 2" xfId="16106"/>
    <cellStyle name="Normal 3 4 3 3 4 2 2" xfId="16107"/>
    <cellStyle name="Normal 3 4 3 3 4 2 3" xfId="16108"/>
    <cellStyle name="Normal 3 4 3 3 4 2 4" xfId="16109"/>
    <cellStyle name="Normal 3 4 3 3 4 3" xfId="16110"/>
    <cellStyle name="Normal 3 4 3 3 4 4" xfId="16111"/>
    <cellStyle name="Normal 3 4 3 3 4 5" xfId="16112"/>
    <cellStyle name="Normal 3 4 3 3 5" xfId="16113"/>
    <cellStyle name="Normal 3 4 3 3 5 2" xfId="16114"/>
    <cellStyle name="Normal 3 4 3 3 5 3" xfId="16115"/>
    <cellStyle name="Normal 3 4 3 3 5 4" xfId="16116"/>
    <cellStyle name="Normal 3 4 3 3 6" xfId="16117"/>
    <cellStyle name="Normal 3 4 3 3 6 2" xfId="16118"/>
    <cellStyle name="Normal 3 4 3 3 6 3" xfId="16119"/>
    <cellStyle name="Normal 3 4 3 3 6 4" xfId="16120"/>
    <cellStyle name="Normal 3 4 3 3 7" xfId="16121"/>
    <cellStyle name="Normal 3 4 3 3 8" xfId="16122"/>
    <cellStyle name="Normal 3 4 3 3 9" xfId="16123"/>
    <cellStyle name="Normal 3 4 3 4" xfId="16124"/>
    <cellStyle name="Normal 3 4 3 4 2" xfId="16125"/>
    <cellStyle name="Normal 3 4 3 4 2 2" xfId="16126"/>
    <cellStyle name="Normal 3 4 3 4 2 2 2" xfId="16127"/>
    <cellStyle name="Normal 3 4 3 4 2 2 3" xfId="16128"/>
    <cellStyle name="Normal 3 4 3 4 2 2 4" xfId="16129"/>
    <cellStyle name="Normal 3 4 3 4 2 3" xfId="16130"/>
    <cellStyle name="Normal 3 4 3 4 2 3 2" xfId="16131"/>
    <cellStyle name="Normal 3 4 3 4 2 3 3" xfId="16132"/>
    <cellStyle name="Normal 3 4 3 4 2 3 4" xfId="16133"/>
    <cellStyle name="Normal 3 4 3 4 2 4" xfId="16134"/>
    <cellStyle name="Normal 3 4 3 4 2 5" xfId="16135"/>
    <cellStyle name="Normal 3 4 3 4 2 6" xfId="16136"/>
    <cellStyle name="Normal 3 4 3 4 3" xfId="16137"/>
    <cellStyle name="Normal 3 4 3 4 3 2" xfId="16138"/>
    <cellStyle name="Normal 3 4 3 4 3 3" xfId="16139"/>
    <cellStyle name="Normal 3 4 3 4 3 4" xfId="16140"/>
    <cellStyle name="Normal 3 4 3 4 4" xfId="16141"/>
    <cellStyle name="Normal 3 4 3 4 4 2" xfId="16142"/>
    <cellStyle name="Normal 3 4 3 4 4 3" xfId="16143"/>
    <cellStyle name="Normal 3 4 3 4 4 4" xfId="16144"/>
    <cellStyle name="Normal 3 4 3 4 5" xfId="16145"/>
    <cellStyle name="Normal 3 4 3 4 6" xfId="16146"/>
    <cellStyle name="Normal 3 4 3 4 7" xfId="16147"/>
    <cellStyle name="Normal 3 4 3 5" xfId="16148"/>
    <cellStyle name="Normal 3 4 3 5 2" xfId="16149"/>
    <cellStyle name="Normal 3 4 3 5 2 2" xfId="16150"/>
    <cellStyle name="Normal 3 4 3 5 2 2 2" xfId="16151"/>
    <cellStyle name="Normal 3 4 3 5 2 2 3" xfId="16152"/>
    <cellStyle name="Normal 3 4 3 5 2 2 4" xfId="16153"/>
    <cellStyle name="Normal 3 4 3 5 2 3" xfId="16154"/>
    <cellStyle name="Normal 3 4 3 5 2 4" xfId="16155"/>
    <cellStyle name="Normal 3 4 3 5 2 5" xfId="16156"/>
    <cellStyle name="Normal 3 4 3 5 3" xfId="16157"/>
    <cellStyle name="Normal 3 4 3 5 3 2" xfId="16158"/>
    <cellStyle name="Normal 3 4 3 5 3 3" xfId="16159"/>
    <cellStyle name="Normal 3 4 3 5 3 4" xfId="16160"/>
    <cellStyle name="Normal 3 4 3 5 4" xfId="16161"/>
    <cellStyle name="Normal 3 4 3 5 4 2" xfId="16162"/>
    <cellStyle name="Normal 3 4 3 5 4 3" xfId="16163"/>
    <cellStyle name="Normal 3 4 3 5 4 4" xfId="16164"/>
    <cellStyle name="Normal 3 4 3 6" xfId="16165"/>
    <cellStyle name="Normal 3 4 3 6 2" xfId="16166"/>
    <cellStyle name="Normal 3 4 3 6 2 2" xfId="16167"/>
    <cellStyle name="Normal 3 4 3 6 2 3" xfId="16168"/>
    <cellStyle name="Normal 3 4 3 6 2 4" xfId="16169"/>
    <cellStyle name="Normal 3 4 3 6 3" xfId="16170"/>
    <cellStyle name="Normal 3 4 3 6 3 2" xfId="16171"/>
    <cellStyle name="Normal 3 4 3 6 3 3" xfId="16172"/>
    <cellStyle name="Normal 3 4 3 6 3 4" xfId="16173"/>
    <cellStyle name="Normal 3 4 3 6 4" xfId="16174"/>
    <cellStyle name="Normal 3 4 3 6 5" xfId="16175"/>
    <cellStyle name="Normal 3 4 3 6 6" xfId="16176"/>
    <cellStyle name="Normal 3 4 3 7" xfId="16177"/>
    <cellStyle name="Normal 3 4 3 7 2" xfId="16178"/>
    <cellStyle name="Normal 3 4 3 7 3" xfId="16179"/>
    <cellStyle name="Normal 3 4 3 7 4" xfId="16180"/>
    <cellStyle name="Normal 3 4 3 8" xfId="16181"/>
    <cellStyle name="Normal 3 4 3 8 2" xfId="16182"/>
    <cellStyle name="Normal 3 4 3 8 3" xfId="16183"/>
    <cellStyle name="Normal 3 4 3 8 4" xfId="16184"/>
    <cellStyle name="Normal 3 4 3 9" xfId="16185"/>
    <cellStyle name="Normal 3 4 4" xfId="16186"/>
    <cellStyle name="Normal 3 4 4 2" xfId="16187"/>
    <cellStyle name="Normal 3 4 4 2 2" xfId="16188"/>
    <cellStyle name="Normal 3 4 4 2 2 2" xfId="16189"/>
    <cellStyle name="Normal 3 4 4 2 2 2 2" xfId="16190"/>
    <cellStyle name="Normal 3 4 4 2 2 2 3" xfId="16191"/>
    <cellStyle name="Normal 3 4 4 2 2 2 4" xfId="16192"/>
    <cellStyle name="Normal 3 4 4 2 2 3" xfId="16193"/>
    <cellStyle name="Normal 3 4 4 2 2 4" xfId="16194"/>
    <cellStyle name="Normal 3 4 4 2 2 5" xfId="16195"/>
    <cellStyle name="Normal 3 4 4 2 3" xfId="16196"/>
    <cellStyle name="Normal 3 4 4 2 3 2" xfId="16197"/>
    <cellStyle name="Normal 3 4 4 2 3 3" xfId="16198"/>
    <cellStyle name="Normal 3 4 4 2 3 4" xfId="16199"/>
    <cellStyle name="Normal 3 4 4 2 4" xfId="16200"/>
    <cellStyle name="Normal 3 4 4 2 4 2" xfId="16201"/>
    <cellStyle name="Normal 3 4 4 2 4 3" xfId="16202"/>
    <cellStyle name="Normal 3 4 4 2 4 4" xfId="16203"/>
    <cellStyle name="Normal 3 4 4 3" xfId="16204"/>
    <cellStyle name="Normal 3 4 4 3 2" xfId="16205"/>
    <cellStyle name="Normal 3 4 4 3 2 2" xfId="16206"/>
    <cellStyle name="Normal 3 4 4 3 2 2 2" xfId="16207"/>
    <cellStyle name="Normal 3 4 4 3 2 2 3" xfId="16208"/>
    <cellStyle name="Normal 3 4 4 3 2 2 4" xfId="16209"/>
    <cellStyle name="Normal 3 4 4 3 2 3" xfId="16210"/>
    <cellStyle name="Normal 3 4 4 3 2 4" xfId="16211"/>
    <cellStyle name="Normal 3 4 4 3 2 5" xfId="16212"/>
    <cellStyle name="Normal 3 4 4 3 3" xfId="16213"/>
    <cellStyle name="Normal 3 4 4 3 3 2" xfId="16214"/>
    <cellStyle name="Normal 3 4 4 3 3 3" xfId="16215"/>
    <cellStyle name="Normal 3 4 4 3 3 4" xfId="16216"/>
    <cellStyle name="Normal 3 4 4 3 4" xfId="16217"/>
    <cellStyle name="Normal 3 4 4 3 5" xfId="16218"/>
    <cellStyle name="Normal 3 4 4 3 6" xfId="16219"/>
    <cellStyle name="Normal 3 4 4 4" xfId="16220"/>
    <cellStyle name="Normal 3 4 4 4 2" xfId="16221"/>
    <cellStyle name="Normal 3 4 4 4 2 2" xfId="16222"/>
    <cellStyle name="Normal 3 4 4 4 2 3" xfId="16223"/>
    <cellStyle name="Normal 3 4 4 4 2 4" xfId="16224"/>
    <cellStyle name="Normal 3 4 4 4 3" xfId="16225"/>
    <cellStyle name="Normal 3 4 4 4 4" xfId="16226"/>
    <cellStyle name="Normal 3 4 4 4 5" xfId="16227"/>
    <cellStyle name="Normal 3 4 4 5" xfId="16228"/>
    <cellStyle name="Normal 3 4 4 5 2" xfId="16229"/>
    <cellStyle name="Normal 3 4 4 5 3" xfId="16230"/>
    <cellStyle name="Normal 3 4 4 5 4" xfId="16231"/>
    <cellStyle name="Normal 3 4 4 6" xfId="16232"/>
    <cellStyle name="Normal 3 4 4 6 2" xfId="16233"/>
    <cellStyle name="Normal 3 4 4 6 3" xfId="16234"/>
    <cellStyle name="Normal 3 4 4 6 4" xfId="16235"/>
    <cellStyle name="Normal 3 4 5" xfId="16236"/>
    <cellStyle name="Normal 3 4 5 2" xfId="16237"/>
    <cellStyle name="Normal 3 4 5 2 2" xfId="16238"/>
    <cellStyle name="Normal 3 4 5 2 2 2" xfId="16239"/>
    <cellStyle name="Normal 3 4 5 2 2 2 2" xfId="16240"/>
    <cellStyle name="Normal 3 4 5 2 2 2 2 2" xfId="16241"/>
    <cellStyle name="Normal 3 4 5 2 2 2 2 3" xfId="16242"/>
    <cellStyle name="Normal 3 4 5 2 2 2 2 4" xfId="16243"/>
    <cellStyle name="Normal 3 4 5 2 2 2 3" xfId="16244"/>
    <cellStyle name="Normal 3 4 5 2 2 2 4" xfId="16245"/>
    <cellStyle name="Normal 3 4 5 2 2 2 5" xfId="16246"/>
    <cellStyle name="Normal 3 4 5 2 2 3" xfId="16247"/>
    <cellStyle name="Normal 3 4 5 2 2 3 2" xfId="16248"/>
    <cellStyle name="Normal 3 4 5 2 2 3 3" xfId="16249"/>
    <cellStyle name="Normal 3 4 5 2 2 3 4" xfId="16250"/>
    <cellStyle name="Normal 3 4 5 2 2 4" xfId="16251"/>
    <cellStyle name="Normal 3 4 5 2 2 5" xfId="16252"/>
    <cellStyle name="Normal 3 4 5 2 2 6" xfId="16253"/>
    <cellStyle name="Normal 3 4 5 2 3" xfId="16254"/>
    <cellStyle name="Normal 3 4 5 2 3 2" xfId="16255"/>
    <cellStyle name="Normal 3 4 5 2 3 2 2" xfId="16256"/>
    <cellStyle name="Normal 3 4 5 2 3 2 2 2" xfId="16257"/>
    <cellStyle name="Normal 3 4 5 2 3 2 2 3" xfId="16258"/>
    <cellStyle name="Normal 3 4 5 2 3 2 2 4" xfId="16259"/>
    <cellStyle name="Normal 3 4 5 2 3 2 3" xfId="16260"/>
    <cellStyle name="Normal 3 4 5 2 3 2 4" xfId="16261"/>
    <cellStyle name="Normal 3 4 5 2 3 2 5" xfId="16262"/>
    <cellStyle name="Normal 3 4 5 2 3 3" xfId="16263"/>
    <cellStyle name="Normal 3 4 5 2 3 3 2" xfId="16264"/>
    <cellStyle name="Normal 3 4 5 2 3 3 3" xfId="16265"/>
    <cellStyle name="Normal 3 4 5 2 3 3 4" xfId="16266"/>
    <cellStyle name="Normal 3 4 5 2 3 4" xfId="16267"/>
    <cellStyle name="Normal 3 4 5 2 3 5" xfId="16268"/>
    <cellStyle name="Normal 3 4 5 2 3 6" xfId="16269"/>
    <cellStyle name="Normal 3 4 5 2 4" xfId="16270"/>
    <cellStyle name="Normal 3 4 5 2 4 2" xfId="16271"/>
    <cellStyle name="Normal 3 4 5 2 4 2 2" xfId="16272"/>
    <cellStyle name="Normal 3 4 5 2 4 2 3" xfId="16273"/>
    <cellStyle name="Normal 3 4 5 2 4 2 4" xfId="16274"/>
    <cellStyle name="Normal 3 4 5 2 4 3" xfId="16275"/>
    <cellStyle name="Normal 3 4 5 2 4 4" xfId="16276"/>
    <cellStyle name="Normal 3 4 5 2 4 5" xfId="16277"/>
    <cellStyle name="Normal 3 4 5 2 5" xfId="16278"/>
    <cellStyle name="Normal 3 4 5 2 5 2" xfId="16279"/>
    <cellStyle name="Normal 3 4 5 2 5 3" xfId="16280"/>
    <cellStyle name="Normal 3 4 5 2 5 4" xfId="16281"/>
    <cellStyle name="Normal 3 4 5 2 6" xfId="16282"/>
    <cellStyle name="Normal 3 4 5 2 7" xfId="16283"/>
    <cellStyle name="Normal 3 4 5 2 8" xfId="16284"/>
    <cellStyle name="Normal 3 4 5 3" xfId="16285"/>
    <cellStyle name="Normal 3 4 5 3 2" xfId="16286"/>
    <cellStyle name="Normal 3 4 5 3 2 2" xfId="16287"/>
    <cellStyle name="Normal 3 4 5 3 2 2 2" xfId="16288"/>
    <cellStyle name="Normal 3 4 5 3 2 2 3" xfId="16289"/>
    <cellStyle name="Normal 3 4 5 3 2 2 4" xfId="16290"/>
    <cellStyle name="Normal 3 4 5 3 2 3" xfId="16291"/>
    <cellStyle name="Normal 3 4 5 3 2 3 2" xfId="16292"/>
    <cellStyle name="Normal 3 4 5 3 2 3 3" xfId="16293"/>
    <cellStyle name="Normal 3 4 5 3 2 3 4" xfId="16294"/>
    <cellStyle name="Normal 3 4 5 3 2 4" xfId="16295"/>
    <cellStyle name="Normal 3 4 5 3 2 5" xfId="16296"/>
    <cellStyle name="Normal 3 4 5 3 2 6" xfId="16297"/>
    <cellStyle name="Normal 3 4 5 3 3" xfId="16298"/>
    <cellStyle name="Normal 3 4 5 3 3 2" xfId="16299"/>
    <cellStyle name="Normal 3 4 5 3 3 3" xfId="16300"/>
    <cellStyle name="Normal 3 4 5 3 3 4" xfId="16301"/>
    <cellStyle name="Normal 3 4 5 3 4" xfId="16302"/>
    <cellStyle name="Normal 3 4 5 3 4 2" xfId="16303"/>
    <cellStyle name="Normal 3 4 5 3 4 3" xfId="16304"/>
    <cellStyle name="Normal 3 4 5 3 4 4" xfId="16305"/>
    <cellStyle name="Normal 3 4 5 3 5" xfId="16306"/>
    <cellStyle name="Normal 3 4 5 3 6" xfId="16307"/>
    <cellStyle name="Normal 3 4 5 3 7" xfId="16308"/>
    <cellStyle name="Normal 3 4 5 4" xfId="16309"/>
    <cellStyle name="Normal 3 4 5 4 2" xfId="16310"/>
    <cellStyle name="Normal 3 4 5 4 2 2" xfId="16311"/>
    <cellStyle name="Normal 3 4 5 4 2 2 2" xfId="16312"/>
    <cellStyle name="Normal 3 4 5 4 2 2 3" xfId="16313"/>
    <cellStyle name="Normal 3 4 5 4 2 2 4" xfId="16314"/>
    <cellStyle name="Normal 3 4 5 4 2 3" xfId="16315"/>
    <cellStyle name="Normal 3 4 5 4 2 4" xfId="16316"/>
    <cellStyle name="Normal 3 4 5 4 2 5" xfId="16317"/>
    <cellStyle name="Normal 3 4 5 4 3" xfId="16318"/>
    <cellStyle name="Normal 3 4 5 4 3 2" xfId="16319"/>
    <cellStyle name="Normal 3 4 5 4 3 3" xfId="16320"/>
    <cellStyle name="Normal 3 4 5 4 3 4" xfId="16321"/>
    <cellStyle name="Normal 3 4 5 4 4" xfId="16322"/>
    <cellStyle name="Normal 3 4 5 4 5" xfId="16323"/>
    <cellStyle name="Normal 3 4 5 4 6" xfId="16324"/>
    <cellStyle name="Normal 3 4 5 5" xfId="16325"/>
    <cellStyle name="Normal 3 4 5 5 2" xfId="16326"/>
    <cellStyle name="Normal 3 4 5 5 2 2" xfId="16327"/>
    <cellStyle name="Normal 3 4 5 5 2 3" xfId="16328"/>
    <cellStyle name="Normal 3 4 5 5 2 4" xfId="16329"/>
    <cellStyle name="Normal 3 4 5 6" xfId="16330"/>
    <cellStyle name="Normal 3 4 5 6 2" xfId="16331"/>
    <cellStyle name="Normal 3 4 5 6 2 2" xfId="16332"/>
    <cellStyle name="Normal 3 4 5 6 2 3" xfId="16333"/>
    <cellStyle name="Normal 3 4 5 6 2 4" xfId="16334"/>
    <cellStyle name="Normal 3 4 5 6 3" xfId="16335"/>
    <cellStyle name="Normal 3 4 5 6 4" xfId="16336"/>
    <cellStyle name="Normal 3 4 5 6 5" xfId="16337"/>
    <cellStyle name="Normal 3 4 5 7" xfId="16338"/>
    <cellStyle name="Normal 3 4 5 8" xfId="16339"/>
    <cellStyle name="Normal 3 4 5 9" xfId="16340"/>
    <cellStyle name="Normal 3 4 6" xfId="16341"/>
    <cellStyle name="Normal 3 4 6 2" xfId="16342"/>
    <cellStyle name="Normal 3 4 6 2 2" xfId="16343"/>
    <cellStyle name="Normal 3 4 6 2 2 2" xfId="16344"/>
    <cellStyle name="Normal 3 4 6 2 2 2 2" xfId="16345"/>
    <cellStyle name="Normal 3 4 6 2 2 2 3" xfId="16346"/>
    <cellStyle name="Normal 3 4 6 2 2 2 4" xfId="16347"/>
    <cellStyle name="Normal 3 4 6 2 2 3" xfId="16348"/>
    <cellStyle name="Normal 3 4 6 2 2 4" xfId="16349"/>
    <cellStyle name="Normal 3 4 6 2 2 5" xfId="16350"/>
    <cellStyle name="Normal 3 4 6 2 3" xfId="16351"/>
    <cellStyle name="Normal 3 4 6 2 3 2" xfId="16352"/>
    <cellStyle name="Normal 3 4 6 2 3 3" xfId="16353"/>
    <cellStyle name="Normal 3 4 6 2 3 4" xfId="16354"/>
    <cellStyle name="Normal 3 4 6 2 4" xfId="16355"/>
    <cellStyle name="Normal 3 4 6 2 5" xfId="16356"/>
    <cellStyle name="Normal 3 4 6 2 6" xfId="16357"/>
    <cellStyle name="Normal 3 4 6 3" xfId="16358"/>
    <cellStyle name="Normal 3 4 6 3 2" xfId="16359"/>
    <cellStyle name="Normal 3 4 6 3 2 2" xfId="16360"/>
    <cellStyle name="Normal 3 4 6 3 2 2 2" xfId="16361"/>
    <cellStyle name="Normal 3 4 6 3 2 2 3" xfId="16362"/>
    <cellStyle name="Normal 3 4 6 3 2 2 4" xfId="16363"/>
    <cellStyle name="Normal 3 4 6 3 2 3" xfId="16364"/>
    <cellStyle name="Normal 3 4 6 3 2 4" xfId="16365"/>
    <cellStyle name="Normal 3 4 6 3 2 5" xfId="16366"/>
    <cellStyle name="Normal 3 4 6 3 3" xfId="16367"/>
    <cellStyle name="Normal 3 4 6 3 3 2" xfId="16368"/>
    <cellStyle name="Normal 3 4 6 3 3 3" xfId="16369"/>
    <cellStyle name="Normal 3 4 6 3 3 4" xfId="16370"/>
    <cellStyle name="Normal 3 4 6 3 4" xfId="16371"/>
    <cellStyle name="Normal 3 4 6 3 5" xfId="16372"/>
    <cellStyle name="Normal 3 4 6 3 6" xfId="16373"/>
    <cellStyle name="Normal 3 4 6 4" xfId="16374"/>
    <cellStyle name="Normal 3 4 6 4 2" xfId="16375"/>
    <cellStyle name="Normal 3 4 6 4 2 2" xfId="16376"/>
    <cellStyle name="Normal 3 4 6 4 2 3" xfId="16377"/>
    <cellStyle name="Normal 3 4 6 4 2 4" xfId="16378"/>
    <cellStyle name="Normal 3 4 6 5" xfId="16379"/>
    <cellStyle name="Normal 3 4 6 5 2" xfId="16380"/>
    <cellStyle name="Normal 3 4 6 5 2 2" xfId="16381"/>
    <cellStyle name="Normal 3 4 6 5 2 3" xfId="16382"/>
    <cellStyle name="Normal 3 4 6 5 2 4" xfId="16383"/>
    <cellStyle name="Normal 3 4 6 5 3" xfId="16384"/>
    <cellStyle name="Normal 3 4 6 5 4" xfId="16385"/>
    <cellStyle name="Normal 3 4 6 5 5" xfId="16386"/>
    <cellStyle name="Normal 3 4 6 6" xfId="16387"/>
    <cellStyle name="Normal 3 4 6 7" xfId="16388"/>
    <cellStyle name="Normal 3 4 6 8" xfId="16389"/>
    <cellStyle name="Normal 3 4 7" xfId="16390"/>
    <cellStyle name="Normal 3 4 7 2" xfId="16391"/>
    <cellStyle name="Normal 3 4 7 2 2" xfId="16392"/>
    <cellStyle name="Normal 3 4 7 2 2 2" xfId="16393"/>
    <cellStyle name="Normal 3 4 7 2 2 2 2" xfId="16394"/>
    <cellStyle name="Normal 3 4 7 2 2 2 3" xfId="16395"/>
    <cellStyle name="Normal 3 4 7 2 2 2 4" xfId="16396"/>
    <cellStyle name="Normal 3 4 7 2 2 3" xfId="16397"/>
    <cellStyle name="Normal 3 4 7 2 2 4" xfId="16398"/>
    <cellStyle name="Normal 3 4 7 2 2 5" xfId="16399"/>
    <cellStyle name="Normal 3 4 7 2 3" xfId="16400"/>
    <cellStyle name="Normal 3 4 7 2 3 2" xfId="16401"/>
    <cellStyle name="Normal 3 4 7 2 3 3" xfId="16402"/>
    <cellStyle name="Normal 3 4 7 2 3 4" xfId="16403"/>
    <cellStyle name="Normal 3 4 7 2 4" xfId="16404"/>
    <cellStyle name="Normal 3 4 7 2 5" xfId="16405"/>
    <cellStyle name="Normal 3 4 7 2 6" xfId="16406"/>
    <cellStyle name="Normal 3 4 7 3" xfId="16407"/>
    <cellStyle name="Normal 3 4 7 3 2" xfId="16408"/>
    <cellStyle name="Normal 3 4 7 3 2 2" xfId="16409"/>
    <cellStyle name="Normal 3 4 7 3 2 2 2" xfId="16410"/>
    <cellStyle name="Normal 3 4 7 3 2 2 3" xfId="16411"/>
    <cellStyle name="Normal 3 4 7 3 2 2 4" xfId="16412"/>
    <cellStyle name="Normal 3 4 7 3 2 3" xfId="16413"/>
    <cellStyle name="Normal 3 4 7 3 2 4" xfId="16414"/>
    <cellStyle name="Normal 3 4 7 3 2 5" xfId="16415"/>
    <cellStyle name="Normal 3 4 7 3 3" xfId="16416"/>
    <cellStyle name="Normal 3 4 7 3 3 2" xfId="16417"/>
    <cellStyle name="Normal 3 4 7 3 3 3" xfId="16418"/>
    <cellStyle name="Normal 3 4 7 3 3 4" xfId="16419"/>
    <cellStyle name="Normal 3 4 7 3 4" xfId="16420"/>
    <cellStyle name="Normal 3 4 7 3 5" xfId="16421"/>
    <cellStyle name="Normal 3 4 7 3 6" xfId="16422"/>
    <cellStyle name="Normal 3 4 7 4" xfId="16423"/>
    <cellStyle name="Normal 3 4 7 4 2" xfId="16424"/>
    <cellStyle name="Normal 3 4 7 4 2 2" xfId="16425"/>
    <cellStyle name="Normal 3 4 7 4 2 3" xfId="16426"/>
    <cellStyle name="Normal 3 4 7 4 2 4" xfId="16427"/>
    <cellStyle name="Normal 3 4 7 5" xfId="16428"/>
    <cellStyle name="Normal 3 4 7 5 2" xfId="16429"/>
    <cellStyle name="Normal 3 4 7 5 2 2" xfId="16430"/>
    <cellStyle name="Normal 3 4 7 5 2 3" xfId="16431"/>
    <cellStyle name="Normal 3 4 7 5 2 4" xfId="16432"/>
    <cellStyle name="Normal 3 4 7 5 3" xfId="16433"/>
    <cellStyle name="Normal 3 4 7 5 4" xfId="16434"/>
    <cellStyle name="Normal 3 4 7 5 5" xfId="16435"/>
    <cellStyle name="Normal 3 4 7 6" xfId="16436"/>
    <cellStyle name="Normal 3 4 7 7" xfId="16437"/>
    <cellStyle name="Normal 3 4 7 8" xfId="16438"/>
    <cellStyle name="Normal 3 4 8" xfId="16439"/>
    <cellStyle name="Normal 3 4 8 2" xfId="16440"/>
    <cellStyle name="Normal 3 4 8 2 2" xfId="16441"/>
    <cellStyle name="Normal 3 4 8 2 2 2" xfId="16442"/>
    <cellStyle name="Normal 3 4 8 2 2 3" xfId="16443"/>
    <cellStyle name="Normal 3 4 8 2 2 4" xfId="16444"/>
    <cellStyle name="Normal 3 4 8 3" xfId="16445"/>
    <cellStyle name="Normal 3 4 8 3 2" xfId="16446"/>
    <cellStyle name="Normal 3 4 8 3 2 2" xfId="16447"/>
    <cellStyle name="Normal 3 4 8 3 2 3" xfId="16448"/>
    <cellStyle name="Normal 3 4 8 3 2 4" xfId="16449"/>
    <cellStyle name="Normal 3 4 8 3 3" xfId="16450"/>
    <cellStyle name="Normal 3 4 8 3 4" xfId="16451"/>
    <cellStyle name="Normal 3 4 8 3 5" xfId="16452"/>
    <cellStyle name="Normal 3 4 8 4" xfId="16453"/>
    <cellStyle name="Normal 3 4 8 5" xfId="16454"/>
    <cellStyle name="Normal 3 4 8 6" xfId="16455"/>
    <cellStyle name="Normal 3 4 9" xfId="16456"/>
    <cellStyle name="Normal 3 4 9 2" xfId="16457"/>
    <cellStyle name="Normal 3 4 9 2 2" xfId="16458"/>
    <cellStyle name="Normal 3 4 9 2 2 2" xfId="16459"/>
    <cellStyle name="Normal 3 4 9 2 2 3" xfId="16460"/>
    <cellStyle name="Normal 3 4 9 2 2 4" xfId="16461"/>
    <cellStyle name="Normal 3 4 9 3" xfId="16462"/>
    <cellStyle name="Normal 3 4 9 3 2" xfId="16463"/>
    <cellStyle name="Normal 3 4 9 3 2 2" xfId="16464"/>
    <cellStyle name="Normal 3 4 9 3 2 3" xfId="16465"/>
    <cellStyle name="Normal 3 4 9 3 2 4" xfId="16466"/>
    <cellStyle name="Normal 3 4 9 3 3" xfId="16467"/>
    <cellStyle name="Normal 3 4 9 3 4" xfId="16468"/>
    <cellStyle name="Normal 3 4 9 3 5" xfId="16469"/>
    <cellStyle name="Normal 3 4 9 4" xfId="16470"/>
    <cellStyle name="Normal 3 4 9 5" xfId="16471"/>
    <cellStyle name="Normal 3 4 9 6" xfId="16472"/>
    <cellStyle name="Normal 3 4 9 7" xfId="16473"/>
    <cellStyle name="Normal 3 40" xfId="16474"/>
    <cellStyle name="Normal 3 40 2" xfId="16475"/>
    <cellStyle name="Normal 3 41" xfId="16476"/>
    <cellStyle name="Normal 3 41 2" xfId="16477"/>
    <cellStyle name="Normal 3 42" xfId="16478"/>
    <cellStyle name="Normal 3 42 2" xfId="16479"/>
    <cellStyle name="Normal 3 43" xfId="16480"/>
    <cellStyle name="Normal 3 43 2" xfId="16481"/>
    <cellStyle name="Normal 3 44" xfId="16482"/>
    <cellStyle name="Normal 3 44 2" xfId="16483"/>
    <cellStyle name="Normal 3 45" xfId="16484"/>
    <cellStyle name="Normal 3 45 2" xfId="16485"/>
    <cellStyle name="Normal 3 46" xfId="16486"/>
    <cellStyle name="Normal 3 46 2" xfId="16487"/>
    <cellStyle name="Normal 3 47" xfId="16488"/>
    <cellStyle name="Normal 3 47 2" xfId="16489"/>
    <cellStyle name="Normal 3 5" xfId="16490"/>
    <cellStyle name="Normal 3 5 10" xfId="16491"/>
    <cellStyle name="Normal 3 5 10 2" xfId="16492"/>
    <cellStyle name="Normal 3 5 11" xfId="16493"/>
    <cellStyle name="Normal 3 5 11 2" xfId="16494"/>
    <cellStyle name="Normal 3 5 12" xfId="16495"/>
    <cellStyle name="Normal 3 5 12 2" xfId="16496"/>
    <cellStyle name="Normal 3 5 13" xfId="16497"/>
    <cellStyle name="Normal 3 5 13 2" xfId="16498"/>
    <cellStyle name="Normal 3 5 14" xfId="16499"/>
    <cellStyle name="Normal 3 5 14 2" xfId="16500"/>
    <cellStyle name="Normal 3 5 14 3" xfId="16501"/>
    <cellStyle name="Normal 3 5 14 3 2" xfId="16502"/>
    <cellStyle name="Normal 3 5 14 3 3" xfId="16503"/>
    <cellStyle name="Normal 3 5 14 3 4" xfId="16504"/>
    <cellStyle name="Normal 3 5 14 4" xfId="16505"/>
    <cellStyle name="Normal 3 5 14 5" xfId="16506"/>
    <cellStyle name="Normal 3 5 14 6" xfId="16507"/>
    <cellStyle name="Normal 3 5 15" xfId="16508"/>
    <cellStyle name="Normal 3 5 16" xfId="16509"/>
    <cellStyle name="Normal 3 5 17" xfId="16510"/>
    <cellStyle name="Normal 3 5 18" xfId="16511"/>
    <cellStyle name="Normal 3 5 19" xfId="16512"/>
    <cellStyle name="Normal 3 5 2" xfId="16513"/>
    <cellStyle name="Normal 3 5 2 2" xfId="16514"/>
    <cellStyle name="Normal 3 5 2 2 2" xfId="16515"/>
    <cellStyle name="Normal 3 5 2 2 2 2" xfId="16516"/>
    <cellStyle name="Normal 3 5 2 2 2 2 2" xfId="16517"/>
    <cellStyle name="Normal 3 5 2 2 2 2 3" xfId="16518"/>
    <cellStyle name="Normal 3 5 2 2 2 2 4" xfId="16519"/>
    <cellStyle name="Normal 3 5 2 2 2 3" xfId="16520"/>
    <cellStyle name="Normal 3 5 2 2 2 4" xfId="16521"/>
    <cellStyle name="Normal 3 5 2 2 2 5" xfId="16522"/>
    <cellStyle name="Normal 3 5 2 2 3" xfId="16523"/>
    <cellStyle name="Normal 3 5 2 2 4" xfId="16524"/>
    <cellStyle name="Normal 3 5 2 2 4 2" xfId="16525"/>
    <cellStyle name="Normal 3 5 2 2 4 3" xfId="16526"/>
    <cellStyle name="Normal 3 5 2 2 4 4" xfId="16527"/>
    <cellStyle name="Normal 3 5 2 2 5" xfId="16528"/>
    <cellStyle name="Normal 3 5 2 2 6" xfId="16529"/>
    <cellStyle name="Normal 3 5 2 2 7" xfId="16530"/>
    <cellStyle name="Normal 3 5 2 3" xfId="16531"/>
    <cellStyle name="Normal 3 5 2 3 2" xfId="16532"/>
    <cellStyle name="Normal 3 5 2 3 2 2" xfId="16533"/>
    <cellStyle name="Normal 3 5 2 3 2 2 2" xfId="16534"/>
    <cellStyle name="Normal 3 5 2 3 2 2 3" xfId="16535"/>
    <cellStyle name="Normal 3 5 2 3 2 2 4" xfId="16536"/>
    <cellStyle name="Normal 3 5 2 3 2 3" xfId="16537"/>
    <cellStyle name="Normal 3 5 2 3 2 4" xfId="16538"/>
    <cellStyle name="Normal 3 5 2 3 2 5" xfId="16539"/>
    <cellStyle name="Normal 3 5 2 3 3" xfId="16540"/>
    <cellStyle name="Normal 3 5 2 3 3 2" xfId="16541"/>
    <cellStyle name="Normal 3 5 2 3 3 3" xfId="16542"/>
    <cellStyle name="Normal 3 5 2 3 3 4" xfId="16543"/>
    <cellStyle name="Normal 3 5 2 3 4" xfId="16544"/>
    <cellStyle name="Normal 3 5 2 3 5" xfId="16545"/>
    <cellStyle name="Normal 3 5 2 3 6" xfId="16546"/>
    <cellStyle name="Normal 3 5 2 4" xfId="16547"/>
    <cellStyle name="Normal 3 5 2 5" xfId="16548"/>
    <cellStyle name="Normal 3 5 2 5 2" xfId="16549"/>
    <cellStyle name="Normal 3 5 2 5 2 2" xfId="16550"/>
    <cellStyle name="Normal 3 5 2 5 2 3" xfId="16551"/>
    <cellStyle name="Normal 3 5 2 5 2 4" xfId="16552"/>
    <cellStyle name="Normal 3 5 2 5 3" xfId="16553"/>
    <cellStyle name="Normal 3 5 2 5 4" xfId="16554"/>
    <cellStyle name="Normal 3 5 2 5 5" xfId="16555"/>
    <cellStyle name="Normal 3 5 2 6" xfId="16556"/>
    <cellStyle name="Normal 3 5 2 6 2" xfId="16557"/>
    <cellStyle name="Normal 3 5 2 6 3" xfId="16558"/>
    <cellStyle name="Normal 3 5 2 6 4" xfId="16559"/>
    <cellStyle name="Normal 3 5 2 7" xfId="16560"/>
    <cellStyle name="Normal 3 5 2 8" xfId="16561"/>
    <cellStyle name="Normal 3 5 2 9" xfId="16562"/>
    <cellStyle name="Normal 3 5 20" xfId="16563"/>
    <cellStyle name="Normal 3 5 21" xfId="16564"/>
    <cellStyle name="Normal 3 5 22" xfId="16565"/>
    <cellStyle name="Normal 3 5 23" xfId="16566"/>
    <cellStyle name="Normal 3 5 24" xfId="16567"/>
    <cellStyle name="Normal 3 5 25" xfId="16568"/>
    <cellStyle name="Normal 3 5 26" xfId="16569"/>
    <cellStyle name="Normal 3 5 27" xfId="16570"/>
    <cellStyle name="Normal 3 5 28" xfId="16571"/>
    <cellStyle name="Normal 3 5 29" xfId="16572"/>
    <cellStyle name="Normal 3 5 3" xfId="16573"/>
    <cellStyle name="Normal 3 5 3 2" xfId="16574"/>
    <cellStyle name="Normal 3 5 3 2 2" xfId="16575"/>
    <cellStyle name="Normal 3 5 3 3" xfId="16576"/>
    <cellStyle name="Normal 3 5 3 3 2" xfId="16577"/>
    <cellStyle name="Normal 3 5 3 3 2 2" xfId="16578"/>
    <cellStyle name="Normal 3 5 3 3 2 3" xfId="16579"/>
    <cellStyle name="Normal 3 5 3 3 2 4" xfId="16580"/>
    <cellStyle name="Normal 3 5 3 3 3" xfId="16581"/>
    <cellStyle name="Normal 3 5 3 3 4" xfId="16582"/>
    <cellStyle name="Normal 3 5 3 3 5" xfId="16583"/>
    <cellStyle name="Normal 3 5 3 4" xfId="16584"/>
    <cellStyle name="Normal 3 5 3 5" xfId="16585"/>
    <cellStyle name="Normal 3 5 3 5 2" xfId="16586"/>
    <cellStyle name="Normal 3 5 3 5 3" xfId="16587"/>
    <cellStyle name="Normal 3 5 3 5 4" xfId="16588"/>
    <cellStyle name="Normal 3 5 3 6" xfId="16589"/>
    <cellStyle name="Normal 3 5 3 7" xfId="16590"/>
    <cellStyle name="Normal 3 5 3 8" xfId="16591"/>
    <cellStyle name="Normal 3 5 30" xfId="16592"/>
    <cellStyle name="Normal 3 5 31" xfId="16593"/>
    <cellStyle name="Normal 3 5 32" xfId="16594"/>
    <cellStyle name="Normal 3 5 33" xfId="16595"/>
    <cellStyle name="Normal 3 5 34" xfId="16596"/>
    <cellStyle name="Normal 3 5 35" xfId="16597"/>
    <cellStyle name="Normal 3 5 36" xfId="16598"/>
    <cellStyle name="Normal 3 5 37" xfId="16599"/>
    <cellStyle name="Normal 3 5 38" xfId="16600"/>
    <cellStyle name="Normal 3 5 39" xfId="16601"/>
    <cellStyle name="Normal 3 5 4" xfId="16602"/>
    <cellStyle name="Normal 3 5 4 2" xfId="16603"/>
    <cellStyle name="Normal 3 5 4 2 2" xfId="16604"/>
    <cellStyle name="Normal 3 5 4 3" xfId="16605"/>
    <cellStyle name="Normal 3 5 4 3 2" xfId="16606"/>
    <cellStyle name="Normal 3 5 4 3 2 2" xfId="16607"/>
    <cellStyle name="Normal 3 5 4 3 2 3" xfId="16608"/>
    <cellStyle name="Normal 3 5 4 3 2 4" xfId="16609"/>
    <cellStyle name="Normal 3 5 4 3 3" xfId="16610"/>
    <cellStyle name="Normal 3 5 4 3 4" xfId="16611"/>
    <cellStyle name="Normal 3 5 4 3 5" xfId="16612"/>
    <cellStyle name="Normal 3 5 4 4" xfId="16613"/>
    <cellStyle name="Normal 3 5 4 5" xfId="16614"/>
    <cellStyle name="Normal 3 5 4 5 2" xfId="16615"/>
    <cellStyle name="Normal 3 5 4 5 3" xfId="16616"/>
    <cellStyle name="Normal 3 5 4 5 4" xfId="16617"/>
    <cellStyle name="Normal 3 5 4 6" xfId="16618"/>
    <cellStyle name="Normal 3 5 4 7" xfId="16619"/>
    <cellStyle name="Normal 3 5 4 8" xfId="16620"/>
    <cellStyle name="Normal 3 5 40" xfId="16621"/>
    <cellStyle name="Normal 3 5 41" xfId="16622"/>
    <cellStyle name="Normal 3 5 42" xfId="16623"/>
    <cellStyle name="Normal 3 5 43" xfId="16624"/>
    <cellStyle name="Normal 3 5 44" xfId="16625"/>
    <cellStyle name="Normal 3 5 45" xfId="16626"/>
    <cellStyle name="Normal 3 5 46" xfId="16627"/>
    <cellStyle name="Normal 3 5 47" xfId="16628"/>
    <cellStyle name="Normal 3 5 48" xfId="16629"/>
    <cellStyle name="Normal 3 5 49" xfId="16630"/>
    <cellStyle name="Normal 3 5 5" xfId="16631"/>
    <cellStyle name="Normal 3 5 5 2" xfId="16632"/>
    <cellStyle name="Normal 3 5 5 3" xfId="16633"/>
    <cellStyle name="Normal 3 5 50" xfId="16634"/>
    <cellStyle name="Normal 3 5 51" xfId="16635"/>
    <cellStyle name="Normal 3 5 52" xfId="16636"/>
    <cellStyle name="Normal 3 5 53" xfId="16637"/>
    <cellStyle name="Normal 3 5 54" xfId="16638"/>
    <cellStyle name="Normal 3 5 55" xfId="16639"/>
    <cellStyle name="Normal 3 5 56" xfId="16640"/>
    <cellStyle name="Normal 3 5 57" xfId="16641"/>
    <cellStyle name="Normal 3 5 58" xfId="16642"/>
    <cellStyle name="Normal 3 5 59" xfId="16643"/>
    <cellStyle name="Normal 3 5 6" xfId="16644"/>
    <cellStyle name="Normal 3 5 6 2" xfId="16645"/>
    <cellStyle name="Normal 3 5 60" xfId="16646"/>
    <cellStyle name="Normal 3 5 61" xfId="16647"/>
    <cellStyle name="Normal 3 5 62" xfId="16648"/>
    <cellStyle name="Normal 3 5 63" xfId="16649"/>
    <cellStyle name="Normal 3 5 64" xfId="16650"/>
    <cellStyle name="Normal 3 5 65" xfId="16651"/>
    <cellStyle name="Normal 3 5 66" xfId="16652"/>
    <cellStyle name="Normal 3 5 67" xfId="16653"/>
    <cellStyle name="Normal 3 5 68" xfId="16654"/>
    <cellStyle name="Normal 3 5 69" xfId="16655"/>
    <cellStyle name="Normal 3 5 7" xfId="16656"/>
    <cellStyle name="Normal 3 5 7 2" xfId="16657"/>
    <cellStyle name="Normal 3 5 70" xfId="16658"/>
    <cellStyle name="Normal 3 5 71" xfId="16659"/>
    <cellStyle name="Normal 3 5 72" xfId="16660"/>
    <cellStyle name="Normal 3 5 73" xfId="16661"/>
    <cellStyle name="Normal 3 5 74" xfId="16662"/>
    <cellStyle name="Normal 3 5 75" xfId="16663"/>
    <cellStyle name="Normal 3 5 76" xfId="16664"/>
    <cellStyle name="Normal 3 5 77" xfId="16665"/>
    <cellStyle name="Normal 3 5 78" xfId="16666"/>
    <cellStyle name="Normal 3 5 79" xfId="16667"/>
    <cellStyle name="Normal 3 5 8" xfId="16668"/>
    <cellStyle name="Normal 3 5 8 2" xfId="16669"/>
    <cellStyle name="Normal 3 5 80" xfId="16670"/>
    <cellStyle name="Normal 3 5 81" xfId="16671"/>
    <cellStyle name="Normal 3 5 82" xfId="16672"/>
    <cellStyle name="Normal 3 5 83" xfId="16673"/>
    <cellStyle name="Normal 3 5 84" xfId="16674"/>
    <cellStyle name="Normal 3 5 85" xfId="16675"/>
    <cellStyle name="Normal 3 5 86" xfId="16676"/>
    <cellStyle name="Normal 3 5 87" xfId="16677"/>
    <cellStyle name="Normal 3 5 88" xfId="16678"/>
    <cellStyle name="Normal 3 5 89" xfId="16679"/>
    <cellStyle name="Normal 3 5 9" xfId="16680"/>
    <cellStyle name="Normal 3 5 9 2" xfId="16681"/>
    <cellStyle name="Normal 3 5 90" xfId="16682"/>
    <cellStyle name="Normal 3 5 91" xfId="16683"/>
    <cellStyle name="Normal 3 5 92" xfId="16684"/>
    <cellStyle name="Normal 3 5 93" xfId="16685"/>
    <cellStyle name="Normal 3 5 94" xfId="16686"/>
    <cellStyle name="Normal 3 5 95" xfId="16687"/>
    <cellStyle name="Normal 3 5 95 2" xfId="16688"/>
    <cellStyle name="Normal 3 5 95 3" xfId="16689"/>
    <cellStyle name="Normal 3 5 95 4" xfId="16690"/>
    <cellStyle name="Normal 3 5 96" xfId="16691"/>
    <cellStyle name="Normal 3 5 97" xfId="16692"/>
    <cellStyle name="Normal 3 5 98" xfId="16693"/>
    <cellStyle name="Normal 3 6" xfId="16694"/>
    <cellStyle name="Normal 3 6 10" xfId="16695"/>
    <cellStyle name="Normal 3 6 2" xfId="16696"/>
    <cellStyle name="Normal 3 6 2 2" xfId="16697"/>
    <cellStyle name="Normal 3 6 2 2 2" xfId="16698"/>
    <cellStyle name="Normal 3 6 2 2 3" xfId="16699"/>
    <cellStyle name="Normal 3 6 2 2 3 2" xfId="16700"/>
    <cellStyle name="Normal 3 6 2 2 3 2 2" xfId="16701"/>
    <cellStyle name="Normal 3 6 2 2 3 2 3" xfId="16702"/>
    <cellStyle name="Normal 3 6 2 2 3 2 4" xfId="16703"/>
    <cellStyle name="Normal 3 6 2 2 3 3" xfId="16704"/>
    <cellStyle name="Normal 3 6 2 2 3 4" xfId="16705"/>
    <cellStyle name="Normal 3 6 2 2 3 5" xfId="16706"/>
    <cellStyle name="Normal 3 6 2 2 4" xfId="16707"/>
    <cellStyle name="Normal 3 6 2 2 4 2" xfId="16708"/>
    <cellStyle name="Normal 3 6 2 2 4 3" xfId="16709"/>
    <cellStyle name="Normal 3 6 2 2 4 4" xfId="16710"/>
    <cellStyle name="Normal 3 6 2 2 5" xfId="16711"/>
    <cellStyle name="Normal 3 6 2 2 6" xfId="16712"/>
    <cellStyle name="Normal 3 6 2 2 7" xfId="16713"/>
    <cellStyle name="Normal 3 6 2 3" xfId="16714"/>
    <cellStyle name="Normal 3 6 2 3 2" xfId="16715"/>
    <cellStyle name="Normal 3 6 2 3 2 2" xfId="16716"/>
    <cellStyle name="Normal 3 6 2 3 2 2 2" xfId="16717"/>
    <cellStyle name="Normal 3 6 2 3 2 2 3" xfId="16718"/>
    <cellStyle name="Normal 3 6 2 3 2 2 4" xfId="16719"/>
    <cellStyle name="Normal 3 6 2 3 2 3" xfId="16720"/>
    <cellStyle name="Normal 3 6 2 3 2 4" xfId="16721"/>
    <cellStyle name="Normal 3 6 2 3 2 5" xfId="16722"/>
    <cellStyle name="Normal 3 6 2 3 3" xfId="16723"/>
    <cellStyle name="Normal 3 6 2 3 3 2" xfId="16724"/>
    <cellStyle name="Normal 3 6 2 3 3 3" xfId="16725"/>
    <cellStyle name="Normal 3 6 2 3 3 4" xfId="16726"/>
    <cellStyle name="Normal 3 6 2 3 4" xfId="16727"/>
    <cellStyle name="Normal 3 6 2 3 5" xfId="16728"/>
    <cellStyle name="Normal 3 6 2 3 6" xfId="16729"/>
    <cellStyle name="Normal 3 6 2 4" xfId="16730"/>
    <cellStyle name="Normal 3 6 2 5" xfId="16731"/>
    <cellStyle name="Normal 3 6 2 5 2" xfId="16732"/>
    <cellStyle name="Normal 3 6 2 5 2 2" xfId="16733"/>
    <cellStyle name="Normal 3 6 2 5 2 3" xfId="16734"/>
    <cellStyle name="Normal 3 6 2 5 2 4" xfId="16735"/>
    <cellStyle name="Normal 3 6 2 5 3" xfId="16736"/>
    <cellStyle name="Normal 3 6 2 5 4" xfId="16737"/>
    <cellStyle name="Normal 3 6 2 5 5" xfId="16738"/>
    <cellStyle name="Normal 3 6 2 6" xfId="16739"/>
    <cellStyle name="Normal 3 6 2 6 2" xfId="16740"/>
    <cellStyle name="Normal 3 6 2 6 3" xfId="16741"/>
    <cellStyle name="Normal 3 6 2 6 4" xfId="16742"/>
    <cellStyle name="Normal 3 6 2 7" xfId="16743"/>
    <cellStyle name="Normal 3 6 2 8" xfId="16744"/>
    <cellStyle name="Normal 3 6 2 9" xfId="16745"/>
    <cellStyle name="Normal 3 6 3" xfId="16746"/>
    <cellStyle name="Normal 3 6 3 2" xfId="16747"/>
    <cellStyle name="Normal 3 6 3 3" xfId="16748"/>
    <cellStyle name="Normal 3 6 3 3 2" xfId="16749"/>
    <cellStyle name="Normal 3 6 3 3 2 2" xfId="16750"/>
    <cellStyle name="Normal 3 6 3 3 2 3" xfId="16751"/>
    <cellStyle name="Normal 3 6 3 3 2 4" xfId="16752"/>
    <cellStyle name="Normal 3 6 3 3 3" xfId="16753"/>
    <cellStyle name="Normal 3 6 3 3 4" xfId="16754"/>
    <cellStyle name="Normal 3 6 3 3 5" xfId="16755"/>
    <cellStyle name="Normal 3 6 3 4" xfId="16756"/>
    <cellStyle name="Normal 3 6 3 5" xfId="16757"/>
    <cellStyle name="Normal 3 6 3 5 2" xfId="16758"/>
    <cellStyle name="Normal 3 6 3 5 3" xfId="16759"/>
    <cellStyle name="Normal 3 6 3 5 4" xfId="16760"/>
    <cellStyle name="Normal 3 6 3 6" xfId="16761"/>
    <cellStyle name="Normal 3 6 3 7" xfId="16762"/>
    <cellStyle name="Normal 3 6 3 8" xfId="16763"/>
    <cellStyle name="Normal 3 6 4" xfId="16764"/>
    <cellStyle name="Normal 3 6 4 2" xfId="16765"/>
    <cellStyle name="Normal 3 6 4 2 2" xfId="16766"/>
    <cellStyle name="Normal 3 6 4 2 2 2" xfId="16767"/>
    <cellStyle name="Normal 3 6 4 2 2 3" xfId="16768"/>
    <cellStyle name="Normal 3 6 4 2 2 4" xfId="16769"/>
    <cellStyle name="Normal 3 6 4 2 3" xfId="16770"/>
    <cellStyle name="Normal 3 6 4 2 4" xfId="16771"/>
    <cellStyle name="Normal 3 6 4 2 5" xfId="16772"/>
    <cellStyle name="Normal 3 6 4 3" xfId="16773"/>
    <cellStyle name="Normal 3 6 4 3 2" xfId="16774"/>
    <cellStyle name="Normal 3 6 4 3 3" xfId="16775"/>
    <cellStyle name="Normal 3 6 4 3 4" xfId="16776"/>
    <cellStyle name="Normal 3 6 4 4" xfId="16777"/>
    <cellStyle name="Normal 3 6 4 5" xfId="16778"/>
    <cellStyle name="Normal 3 6 4 6" xfId="16779"/>
    <cellStyle name="Normal 3 6 5" xfId="16780"/>
    <cellStyle name="Normal 3 6 6" xfId="16781"/>
    <cellStyle name="Normal 3 6 6 2" xfId="16782"/>
    <cellStyle name="Normal 3 6 6 2 2" xfId="16783"/>
    <cellStyle name="Normal 3 6 6 2 3" xfId="16784"/>
    <cellStyle name="Normal 3 6 6 2 4" xfId="16785"/>
    <cellStyle name="Normal 3 6 6 3" xfId="16786"/>
    <cellStyle name="Normal 3 6 6 4" xfId="16787"/>
    <cellStyle name="Normal 3 6 6 5" xfId="16788"/>
    <cellStyle name="Normal 3 6 7" xfId="16789"/>
    <cellStyle name="Normal 3 6 7 2" xfId="16790"/>
    <cellStyle name="Normal 3 6 7 3" xfId="16791"/>
    <cellStyle name="Normal 3 6 7 4" xfId="16792"/>
    <cellStyle name="Normal 3 6 8" xfId="16793"/>
    <cellStyle name="Normal 3 6 9" xfId="16794"/>
    <cellStyle name="Normal 3 7" xfId="16795"/>
    <cellStyle name="Normal 3 7 10" xfId="16796"/>
    <cellStyle name="Normal 3 7 2" xfId="16797"/>
    <cellStyle name="Normal 3 7 2 2" xfId="16798"/>
    <cellStyle name="Normal 3 7 2 2 2" xfId="16799"/>
    <cellStyle name="Normal 3 7 2 2 2 2" xfId="16800"/>
    <cellStyle name="Normal 3 7 2 2 2 2 2" xfId="16801"/>
    <cellStyle name="Normal 3 7 2 2 2 2 3" xfId="16802"/>
    <cellStyle name="Normal 3 7 2 2 2 2 4" xfId="16803"/>
    <cellStyle name="Normal 3 7 2 2 2 3" xfId="16804"/>
    <cellStyle name="Normal 3 7 2 2 2 4" xfId="16805"/>
    <cellStyle name="Normal 3 7 2 2 2 5" xfId="16806"/>
    <cellStyle name="Normal 3 7 2 2 3" xfId="16807"/>
    <cellStyle name="Normal 3 7 2 2 3 2" xfId="16808"/>
    <cellStyle name="Normal 3 7 2 2 3 3" xfId="16809"/>
    <cellStyle name="Normal 3 7 2 2 3 4" xfId="16810"/>
    <cellStyle name="Normal 3 7 2 2 4" xfId="16811"/>
    <cellStyle name="Normal 3 7 2 2 5" xfId="16812"/>
    <cellStyle name="Normal 3 7 2 2 6" xfId="16813"/>
    <cellStyle name="Normal 3 7 2 3" xfId="16814"/>
    <cellStyle name="Normal 3 7 2 3 2" xfId="16815"/>
    <cellStyle name="Normal 3 7 2 3 2 2" xfId="16816"/>
    <cellStyle name="Normal 3 7 2 3 2 2 2" xfId="16817"/>
    <cellStyle name="Normal 3 7 2 3 2 2 3" xfId="16818"/>
    <cellStyle name="Normal 3 7 2 3 2 2 4" xfId="16819"/>
    <cellStyle name="Normal 3 7 2 3 2 3" xfId="16820"/>
    <cellStyle name="Normal 3 7 2 3 2 4" xfId="16821"/>
    <cellStyle name="Normal 3 7 2 3 2 5" xfId="16822"/>
    <cellStyle name="Normal 3 7 2 3 3" xfId="16823"/>
    <cellStyle name="Normal 3 7 2 3 3 2" xfId="16824"/>
    <cellStyle name="Normal 3 7 2 3 3 3" xfId="16825"/>
    <cellStyle name="Normal 3 7 2 3 3 4" xfId="16826"/>
    <cellStyle name="Normal 3 7 2 3 4" xfId="16827"/>
    <cellStyle name="Normal 3 7 2 3 5" xfId="16828"/>
    <cellStyle name="Normal 3 7 2 3 6" xfId="16829"/>
    <cellStyle name="Normal 3 7 2 4" xfId="16830"/>
    <cellStyle name="Normal 3 7 2 5" xfId="16831"/>
    <cellStyle name="Normal 3 7 2 5 2" xfId="16832"/>
    <cellStyle name="Normal 3 7 2 5 2 2" xfId="16833"/>
    <cellStyle name="Normal 3 7 2 5 2 3" xfId="16834"/>
    <cellStyle name="Normal 3 7 2 5 2 4" xfId="16835"/>
    <cellStyle name="Normal 3 7 2 5 3" xfId="16836"/>
    <cellStyle name="Normal 3 7 2 5 4" xfId="16837"/>
    <cellStyle name="Normal 3 7 2 5 5" xfId="16838"/>
    <cellStyle name="Normal 3 7 2 6" xfId="16839"/>
    <cellStyle name="Normal 3 7 2 6 2" xfId="16840"/>
    <cellStyle name="Normal 3 7 2 6 3" xfId="16841"/>
    <cellStyle name="Normal 3 7 2 6 4" xfId="16842"/>
    <cellStyle name="Normal 3 7 2 7" xfId="16843"/>
    <cellStyle name="Normal 3 7 2 8" xfId="16844"/>
    <cellStyle name="Normal 3 7 2 9" xfId="16845"/>
    <cellStyle name="Normal 3 7 3" xfId="16846"/>
    <cellStyle name="Normal 3 7 3 2" xfId="16847"/>
    <cellStyle name="Normal 3 7 3 2 2" xfId="16848"/>
    <cellStyle name="Normal 3 7 3 2 2 2" xfId="16849"/>
    <cellStyle name="Normal 3 7 3 2 2 2 2" xfId="16850"/>
    <cellStyle name="Normal 3 7 3 2 2 2 3" xfId="16851"/>
    <cellStyle name="Normal 3 7 3 2 2 2 4" xfId="16852"/>
    <cellStyle name="Normal 3 7 3 2 2 3" xfId="16853"/>
    <cellStyle name="Normal 3 7 3 2 2 4" xfId="16854"/>
    <cellStyle name="Normal 3 7 3 2 2 5" xfId="16855"/>
    <cellStyle name="Normal 3 7 3 2 3" xfId="16856"/>
    <cellStyle name="Normal 3 7 3 2 3 2" xfId="16857"/>
    <cellStyle name="Normal 3 7 3 2 3 3" xfId="16858"/>
    <cellStyle name="Normal 3 7 3 2 3 4" xfId="16859"/>
    <cellStyle name="Normal 3 7 3 2 4" xfId="16860"/>
    <cellStyle name="Normal 3 7 3 2 5" xfId="16861"/>
    <cellStyle name="Normal 3 7 3 2 6" xfId="16862"/>
    <cellStyle name="Normal 3 7 3 3" xfId="16863"/>
    <cellStyle name="Normal 3 7 3 3 2" xfId="16864"/>
    <cellStyle name="Normal 3 7 3 3 2 2" xfId="16865"/>
    <cellStyle name="Normal 3 7 3 3 2 3" xfId="16866"/>
    <cellStyle name="Normal 3 7 3 3 2 4" xfId="16867"/>
    <cellStyle name="Normal 3 7 3 3 3" xfId="16868"/>
    <cellStyle name="Normal 3 7 3 3 4" xfId="16869"/>
    <cellStyle name="Normal 3 7 3 3 5" xfId="16870"/>
    <cellStyle name="Normal 3 7 3 4" xfId="16871"/>
    <cellStyle name="Normal 3 7 3 5" xfId="16872"/>
    <cellStyle name="Normal 3 7 3 5 2" xfId="16873"/>
    <cellStyle name="Normal 3 7 3 5 3" xfId="16874"/>
    <cellStyle name="Normal 3 7 3 5 4" xfId="16875"/>
    <cellStyle name="Normal 3 7 3 6" xfId="16876"/>
    <cellStyle name="Normal 3 7 3 7" xfId="16877"/>
    <cellStyle name="Normal 3 7 3 8" xfId="16878"/>
    <cellStyle name="Normal 3 7 4" xfId="16879"/>
    <cellStyle name="Normal 3 7 4 2" xfId="16880"/>
    <cellStyle name="Normal 3 7 4 2 2" xfId="16881"/>
    <cellStyle name="Normal 3 7 4 2 2 2" xfId="16882"/>
    <cellStyle name="Normal 3 7 4 2 2 3" xfId="16883"/>
    <cellStyle name="Normal 3 7 4 2 2 4" xfId="16884"/>
    <cellStyle name="Normal 3 7 4 2 3" xfId="16885"/>
    <cellStyle name="Normal 3 7 4 2 4" xfId="16886"/>
    <cellStyle name="Normal 3 7 4 2 5" xfId="16887"/>
    <cellStyle name="Normal 3 7 4 3" xfId="16888"/>
    <cellStyle name="Normal 3 7 4 3 2" xfId="16889"/>
    <cellStyle name="Normal 3 7 4 3 3" xfId="16890"/>
    <cellStyle name="Normal 3 7 4 3 4" xfId="16891"/>
    <cellStyle name="Normal 3 7 4 4" xfId="16892"/>
    <cellStyle name="Normal 3 7 4 5" xfId="16893"/>
    <cellStyle name="Normal 3 7 4 6" xfId="16894"/>
    <cellStyle name="Normal 3 7 5" xfId="16895"/>
    <cellStyle name="Normal 3 7 6" xfId="16896"/>
    <cellStyle name="Normal 3 7 6 2" xfId="16897"/>
    <cellStyle name="Normal 3 7 6 2 2" xfId="16898"/>
    <cellStyle name="Normal 3 7 6 2 3" xfId="16899"/>
    <cellStyle name="Normal 3 7 6 2 4" xfId="16900"/>
    <cellStyle name="Normal 3 7 6 3" xfId="16901"/>
    <cellStyle name="Normal 3 7 6 4" xfId="16902"/>
    <cellStyle name="Normal 3 7 6 5" xfId="16903"/>
    <cellStyle name="Normal 3 7 7" xfId="16904"/>
    <cellStyle name="Normal 3 7 7 2" xfId="16905"/>
    <cellStyle name="Normal 3 7 7 3" xfId="16906"/>
    <cellStyle name="Normal 3 7 7 4" xfId="16907"/>
    <cellStyle name="Normal 3 7 8" xfId="16908"/>
    <cellStyle name="Normal 3 7 9" xfId="16909"/>
    <cellStyle name="Normal 3 8" xfId="16910"/>
    <cellStyle name="Normal 3 8 10" xfId="16911"/>
    <cellStyle name="Normal 3 8 11" xfId="16912"/>
    <cellStyle name="Normal 3 8 11 2" xfId="16913"/>
    <cellStyle name="Normal 3 8 11 2 2" xfId="16914"/>
    <cellStyle name="Normal 3 8 11 2 3" xfId="16915"/>
    <cellStyle name="Normal 3 8 11 2 4" xfId="16916"/>
    <cellStyle name="Normal 3 8 11 3" xfId="16917"/>
    <cellStyle name="Normal 3 8 11 4" xfId="16918"/>
    <cellStyle name="Normal 3 8 11 5" xfId="16919"/>
    <cellStyle name="Normal 3 8 12" xfId="16920"/>
    <cellStyle name="Normal 3 8 12 2" xfId="16921"/>
    <cellStyle name="Normal 3 8 12 3" xfId="16922"/>
    <cellStyle name="Normal 3 8 12 4" xfId="16923"/>
    <cellStyle name="Normal 3 8 13" xfId="16924"/>
    <cellStyle name="Normal 3 8 14" xfId="16925"/>
    <cellStyle name="Normal 3 8 15" xfId="16926"/>
    <cellStyle name="Normal 3 8 2" xfId="16927"/>
    <cellStyle name="Normal 3 8 2 10" xfId="16928"/>
    <cellStyle name="Normal 3 8 2 10 2" xfId="16929"/>
    <cellStyle name="Normal 3 8 2 10 2 2" xfId="16930"/>
    <cellStyle name="Normal 3 8 2 10 2 3" xfId="16931"/>
    <cellStyle name="Normal 3 8 2 10 2 4" xfId="16932"/>
    <cellStyle name="Normal 3 8 2 10 3" xfId="16933"/>
    <cellStyle name="Normal 3 8 2 10 4" xfId="16934"/>
    <cellStyle name="Normal 3 8 2 10 5" xfId="16935"/>
    <cellStyle name="Normal 3 8 2 11" xfId="16936"/>
    <cellStyle name="Normal 3 8 2 11 2" xfId="16937"/>
    <cellStyle name="Normal 3 8 2 11 3" xfId="16938"/>
    <cellStyle name="Normal 3 8 2 11 4" xfId="16939"/>
    <cellStyle name="Normal 3 8 2 12" xfId="16940"/>
    <cellStyle name="Normal 3 8 2 13" xfId="16941"/>
    <cellStyle name="Normal 3 8 2 14" xfId="16942"/>
    <cellStyle name="Normal 3 8 2 2" xfId="16943"/>
    <cellStyle name="Normal 3 8 2 2 2" xfId="16944"/>
    <cellStyle name="Normal 3 8 2 2 3" xfId="16945"/>
    <cellStyle name="Normal 3 8 2 2 4" xfId="16946"/>
    <cellStyle name="Normal 3 8 2 2 4 2" xfId="16947"/>
    <cellStyle name="Normal 3 8 2 2 4 2 2" xfId="16948"/>
    <cellStyle name="Normal 3 8 2 2 4 2 3" xfId="16949"/>
    <cellStyle name="Normal 3 8 2 2 4 2 4" xfId="16950"/>
    <cellStyle name="Normal 3 8 2 2 4 3" xfId="16951"/>
    <cellStyle name="Normal 3 8 2 2 4 4" xfId="16952"/>
    <cellStyle name="Normal 3 8 2 2 4 5" xfId="16953"/>
    <cellStyle name="Normal 3 8 2 2 5" xfId="16954"/>
    <cellStyle name="Normal 3 8 2 2 5 2" xfId="16955"/>
    <cellStyle name="Normal 3 8 2 2 5 3" xfId="16956"/>
    <cellStyle name="Normal 3 8 2 2 5 4" xfId="16957"/>
    <cellStyle name="Normal 3 8 2 2 6" xfId="16958"/>
    <cellStyle name="Normal 3 8 2 2 7" xfId="16959"/>
    <cellStyle name="Normal 3 8 2 2 8" xfId="16960"/>
    <cellStyle name="Normal 3 8 2 3" xfId="16961"/>
    <cellStyle name="Normal 3 8 2 3 2" xfId="16962"/>
    <cellStyle name="Normal 3 8 2 3 3" xfId="16963"/>
    <cellStyle name="Normal 3 8 2 3 3 2" xfId="16964"/>
    <cellStyle name="Normal 3 8 2 3 3 2 2" xfId="16965"/>
    <cellStyle name="Normal 3 8 2 3 3 2 3" xfId="16966"/>
    <cellStyle name="Normal 3 8 2 3 3 2 4" xfId="16967"/>
    <cellStyle name="Normal 3 8 2 3 3 3" xfId="16968"/>
    <cellStyle name="Normal 3 8 2 3 3 4" xfId="16969"/>
    <cellStyle name="Normal 3 8 2 3 3 5" xfId="16970"/>
    <cellStyle name="Normal 3 8 2 3 4" xfId="16971"/>
    <cellStyle name="Normal 3 8 2 3 4 2" xfId="16972"/>
    <cellStyle name="Normal 3 8 2 3 4 3" xfId="16973"/>
    <cellStyle name="Normal 3 8 2 3 4 4" xfId="16974"/>
    <cellStyle name="Normal 3 8 2 3 5" xfId="16975"/>
    <cellStyle name="Normal 3 8 2 3 6" xfId="16976"/>
    <cellStyle name="Normal 3 8 2 3 7" xfId="16977"/>
    <cellStyle name="Normal 3 8 2 4" xfId="16978"/>
    <cellStyle name="Normal 3 8 2 5" xfId="16979"/>
    <cellStyle name="Normal 3 8 2 6" xfId="16980"/>
    <cellStyle name="Normal 3 8 2 7" xfId="16981"/>
    <cellStyle name="Normal 3 8 2 8" xfId="16982"/>
    <cellStyle name="Normal 3 8 2 9" xfId="16983"/>
    <cellStyle name="Normal 3 8 3" xfId="16984"/>
    <cellStyle name="Normal 3 8 3 2" xfId="16985"/>
    <cellStyle name="Normal 3 8 3 3" xfId="16986"/>
    <cellStyle name="Normal 3 8 3 4" xfId="16987"/>
    <cellStyle name="Normal 3 8 3 4 2" xfId="16988"/>
    <cellStyle name="Normal 3 8 3 4 2 2" xfId="16989"/>
    <cellStyle name="Normal 3 8 3 4 2 3" xfId="16990"/>
    <cellStyle name="Normal 3 8 3 4 2 4" xfId="16991"/>
    <cellStyle name="Normal 3 8 3 4 3" xfId="16992"/>
    <cellStyle name="Normal 3 8 3 4 4" xfId="16993"/>
    <cellStyle name="Normal 3 8 3 4 5" xfId="16994"/>
    <cellStyle name="Normal 3 8 3 5" xfId="16995"/>
    <cellStyle name="Normal 3 8 3 5 2" xfId="16996"/>
    <cellStyle name="Normal 3 8 3 5 3" xfId="16997"/>
    <cellStyle name="Normal 3 8 3 5 4" xfId="16998"/>
    <cellStyle name="Normal 3 8 3 6" xfId="16999"/>
    <cellStyle name="Normal 3 8 3 7" xfId="17000"/>
    <cellStyle name="Normal 3 8 3 8" xfId="17001"/>
    <cellStyle name="Normal 3 8 4" xfId="17002"/>
    <cellStyle name="Normal 3 8 4 2" xfId="17003"/>
    <cellStyle name="Normal 3 8 4 3" xfId="17004"/>
    <cellStyle name="Normal 3 8 4 3 2" xfId="17005"/>
    <cellStyle name="Normal 3 8 4 3 2 2" xfId="17006"/>
    <cellStyle name="Normal 3 8 4 3 2 3" xfId="17007"/>
    <cellStyle name="Normal 3 8 4 3 2 4" xfId="17008"/>
    <cellStyle name="Normal 3 8 4 3 3" xfId="17009"/>
    <cellStyle name="Normal 3 8 4 3 4" xfId="17010"/>
    <cellStyle name="Normal 3 8 4 3 5" xfId="17011"/>
    <cellStyle name="Normal 3 8 4 4" xfId="17012"/>
    <cellStyle name="Normal 3 8 4 4 2" xfId="17013"/>
    <cellStyle name="Normal 3 8 4 4 3" xfId="17014"/>
    <cellStyle name="Normal 3 8 4 4 4" xfId="17015"/>
    <cellStyle name="Normal 3 8 4 5" xfId="17016"/>
    <cellStyle name="Normal 3 8 4 6" xfId="17017"/>
    <cellStyle name="Normal 3 8 4 7" xfId="17018"/>
    <cellStyle name="Normal 3 8 5" xfId="17019"/>
    <cellStyle name="Normal 3 8 6" xfId="17020"/>
    <cellStyle name="Normal 3 8 7" xfId="17021"/>
    <cellStyle name="Normal 3 8 8" xfId="17022"/>
    <cellStyle name="Normal 3 8 9" xfId="17023"/>
    <cellStyle name="Normal 3 8 9 2" xfId="17024"/>
    <cellStyle name="Normal 3 8 9 2 2" xfId="17025"/>
    <cellStyle name="Normal 3 8 9 2 2 2" xfId="17026"/>
    <cellStyle name="Normal 3 8 9 2 2 3" xfId="17027"/>
    <cellStyle name="Normal 3 8 9 2 2 4" xfId="17028"/>
    <cellStyle name="Normal 3 8 9 2 3" xfId="17029"/>
    <cellStyle name="Normal 3 8 9 2 4" xfId="17030"/>
    <cellStyle name="Normal 3 8 9 2 5" xfId="17031"/>
    <cellStyle name="Normal 3 8 9 3" xfId="17032"/>
    <cellStyle name="Normal 3 8 9 4" xfId="17033"/>
    <cellStyle name="Normal 3 8 9 4 2" xfId="17034"/>
    <cellStyle name="Normal 3 8 9 4 3" xfId="17035"/>
    <cellStyle name="Normal 3 8 9 4 4" xfId="17036"/>
    <cellStyle name="Normal 3 8 9 5" xfId="17037"/>
    <cellStyle name="Normal 3 8 9 6" xfId="17038"/>
    <cellStyle name="Normal 3 8 9 7" xfId="17039"/>
    <cellStyle name="Normal 3 9" xfId="17040"/>
    <cellStyle name="Normal 3 9 2" xfId="17041"/>
    <cellStyle name="Normal 3 9 2 2" xfId="17042"/>
    <cellStyle name="Normal 3 9 2 3" xfId="17043"/>
    <cellStyle name="Normal 3 9 2 3 2" xfId="17044"/>
    <cellStyle name="Normal 3 9 2 3 2 2" xfId="17045"/>
    <cellStyle name="Normal 3 9 2 3 2 3" xfId="17046"/>
    <cellStyle name="Normal 3 9 2 3 2 4" xfId="17047"/>
    <cellStyle name="Normal 3 9 2 3 3" xfId="17048"/>
    <cellStyle name="Normal 3 9 2 3 4" xfId="17049"/>
    <cellStyle name="Normal 3 9 2 3 5" xfId="17050"/>
    <cellStyle name="Normal 3 9 2 4" xfId="17051"/>
    <cellStyle name="Normal 3 9 2 4 2" xfId="17052"/>
    <cellStyle name="Normal 3 9 2 4 3" xfId="17053"/>
    <cellStyle name="Normal 3 9 2 4 4" xfId="17054"/>
    <cellStyle name="Normal 3 9 2 5" xfId="17055"/>
    <cellStyle name="Normal 3 9 2 6" xfId="17056"/>
    <cellStyle name="Normal 3 9 2 7" xfId="17057"/>
    <cellStyle name="Normal 3 9 3" xfId="17058"/>
    <cellStyle name="Normal 3 9 3 2" xfId="17059"/>
    <cellStyle name="Normal 3 9 3 2 2" xfId="17060"/>
    <cellStyle name="Normal 3 9 3 2 2 2" xfId="17061"/>
    <cellStyle name="Normal 3 9 3 2 2 3" xfId="17062"/>
    <cellStyle name="Normal 3 9 3 2 2 4" xfId="17063"/>
    <cellStyle name="Normal 3 9 3 2 3" xfId="17064"/>
    <cellStyle name="Normal 3 9 3 2 4" xfId="17065"/>
    <cellStyle name="Normal 3 9 3 2 5" xfId="17066"/>
    <cellStyle name="Normal 3 9 3 3" xfId="17067"/>
    <cellStyle name="Normal 3 9 3 3 2" xfId="17068"/>
    <cellStyle name="Normal 3 9 3 3 3" xfId="17069"/>
    <cellStyle name="Normal 3 9 3 3 4" xfId="17070"/>
    <cellStyle name="Normal 3 9 3 4" xfId="17071"/>
    <cellStyle name="Normal 3 9 3 5" xfId="17072"/>
    <cellStyle name="Normal 3 9 3 6" xfId="17073"/>
    <cellStyle name="Normal 3 9 4" xfId="17074"/>
    <cellStyle name="Normal 3 9 5" xfId="17075"/>
    <cellStyle name="Normal 3 9 5 2" xfId="17076"/>
    <cellStyle name="Normal 3 9 5 2 2" xfId="17077"/>
    <cellStyle name="Normal 3 9 5 2 3" xfId="17078"/>
    <cellStyle name="Normal 3 9 5 2 4" xfId="17079"/>
    <cellStyle name="Normal 3 9 5 3" xfId="17080"/>
    <cellStyle name="Normal 3 9 5 4" xfId="17081"/>
    <cellStyle name="Normal 3 9 5 5" xfId="17082"/>
    <cellStyle name="Normal 3 9 6" xfId="17083"/>
    <cellStyle name="Normal 3 9 7" xfId="17084"/>
    <cellStyle name="Normal 3 9 8" xfId="17085"/>
    <cellStyle name="Normal 30" xfId="17086"/>
    <cellStyle name="Normal 30 10" xfId="17087"/>
    <cellStyle name="Normal 30 10 2" xfId="17088"/>
    <cellStyle name="Normal 30 11" xfId="17089"/>
    <cellStyle name="Normal 30 11 2" xfId="17090"/>
    <cellStyle name="Normal 30 12" xfId="17091"/>
    <cellStyle name="Normal 30 12 2" xfId="17092"/>
    <cellStyle name="Normal 30 13" xfId="17093"/>
    <cellStyle name="Normal 30 13 2" xfId="17094"/>
    <cellStyle name="Normal 30 13 2 2" xfId="17095"/>
    <cellStyle name="Normal 30 13 2 3" xfId="17096"/>
    <cellStyle name="Normal 30 13 2 4" xfId="17097"/>
    <cellStyle name="Normal 30 13 3" xfId="17098"/>
    <cellStyle name="Normal 30 13 4" xfId="17099"/>
    <cellStyle name="Normal 30 13 5" xfId="17100"/>
    <cellStyle name="Normal 30 14" xfId="17101"/>
    <cellStyle name="Normal 30 14 2" xfId="17102"/>
    <cellStyle name="Normal 30 14 3" xfId="17103"/>
    <cellStyle name="Normal 30 14 4" xfId="17104"/>
    <cellStyle name="Normal 30 15" xfId="17105"/>
    <cellStyle name="Normal 30 16" xfId="17106"/>
    <cellStyle name="Normal 30 17" xfId="17107"/>
    <cellStyle name="Normal 30 2" xfId="17108"/>
    <cellStyle name="Normal 30 2 2" xfId="17109"/>
    <cellStyle name="Normal 30 3" xfId="17110"/>
    <cellStyle name="Normal 30 3 2" xfId="17111"/>
    <cellStyle name="Normal 30 4" xfId="17112"/>
    <cellStyle name="Normal 30 4 2" xfId="17113"/>
    <cellStyle name="Normal 30 5" xfId="17114"/>
    <cellStyle name="Normal 30 5 2" xfId="17115"/>
    <cellStyle name="Normal 30 6" xfId="17116"/>
    <cellStyle name="Normal 30 6 2" xfId="17117"/>
    <cellStyle name="Normal 30 7" xfId="17118"/>
    <cellStyle name="Normal 30 7 2" xfId="17119"/>
    <cellStyle name="Normal 30 8" xfId="17120"/>
    <cellStyle name="Normal 30 8 2" xfId="17121"/>
    <cellStyle name="Normal 30 9" xfId="17122"/>
    <cellStyle name="Normal 30 9 2" xfId="17123"/>
    <cellStyle name="Normal 31" xfId="17124"/>
    <cellStyle name="Normal 31 2" xfId="17125"/>
    <cellStyle name="Normal 31 3" xfId="17126"/>
    <cellStyle name="Normal 31 3 2" xfId="17127"/>
    <cellStyle name="Normal 31 3 2 2" xfId="17128"/>
    <cellStyle name="Normal 31 3 2 2 2" xfId="17129"/>
    <cellStyle name="Normal 31 3 2 2 3" xfId="17130"/>
    <cellStyle name="Normal 31 3 2 2 4" xfId="17131"/>
    <cellStyle name="Normal 31 3 2 3" xfId="17132"/>
    <cellStyle name="Normal 31 3 2 4" xfId="17133"/>
    <cellStyle name="Normal 31 3 2 5" xfId="17134"/>
    <cellStyle name="Normal 31 3 3" xfId="17135"/>
    <cellStyle name="Normal 31 3 3 2" xfId="17136"/>
    <cellStyle name="Normal 31 3 3 3" xfId="17137"/>
    <cellStyle name="Normal 31 3 3 4" xfId="17138"/>
    <cellStyle name="Normal 31 3 4" xfId="17139"/>
    <cellStyle name="Normal 31 3 5" xfId="17140"/>
    <cellStyle name="Normal 31 3 6" xfId="17141"/>
    <cellStyle name="Normal 32" xfId="17142"/>
    <cellStyle name="Normal 32 2" xfId="17143"/>
    <cellStyle name="Normal 32 3" xfId="17144"/>
    <cellStyle name="Normal 32 3 2" xfId="17145"/>
    <cellStyle name="Normal 32 3 2 2" xfId="17146"/>
    <cellStyle name="Normal 32 3 2 2 2" xfId="17147"/>
    <cellStyle name="Normal 32 3 2 2 3" xfId="17148"/>
    <cellStyle name="Normal 32 3 2 2 4" xfId="17149"/>
    <cellStyle name="Normal 32 3 2 3" xfId="17150"/>
    <cellStyle name="Normal 32 3 2 4" xfId="17151"/>
    <cellStyle name="Normal 32 3 2 5" xfId="17152"/>
    <cellStyle name="Normal 32 3 3" xfId="17153"/>
    <cellStyle name="Normal 32 3 3 2" xfId="17154"/>
    <cellStyle name="Normal 32 3 3 3" xfId="17155"/>
    <cellStyle name="Normal 32 3 3 4" xfId="17156"/>
    <cellStyle name="Normal 32 3 4" xfId="17157"/>
    <cellStyle name="Normal 32 3 5" xfId="17158"/>
    <cellStyle name="Normal 32 3 6" xfId="17159"/>
    <cellStyle name="Normal 33" xfId="17160"/>
    <cellStyle name="Normal 33 2" xfId="17161"/>
    <cellStyle name="Normal 33 3" xfId="17162"/>
    <cellStyle name="Normal 33 3 2" xfId="17163"/>
    <cellStyle name="Normal 33 3 2 2" xfId="17164"/>
    <cellStyle name="Normal 33 3 2 2 2" xfId="17165"/>
    <cellStyle name="Normal 33 3 2 2 3" xfId="17166"/>
    <cellStyle name="Normal 33 3 2 2 4" xfId="17167"/>
    <cellStyle name="Normal 33 3 2 3" xfId="17168"/>
    <cellStyle name="Normal 33 3 2 4" xfId="17169"/>
    <cellStyle name="Normal 33 3 2 5" xfId="17170"/>
    <cellStyle name="Normal 33 3 3" xfId="17171"/>
    <cellStyle name="Normal 33 3 3 2" xfId="17172"/>
    <cellStyle name="Normal 33 3 3 3" xfId="17173"/>
    <cellStyle name="Normal 33 3 3 4" xfId="17174"/>
    <cellStyle name="Normal 33 3 4" xfId="17175"/>
    <cellStyle name="Normal 33 3 5" xfId="17176"/>
    <cellStyle name="Normal 33 3 6" xfId="17177"/>
    <cellStyle name="Normal 34" xfId="17178"/>
    <cellStyle name="Normal 34 2" xfId="17179"/>
    <cellStyle name="Normal 34 2 2" xfId="17180"/>
    <cellStyle name="Normal 34 2 2 2" xfId="17181"/>
    <cellStyle name="Normal 34 2 2 3" xfId="17182"/>
    <cellStyle name="Normal 34 2 2 4" xfId="17183"/>
    <cellStyle name="Normal 34 2 3" xfId="17184"/>
    <cellStyle name="Normal 34 2 4" xfId="17185"/>
    <cellStyle name="Normal 34 2 5" xfId="17186"/>
    <cellStyle name="Normal 34 3" xfId="17187"/>
    <cellStyle name="Normal 34 4" xfId="17188"/>
    <cellStyle name="Normal 34 4 2" xfId="17189"/>
    <cellStyle name="Normal 34 4 3" xfId="17190"/>
    <cellStyle name="Normal 34 4 4" xfId="17191"/>
    <cellStyle name="Normal 34 5" xfId="17192"/>
    <cellStyle name="Normal 34 6" xfId="17193"/>
    <cellStyle name="Normal 34 7" xfId="17194"/>
    <cellStyle name="Normal 35" xfId="17195"/>
    <cellStyle name="Normal 35 2" xfId="17196"/>
    <cellStyle name="Normal 35 2 2" xfId="17197"/>
    <cellStyle name="Normal 35 2 2 2" xfId="17198"/>
    <cellStyle name="Normal 35 2 2 2 2" xfId="17199"/>
    <cellStyle name="Normal 35 2 2 2 3" xfId="17200"/>
    <cellStyle name="Normal 35 2 2 2 4" xfId="17201"/>
    <cellStyle name="Normal 35 2 2 3" xfId="17202"/>
    <cellStyle name="Normal 35 2 2 4" xfId="17203"/>
    <cellStyle name="Normal 35 2 2 5" xfId="17204"/>
    <cellStyle name="Normal 35 2 3" xfId="17205"/>
    <cellStyle name="Normal 35 2 3 2" xfId="17206"/>
    <cellStyle name="Normal 35 2 3 3" xfId="17207"/>
    <cellStyle name="Normal 35 2 3 4" xfId="17208"/>
    <cellStyle name="Normal 35 2 4" xfId="17209"/>
    <cellStyle name="Normal 35 2 5" xfId="17210"/>
    <cellStyle name="Normal 35 2 6" xfId="17211"/>
    <cellStyle name="Normal 36" xfId="17212"/>
    <cellStyle name="Normal 36 2" xfId="17213"/>
    <cellStyle name="Normal 36 2 2" xfId="17214"/>
    <cellStyle name="Normal 36 2 2 2" xfId="17215"/>
    <cellStyle name="Normal 36 2 2 3" xfId="17216"/>
    <cellStyle name="Normal 36 2 2 4" xfId="17217"/>
    <cellStyle name="Normal 36 2 3" xfId="17218"/>
    <cellStyle name="Normal 36 2 4" xfId="17219"/>
    <cellStyle name="Normal 36 2 5" xfId="17220"/>
    <cellStyle name="Normal 36 3" xfId="17221"/>
    <cellStyle name="Normal 36 4" xfId="17222"/>
    <cellStyle name="Normal 36 4 2" xfId="17223"/>
    <cellStyle name="Normal 36 4 3" xfId="17224"/>
    <cellStyle name="Normal 36 4 4" xfId="17225"/>
    <cellStyle name="Normal 36 5" xfId="17226"/>
    <cellStyle name="Normal 36 6" xfId="17227"/>
    <cellStyle name="Normal 36 7" xfId="17228"/>
    <cellStyle name="Normal 37" xfId="17229"/>
    <cellStyle name="Normal 37 2" xfId="17230"/>
    <cellStyle name="Normal 37 3" xfId="17231"/>
    <cellStyle name="Normal 37 3 2" xfId="17232"/>
    <cellStyle name="Normal 37 3 2 2" xfId="17233"/>
    <cellStyle name="Normal 37 3 2 2 2" xfId="17234"/>
    <cellStyle name="Normal 37 3 2 2 3" xfId="17235"/>
    <cellStyle name="Normal 37 3 2 2 4" xfId="17236"/>
    <cellStyle name="Normal 37 3 2 3" xfId="17237"/>
    <cellStyle name="Normal 37 3 2 4" xfId="17238"/>
    <cellStyle name="Normal 37 3 2 5" xfId="17239"/>
    <cellStyle name="Normal 37 3 3" xfId="17240"/>
    <cellStyle name="Normal 37 3 3 2" xfId="17241"/>
    <cellStyle name="Normal 37 3 3 3" xfId="17242"/>
    <cellStyle name="Normal 37 3 3 4" xfId="17243"/>
    <cellStyle name="Normal 37 3 4" xfId="17244"/>
    <cellStyle name="Normal 37 3 5" xfId="17245"/>
    <cellStyle name="Normal 37 3 6" xfId="17246"/>
    <cellStyle name="Normal 38" xfId="17247"/>
    <cellStyle name="Normal 38 2" xfId="17248"/>
    <cellStyle name="Normal 38 3" xfId="17249"/>
    <cellStyle name="Normal 38 3 2" xfId="17250"/>
    <cellStyle name="Normal 38 3 2 2" xfId="17251"/>
    <cellStyle name="Normal 38 3 2 2 2" xfId="17252"/>
    <cellStyle name="Normal 38 3 2 2 3" xfId="17253"/>
    <cellStyle name="Normal 38 3 2 2 4" xfId="17254"/>
    <cellStyle name="Normal 38 3 2 3" xfId="17255"/>
    <cellStyle name="Normal 38 3 2 4" xfId="17256"/>
    <cellStyle name="Normal 38 3 2 5" xfId="17257"/>
    <cellStyle name="Normal 38 3 3" xfId="17258"/>
    <cellStyle name="Normal 38 3 3 2" xfId="17259"/>
    <cellStyle name="Normal 38 3 3 3" xfId="17260"/>
    <cellStyle name="Normal 38 3 3 4" xfId="17261"/>
    <cellStyle name="Normal 38 3 4" xfId="17262"/>
    <cellStyle name="Normal 38 3 5" xfId="17263"/>
    <cellStyle name="Normal 38 3 6" xfId="17264"/>
    <cellStyle name="Normal 39" xfId="17265"/>
    <cellStyle name="Normal 39 2" xfId="17266"/>
    <cellStyle name="Normal 39 3" xfId="17267"/>
    <cellStyle name="Normal 39 3 2" xfId="17268"/>
    <cellStyle name="Normal 39 3 2 2" xfId="17269"/>
    <cellStyle name="Normal 39 3 2 2 2" xfId="17270"/>
    <cellStyle name="Normal 39 3 2 2 3" xfId="17271"/>
    <cellStyle name="Normal 39 3 2 2 4" xfId="17272"/>
    <cellStyle name="Normal 39 3 2 3" xfId="17273"/>
    <cellStyle name="Normal 39 3 2 4" xfId="17274"/>
    <cellStyle name="Normal 39 3 2 5" xfId="17275"/>
    <cellStyle name="Normal 39 3 3" xfId="17276"/>
    <cellStyle name="Normal 39 3 3 2" xfId="17277"/>
    <cellStyle name="Normal 39 3 3 3" xfId="17278"/>
    <cellStyle name="Normal 39 3 3 4" xfId="17279"/>
    <cellStyle name="Normal 39 3 4" xfId="17280"/>
    <cellStyle name="Normal 39 3 5" xfId="17281"/>
    <cellStyle name="Normal 39 3 6" xfId="17282"/>
    <cellStyle name="Normal 4" xfId="14"/>
    <cellStyle name="Normal 4 10" xfId="17283"/>
    <cellStyle name="Normal 4 11" xfId="17284"/>
    <cellStyle name="Normal 4 12" xfId="17285"/>
    <cellStyle name="Normal 4 13" xfId="17286"/>
    <cellStyle name="Normal 4 13 2" xfId="17287"/>
    <cellStyle name="Normal 4 13 3" xfId="17288"/>
    <cellStyle name="Normal 4 13 4" xfId="17289"/>
    <cellStyle name="Normal 4 14" xfId="17290"/>
    <cellStyle name="Normal 4 14 2" xfId="17291"/>
    <cellStyle name="Normal 4 14 3" xfId="17292"/>
    <cellStyle name="Normal 4 2" xfId="17293"/>
    <cellStyle name="Normal 4 2 10" xfId="17294"/>
    <cellStyle name="Normal 4 2 11" xfId="17295"/>
    <cellStyle name="Normal 4 2 11 2" xfId="17296"/>
    <cellStyle name="Normal 4 2 11 2 2" xfId="17297"/>
    <cellStyle name="Normal 4 2 11 2 3" xfId="17298"/>
    <cellStyle name="Normal 4 2 11 2 4" xfId="17299"/>
    <cellStyle name="Normal 4 2 11 3" xfId="17300"/>
    <cellStyle name="Normal 4 2 11 4" xfId="17301"/>
    <cellStyle name="Normal 4 2 11 5" xfId="17302"/>
    <cellStyle name="Normal 4 2 12" xfId="17303"/>
    <cellStyle name="Normal 4 2 13" xfId="17304"/>
    <cellStyle name="Normal 4 2 14" xfId="17305"/>
    <cellStyle name="Normal 4 2 2" xfId="17306"/>
    <cellStyle name="Normal 4 2 2 10" xfId="17307"/>
    <cellStyle name="Normal 4 2 2 10 2" xfId="17308"/>
    <cellStyle name="Normal 4 2 2 10 2 2" xfId="17309"/>
    <cellStyle name="Normal 4 2 2 10 2 3" xfId="17310"/>
    <cellStyle name="Normal 4 2 2 10 2 4" xfId="17311"/>
    <cellStyle name="Normal 4 2 2 10 3" xfId="17312"/>
    <cellStyle name="Normal 4 2 2 10 4" xfId="17313"/>
    <cellStyle name="Normal 4 2 2 10 5" xfId="17314"/>
    <cellStyle name="Normal 4 2 2 11" xfId="17315"/>
    <cellStyle name="Normal 4 2 2 12" xfId="17316"/>
    <cellStyle name="Normal 4 2 2 13" xfId="17317"/>
    <cellStyle name="Normal 4 2 2 14" xfId="17318"/>
    <cellStyle name="Normal 4 2 2 2" xfId="17319"/>
    <cellStyle name="Normal 4 2 2 2 2" xfId="17320"/>
    <cellStyle name="Normal 4 2 2 2 2 2" xfId="17321"/>
    <cellStyle name="Normal 4 2 2 2 2 2 2" xfId="17322"/>
    <cellStyle name="Normal 4 2 2 2 2 2 2 2" xfId="17323"/>
    <cellStyle name="Normal 4 2 2 2 2 2 2 2 2" xfId="17324"/>
    <cellStyle name="Normal 4 2 2 2 2 2 2 2 3" xfId="17325"/>
    <cellStyle name="Normal 4 2 2 2 2 2 2 2 4" xfId="17326"/>
    <cellStyle name="Normal 4 2 2 2 2 2 2 3" xfId="17327"/>
    <cellStyle name="Normal 4 2 2 2 2 2 2 4" xfId="17328"/>
    <cellStyle name="Normal 4 2 2 2 2 2 2 5" xfId="17329"/>
    <cellStyle name="Normal 4 2 2 2 2 2 3" xfId="17330"/>
    <cellStyle name="Normal 4 2 2 2 2 2 3 2" xfId="17331"/>
    <cellStyle name="Normal 4 2 2 2 2 2 3 3" xfId="17332"/>
    <cellStyle name="Normal 4 2 2 2 2 2 3 4" xfId="17333"/>
    <cellStyle name="Normal 4 2 2 2 2 2 4" xfId="17334"/>
    <cellStyle name="Normal 4 2 2 2 2 2 5" xfId="17335"/>
    <cellStyle name="Normal 4 2 2 2 2 2 6" xfId="17336"/>
    <cellStyle name="Normal 4 2 2 2 2 3" xfId="17337"/>
    <cellStyle name="Normal 4 2 2 2 2 3 2" xfId="17338"/>
    <cellStyle name="Normal 4 2 2 2 2 3 2 2" xfId="17339"/>
    <cellStyle name="Normal 4 2 2 2 2 3 2 2 2" xfId="17340"/>
    <cellStyle name="Normal 4 2 2 2 2 3 2 2 3" xfId="17341"/>
    <cellStyle name="Normal 4 2 2 2 2 3 2 2 4" xfId="17342"/>
    <cellStyle name="Normal 4 2 2 2 2 3 2 3" xfId="17343"/>
    <cellStyle name="Normal 4 2 2 2 2 3 2 4" xfId="17344"/>
    <cellStyle name="Normal 4 2 2 2 2 3 2 5" xfId="17345"/>
    <cellStyle name="Normal 4 2 2 2 2 3 3" xfId="17346"/>
    <cellStyle name="Normal 4 2 2 2 2 3 3 2" xfId="17347"/>
    <cellStyle name="Normal 4 2 2 2 2 3 3 3" xfId="17348"/>
    <cellStyle name="Normal 4 2 2 2 2 3 3 4" xfId="17349"/>
    <cellStyle name="Normal 4 2 2 2 2 3 4" xfId="17350"/>
    <cellStyle name="Normal 4 2 2 2 2 3 5" xfId="17351"/>
    <cellStyle name="Normal 4 2 2 2 2 3 6" xfId="17352"/>
    <cellStyle name="Normal 4 2 2 2 2 4" xfId="17353"/>
    <cellStyle name="Normal 4 2 2 2 2 4 2" xfId="17354"/>
    <cellStyle name="Normal 4 2 2 2 2 4 2 2" xfId="17355"/>
    <cellStyle name="Normal 4 2 2 2 2 4 2 3" xfId="17356"/>
    <cellStyle name="Normal 4 2 2 2 2 4 2 4" xfId="17357"/>
    <cellStyle name="Normal 4 2 2 2 2 4 3" xfId="17358"/>
    <cellStyle name="Normal 4 2 2 2 2 4 4" xfId="17359"/>
    <cellStyle name="Normal 4 2 2 2 2 4 5" xfId="17360"/>
    <cellStyle name="Normal 4 2 2 2 2 5" xfId="17361"/>
    <cellStyle name="Normal 4 2 2 2 2 5 2" xfId="17362"/>
    <cellStyle name="Normal 4 2 2 2 2 5 3" xfId="17363"/>
    <cellStyle name="Normal 4 2 2 2 2 5 4" xfId="17364"/>
    <cellStyle name="Normal 4 2 2 2 2 6" xfId="17365"/>
    <cellStyle name="Normal 4 2 2 2 2 7" xfId="17366"/>
    <cellStyle name="Normal 4 2 2 2 2 8" xfId="17367"/>
    <cellStyle name="Normal 4 2 2 2 3" xfId="17368"/>
    <cellStyle name="Normal 4 2 2 2 3 2" xfId="17369"/>
    <cellStyle name="Normal 4 2 2 2 3 2 2" xfId="17370"/>
    <cellStyle name="Normal 4 2 2 2 3 2 2 2" xfId="17371"/>
    <cellStyle name="Normal 4 2 2 2 3 2 2 3" xfId="17372"/>
    <cellStyle name="Normal 4 2 2 2 3 2 2 4" xfId="17373"/>
    <cellStyle name="Normal 4 2 2 2 3 2 3" xfId="17374"/>
    <cellStyle name="Normal 4 2 2 2 3 2 4" xfId="17375"/>
    <cellStyle name="Normal 4 2 2 2 3 2 5" xfId="17376"/>
    <cellStyle name="Normal 4 2 2 2 3 3" xfId="17377"/>
    <cellStyle name="Normal 4 2 2 2 3 3 2" xfId="17378"/>
    <cellStyle name="Normal 4 2 2 2 3 3 3" xfId="17379"/>
    <cellStyle name="Normal 4 2 2 2 3 3 4" xfId="17380"/>
    <cellStyle name="Normal 4 2 2 2 3 4" xfId="17381"/>
    <cellStyle name="Normal 4 2 2 2 3 5" xfId="17382"/>
    <cellStyle name="Normal 4 2 2 2 3 6" xfId="17383"/>
    <cellStyle name="Normal 4 2 2 2 4" xfId="17384"/>
    <cellStyle name="Normal 4 2 2 2 4 2" xfId="17385"/>
    <cellStyle name="Normal 4 2 2 2 4 2 2" xfId="17386"/>
    <cellStyle name="Normal 4 2 2 2 4 2 2 2" xfId="17387"/>
    <cellStyle name="Normal 4 2 2 2 4 2 2 3" xfId="17388"/>
    <cellStyle name="Normal 4 2 2 2 4 2 2 4" xfId="17389"/>
    <cellStyle name="Normal 4 2 2 2 4 2 3" xfId="17390"/>
    <cellStyle name="Normal 4 2 2 2 4 2 4" xfId="17391"/>
    <cellStyle name="Normal 4 2 2 2 4 2 5" xfId="17392"/>
    <cellStyle name="Normal 4 2 2 2 4 3" xfId="17393"/>
    <cellStyle name="Normal 4 2 2 2 4 3 2" xfId="17394"/>
    <cellStyle name="Normal 4 2 2 2 4 3 3" xfId="17395"/>
    <cellStyle name="Normal 4 2 2 2 4 3 4" xfId="17396"/>
    <cellStyle name="Normal 4 2 2 2 4 4" xfId="17397"/>
    <cellStyle name="Normal 4 2 2 2 4 5" xfId="17398"/>
    <cellStyle name="Normal 4 2 2 2 4 6" xfId="17399"/>
    <cellStyle name="Normal 4 2 2 2 5" xfId="17400"/>
    <cellStyle name="Normal 4 2 2 2 5 2" xfId="17401"/>
    <cellStyle name="Normal 4 2 2 2 5 2 2" xfId="17402"/>
    <cellStyle name="Normal 4 2 2 2 5 2 3" xfId="17403"/>
    <cellStyle name="Normal 4 2 2 2 5 2 4" xfId="17404"/>
    <cellStyle name="Normal 4 2 2 2 5 3" xfId="17405"/>
    <cellStyle name="Normal 4 2 2 2 5 4" xfId="17406"/>
    <cellStyle name="Normal 4 2 2 2 5 5" xfId="17407"/>
    <cellStyle name="Normal 4 2 2 2 6" xfId="17408"/>
    <cellStyle name="Normal 4 2 2 2 6 2" xfId="17409"/>
    <cellStyle name="Normal 4 2 2 2 6 3" xfId="17410"/>
    <cellStyle name="Normal 4 2 2 2 6 4" xfId="17411"/>
    <cellStyle name="Normal 4 2 2 2 7" xfId="17412"/>
    <cellStyle name="Normal 4 2 2 2 8" xfId="17413"/>
    <cellStyle name="Normal 4 2 2 2 9" xfId="17414"/>
    <cellStyle name="Normal 4 2 2 3" xfId="17415"/>
    <cellStyle name="Normal 4 2 2 3 2" xfId="17416"/>
    <cellStyle name="Normal 4 2 2 3 2 2" xfId="17417"/>
    <cellStyle name="Normal 4 2 2 3 2 2 2" xfId="17418"/>
    <cellStyle name="Normal 4 2 2 3 2 2 2 2" xfId="17419"/>
    <cellStyle name="Normal 4 2 2 3 2 2 2 2 2" xfId="17420"/>
    <cellStyle name="Normal 4 2 2 3 2 2 2 2 3" xfId="17421"/>
    <cellStyle name="Normal 4 2 2 3 2 2 2 2 4" xfId="17422"/>
    <cellStyle name="Normal 4 2 2 3 2 2 2 3" xfId="17423"/>
    <cellStyle name="Normal 4 2 2 3 2 2 2 4" xfId="17424"/>
    <cellStyle name="Normal 4 2 2 3 2 2 2 5" xfId="17425"/>
    <cellStyle name="Normal 4 2 2 3 2 2 3" xfId="17426"/>
    <cellStyle name="Normal 4 2 2 3 2 2 3 2" xfId="17427"/>
    <cellStyle name="Normal 4 2 2 3 2 2 3 3" xfId="17428"/>
    <cellStyle name="Normal 4 2 2 3 2 2 3 4" xfId="17429"/>
    <cellStyle name="Normal 4 2 2 3 2 2 4" xfId="17430"/>
    <cellStyle name="Normal 4 2 2 3 2 2 5" xfId="17431"/>
    <cellStyle name="Normal 4 2 2 3 2 2 6" xfId="17432"/>
    <cellStyle name="Normal 4 2 2 3 2 3" xfId="17433"/>
    <cellStyle name="Normal 4 2 2 3 2 3 2" xfId="17434"/>
    <cellStyle name="Normal 4 2 2 3 2 3 2 2" xfId="17435"/>
    <cellStyle name="Normal 4 2 2 3 2 3 2 2 2" xfId="17436"/>
    <cellStyle name="Normal 4 2 2 3 2 3 2 2 3" xfId="17437"/>
    <cellStyle name="Normal 4 2 2 3 2 3 2 2 4" xfId="17438"/>
    <cellStyle name="Normal 4 2 2 3 2 3 2 3" xfId="17439"/>
    <cellStyle name="Normal 4 2 2 3 2 3 2 4" xfId="17440"/>
    <cellStyle name="Normal 4 2 2 3 2 3 2 5" xfId="17441"/>
    <cellStyle name="Normal 4 2 2 3 2 3 3" xfId="17442"/>
    <cellStyle name="Normal 4 2 2 3 2 3 3 2" xfId="17443"/>
    <cellStyle name="Normal 4 2 2 3 2 3 3 3" xfId="17444"/>
    <cellStyle name="Normal 4 2 2 3 2 3 3 4" xfId="17445"/>
    <cellStyle name="Normal 4 2 2 3 2 3 4" xfId="17446"/>
    <cellStyle name="Normal 4 2 2 3 2 3 5" xfId="17447"/>
    <cellStyle name="Normal 4 2 2 3 2 3 6" xfId="17448"/>
    <cellStyle name="Normal 4 2 2 3 2 4" xfId="17449"/>
    <cellStyle name="Normal 4 2 2 3 2 4 2" xfId="17450"/>
    <cellStyle name="Normal 4 2 2 3 2 4 2 2" xfId="17451"/>
    <cellStyle name="Normal 4 2 2 3 2 4 2 3" xfId="17452"/>
    <cellStyle name="Normal 4 2 2 3 2 4 2 4" xfId="17453"/>
    <cellStyle name="Normal 4 2 2 3 2 4 3" xfId="17454"/>
    <cellStyle name="Normal 4 2 2 3 2 4 4" xfId="17455"/>
    <cellStyle name="Normal 4 2 2 3 2 4 5" xfId="17456"/>
    <cellStyle name="Normal 4 2 2 3 2 5" xfId="17457"/>
    <cellStyle name="Normal 4 2 2 3 2 5 2" xfId="17458"/>
    <cellStyle name="Normal 4 2 2 3 2 5 3" xfId="17459"/>
    <cellStyle name="Normal 4 2 2 3 2 5 4" xfId="17460"/>
    <cellStyle name="Normal 4 2 2 3 2 6" xfId="17461"/>
    <cellStyle name="Normal 4 2 2 3 2 7" xfId="17462"/>
    <cellStyle name="Normal 4 2 2 3 2 8" xfId="17463"/>
    <cellStyle name="Normal 4 2 2 3 3" xfId="17464"/>
    <cellStyle name="Normal 4 2 2 3 3 2" xfId="17465"/>
    <cellStyle name="Normal 4 2 2 3 3 2 2" xfId="17466"/>
    <cellStyle name="Normal 4 2 2 3 3 2 2 2" xfId="17467"/>
    <cellStyle name="Normal 4 2 2 3 3 2 2 3" xfId="17468"/>
    <cellStyle name="Normal 4 2 2 3 3 2 2 4" xfId="17469"/>
    <cellStyle name="Normal 4 2 2 3 3 2 3" xfId="17470"/>
    <cellStyle name="Normal 4 2 2 3 3 2 4" xfId="17471"/>
    <cellStyle name="Normal 4 2 2 3 3 2 5" xfId="17472"/>
    <cellStyle name="Normal 4 2 2 3 3 3" xfId="17473"/>
    <cellStyle name="Normal 4 2 2 3 3 3 2" xfId="17474"/>
    <cellStyle name="Normal 4 2 2 3 3 3 3" xfId="17475"/>
    <cellStyle name="Normal 4 2 2 3 3 3 4" xfId="17476"/>
    <cellStyle name="Normal 4 2 2 3 3 4" xfId="17477"/>
    <cellStyle name="Normal 4 2 2 3 3 5" xfId="17478"/>
    <cellStyle name="Normal 4 2 2 3 3 6" xfId="17479"/>
    <cellStyle name="Normal 4 2 2 3 4" xfId="17480"/>
    <cellStyle name="Normal 4 2 2 3 4 2" xfId="17481"/>
    <cellStyle name="Normal 4 2 2 3 4 2 2" xfId="17482"/>
    <cellStyle name="Normal 4 2 2 3 4 2 2 2" xfId="17483"/>
    <cellStyle name="Normal 4 2 2 3 4 2 2 3" xfId="17484"/>
    <cellStyle name="Normal 4 2 2 3 4 2 2 4" xfId="17485"/>
    <cellStyle name="Normal 4 2 2 3 4 2 3" xfId="17486"/>
    <cellStyle name="Normal 4 2 2 3 4 2 4" xfId="17487"/>
    <cellStyle name="Normal 4 2 2 3 4 2 5" xfId="17488"/>
    <cellStyle name="Normal 4 2 2 3 4 3" xfId="17489"/>
    <cellStyle name="Normal 4 2 2 3 4 3 2" xfId="17490"/>
    <cellStyle name="Normal 4 2 2 3 4 3 3" xfId="17491"/>
    <cellStyle name="Normal 4 2 2 3 4 3 4" xfId="17492"/>
    <cellStyle name="Normal 4 2 2 3 4 4" xfId="17493"/>
    <cellStyle name="Normal 4 2 2 3 4 5" xfId="17494"/>
    <cellStyle name="Normal 4 2 2 3 4 6" xfId="17495"/>
    <cellStyle name="Normal 4 2 2 3 5" xfId="17496"/>
    <cellStyle name="Normal 4 2 2 3 5 2" xfId="17497"/>
    <cellStyle name="Normal 4 2 2 3 5 2 2" xfId="17498"/>
    <cellStyle name="Normal 4 2 2 3 5 2 3" xfId="17499"/>
    <cellStyle name="Normal 4 2 2 3 5 2 4" xfId="17500"/>
    <cellStyle name="Normal 4 2 2 3 5 3" xfId="17501"/>
    <cellStyle name="Normal 4 2 2 3 5 4" xfId="17502"/>
    <cellStyle name="Normal 4 2 2 3 5 5" xfId="17503"/>
    <cellStyle name="Normal 4 2 2 3 6" xfId="17504"/>
    <cellStyle name="Normal 4 2 2 3 6 2" xfId="17505"/>
    <cellStyle name="Normal 4 2 2 3 6 3" xfId="17506"/>
    <cellStyle name="Normal 4 2 2 3 6 4" xfId="17507"/>
    <cellStyle name="Normal 4 2 2 3 7" xfId="17508"/>
    <cellStyle name="Normal 4 2 2 3 8" xfId="17509"/>
    <cellStyle name="Normal 4 2 2 3 9" xfId="17510"/>
    <cellStyle name="Normal 4 2 2 4" xfId="17511"/>
    <cellStyle name="Normal 4 2 2 4 2" xfId="17512"/>
    <cellStyle name="Normal 4 2 2 4 2 2" xfId="17513"/>
    <cellStyle name="Normal 4 2 2 4 2 2 2" xfId="17514"/>
    <cellStyle name="Normal 4 2 2 4 2 2 2 2" xfId="17515"/>
    <cellStyle name="Normal 4 2 2 4 2 2 2 2 2" xfId="17516"/>
    <cellStyle name="Normal 4 2 2 4 2 2 2 2 3" xfId="17517"/>
    <cellStyle name="Normal 4 2 2 4 2 2 2 2 4" xfId="17518"/>
    <cellStyle name="Normal 4 2 2 4 2 2 2 3" xfId="17519"/>
    <cellStyle name="Normal 4 2 2 4 2 2 2 4" xfId="17520"/>
    <cellStyle name="Normal 4 2 2 4 2 2 2 5" xfId="17521"/>
    <cellStyle name="Normal 4 2 2 4 2 2 3" xfId="17522"/>
    <cellStyle name="Normal 4 2 2 4 2 2 3 2" xfId="17523"/>
    <cellStyle name="Normal 4 2 2 4 2 2 3 3" xfId="17524"/>
    <cellStyle name="Normal 4 2 2 4 2 2 3 4" xfId="17525"/>
    <cellStyle name="Normal 4 2 2 4 2 2 4" xfId="17526"/>
    <cellStyle name="Normal 4 2 2 4 2 2 5" xfId="17527"/>
    <cellStyle name="Normal 4 2 2 4 2 2 6" xfId="17528"/>
    <cellStyle name="Normal 4 2 2 4 2 3" xfId="17529"/>
    <cellStyle name="Normal 4 2 2 4 2 3 2" xfId="17530"/>
    <cellStyle name="Normal 4 2 2 4 2 3 2 2" xfId="17531"/>
    <cellStyle name="Normal 4 2 2 4 2 3 2 2 2" xfId="17532"/>
    <cellStyle name="Normal 4 2 2 4 2 3 2 2 3" xfId="17533"/>
    <cellStyle name="Normal 4 2 2 4 2 3 2 2 4" xfId="17534"/>
    <cellStyle name="Normal 4 2 2 4 2 3 2 3" xfId="17535"/>
    <cellStyle name="Normal 4 2 2 4 2 3 2 4" xfId="17536"/>
    <cellStyle name="Normal 4 2 2 4 2 3 2 5" xfId="17537"/>
    <cellStyle name="Normal 4 2 2 4 2 3 3" xfId="17538"/>
    <cellStyle name="Normal 4 2 2 4 2 3 3 2" xfId="17539"/>
    <cellStyle name="Normal 4 2 2 4 2 3 3 3" xfId="17540"/>
    <cellStyle name="Normal 4 2 2 4 2 3 3 4" xfId="17541"/>
    <cellStyle name="Normal 4 2 2 4 2 3 4" xfId="17542"/>
    <cellStyle name="Normal 4 2 2 4 2 3 5" xfId="17543"/>
    <cellStyle name="Normal 4 2 2 4 2 3 6" xfId="17544"/>
    <cellStyle name="Normal 4 2 2 4 2 4" xfId="17545"/>
    <cellStyle name="Normal 4 2 2 4 2 4 2" xfId="17546"/>
    <cellStyle name="Normal 4 2 2 4 2 4 2 2" xfId="17547"/>
    <cellStyle name="Normal 4 2 2 4 2 4 2 3" xfId="17548"/>
    <cellStyle name="Normal 4 2 2 4 2 4 2 4" xfId="17549"/>
    <cellStyle name="Normal 4 2 2 4 2 4 3" xfId="17550"/>
    <cellStyle name="Normal 4 2 2 4 2 4 4" xfId="17551"/>
    <cellStyle name="Normal 4 2 2 4 2 4 5" xfId="17552"/>
    <cellStyle name="Normal 4 2 2 4 2 5" xfId="17553"/>
    <cellStyle name="Normal 4 2 2 4 2 5 2" xfId="17554"/>
    <cellStyle name="Normal 4 2 2 4 2 5 3" xfId="17555"/>
    <cellStyle name="Normal 4 2 2 4 2 5 4" xfId="17556"/>
    <cellStyle name="Normal 4 2 2 4 2 6" xfId="17557"/>
    <cellStyle name="Normal 4 2 2 4 2 7" xfId="17558"/>
    <cellStyle name="Normal 4 2 2 4 2 8" xfId="17559"/>
    <cellStyle name="Normal 4 2 2 4 3" xfId="17560"/>
    <cellStyle name="Normal 4 2 2 4 3 2" xfId="17561"/>
    <cellStyle name="Normal 4 2 2 4 3 2 2" xfId="17562"/>
    <cellStyle name="Normal 4 2 2 4 3 2 2 2" xfId="17563"/>
    <cellStyle name="Normal 4 2 2 4 3 2 2 3" xfId="17564"/>
    <cellStyle name="Normal 4 2 2 4 3 2 2 4" xfId="17565"/>
    <cellStyle name="Normal 4 2 2 4 3 2 3" xfId="17566"/>
    <cellStyle name="Normal 4 2 2 4 3 2 4" xfId="17567"/>
    <cellStyle name="Normal 4 2 2 4 3 2 5" xfId="17568"/>
    <cellStyle name="Normal 4 2 2 4 3 3" xfId="17569"/>
    <cellStyle name="Normal 4 2 2 4 3 3 2" xfId="17570"/>
    <cellStyle name="Normal 4 2 2 4 3 3 3" xfId="17571"/>
    <cellStyle name="Normal 4 2 2 4 3 3 4" xfId="17572"/>
    <cellStyle name="Normal 4 2 2 4 3 4" xfId="17573"/>
    <cellStyle name="Normal 4 2 2 4 3 5" xfId="17574"/>
    <cellStyle name="Normal 4 2 2 4 3 6" xfId="17575"/>
    <cellStyle name="Normal 4 2 2 4 4" xfId="17576"/>
    <cellStyle name="Normal 4 2 2 4 4 2" xfId="17577"/>
    <cellStyle name="Normal 4 2 2 4 4 2 2" xfId="17578"/>
    <cellStyle name="Normal 4 2 2 4 4 2 2 2" xfId="17579"/>
    <cellStyle name="Normal 4 2 2 4 4 2 2 3" xfId="17580"/>
    <cellStyle name="Normal 4 2 2 4 4 2 2 4" xfId="17581"/>
    <cellStyle name="Normal 4 2 2 4 4 2 3" xfId="17582"/>
    <cellStyle name="Normal 4 2 2 4 4 2 4" xfId="17583"/>
    <cellStyle name="Normal 4 2 2 4 4 2 5" xfId="17584"/>
    <cellStyle name="Normal 4 2 2 4 4 3" xfId="17585"/>
    <cellStyle name="Normal 4 2 2 4 4 3 2" xfId="17586"/>
    <cellStyle name="Normal 4 2 2 4 4 3 3" xfId="17587"/>
    <cellStyle name="Normal 4 2 2 4 4 3 4" xfId="17588"/>
    <cellStyle name="Normal 4 2 2 4 4 4" xfId="17589"/>
    <cellStyle name="Normal 4 2 2 4 4 5" xfId="17590"/>
    <cellStyle name="Normal 4 2 2 4 4 6" xfId="17591"/>
    <cellStyle name="Normal 4 2 2 4 5" xfId="17592"/>
    <cellStyle name="Normal 4 2 2 4 5 2" xfId="17593"/>
    <cellStyle name="Normal 4 2 2 4 5 2 2" xfId="17594"/>
    <cellStyle name="Normal 4 2 2 4 5 2 3" xfId="17595"/>
    <cellStyle name="Normal 4 2 2 4 5 2 4" xfId="17596"/>
    <cellStyle name="Normal 4 2 2 4 5 3" xfId="17597"/>
    <cellStyle name="Normal 4 2 2 4 5 4" xfId="17598"/>
    <cellStyle name="Normal 4 2 2 4 5 5" xfId="17599"/>
    <cellStyle name="Normal 4 2 2 4 6" xfId="17600"/>
    <cellStyle name="Normal 4 2 2 4 6 2" xfId="17601"/>
    <cellStyle name="Normal 4 2 2 4 6 3" xfId="17602"/>
    <cellStyle name="Normal 4 2 2 4 6 4" xfId="17603"/>
    <cellStyle name="Normal 4 2 2 4 7" xfId="17604"/>
    <cellStyle name="Normal 4 2 2 4 8" xfId="17605"/>
    <cellStyle name="Normal 4 2 2 4 9" xfId="17606"/>
    <cellStyle name="Normal 4 2 2 5" xfId="17607"/>
    <cellStyle name="Normal 4 2 2 5 2" xfId="17608"/>
    <cellStyle name="Normal 4 2 2 5 2 2" xfId="17609"/>
    <cellStyle name="Normal 4 2 2 5 2 2 2" xfId="17610"/>
    <cellStyle name="Normal 4 2 2 5 2 2 2 2" xfId="17611"/>
    <cellStyle name="Normal 4 2 2 5 2 2 2 3" xfId="17612"/>
    <cellStyle name="Normal 4 2 2 5 2 2 2 4" xfId="17613"/>
    <cellStyle name="Normal 4 2 2 5 2 2 3" xfId="17614"/>
    <cellStyle name="Normal 4 2 2 5 2 2 4" xfId="17615"/>
    <cellStyle name="Normal 4 2 2 5 2 2 5" xfId="17616"/>
    <cellStyle name="Normal 4 2 2 5 2 3" xfId="17617"/>
    <cellStyle name="Normal 4 2 2 5 2 3 2" xfId="17618"/>
    <cellStyle name="Normal 4 2 2 5 2 3 3" xfId="17619"/>
    <cellStyle name="Normal 4 2 2 5 2 3 4" xfId="17620"/>
    <cellStyle name="Normal 4 2 2 5 2 4" xfId="17621"/>
    <cellStyle name="Normal 4 2 2 5 2 5" xfId="17622"/>
    <cellStyle name="Normal 4 2 2 5 2 6" xfId="17623"/>
    <cellStyle name="Normal 4 2 2 5 3" xfId="17624"/>
    <cellStyle name="Normal 4 2 2 5 3 2" xfId="17625"/>
    <cellStyle name="Normal 4 2 2 5 3 2 2" xfId="17626"/>
    <cellStyle name="Normal 4 2 2 5 3 2 2 2" xfId="17627"/>
    <cellStyle name="Normal 4 2 2 5 3 2 2 3" xfId="17628"/>
    <cellStyle name="Normal 4 2 2 5 3 2 2 4" xfId="17629"/>
    <cellStyle name="Normal 4 2 2 5 3 2 3" xfId="17630"/>
    <cellStyle name="Normal 4 2 2 5 3 2 4" xfId="17631"/>
    <cellStyle name="Normal 4 2 2 5 3 2 5" xfId="17632"/>
    <cellStyle name="Normal 4 2 2 5 3 3" xfId="17633"/>
    <cellStyle name="Normal 4 2 2 5 3 3 2" xfId="17634"/>
    <cellStyle name="Normal 4 2 2 5 3 3 3" xfId="17635"/>
    <cellStyle name="Normal 4 2 2 5 3 3 4" xfId="17636"/>
    <cellStyle name="Normal 4 2 2 5 3 4" xfId="17637"/>
    <cellStyle name="Normal 4 2 2 5 3 5" xfId="17638"/>
    <cellStyle name="Normal 4 2 2 5 3 6" xfId="17639"/>
    <cellStyle name="Normal 4 2 2 5 4" xfId="17640"/>
    <cellStyle name="Normal 4 2 2 5 4 2" xfId="17641"/>
    <cellStyle name="Normal 4 2 2 5 4 2 2" xfId="17642"/>
    <cellStyle name="Normal 4 2 2 5 4 2 3" xfId="17643"/>
    <cellStyle name="Normal 4 2 2 5 4 2 4" xfId="17644"/>
    <cellStyle name="Normal 4 2 2 5 4 3" xfId="17645"/>
    <cellStyle name="Normal 4 2 2 5 4 4" xfId="17646"/>
    <cellStyle name="Normal 4 2 2 5 4 5" xfId="17647"/>
    <cellStyle name="Normal 4 2 2 5 5" xfId="17648"/>
    <cellStyle name="Normal 4 2 2 5 5 2" xfId="17649"/>
    <cellStyle name="Normal 4 2 2 5 5 3" xfId="17650"/>
    <cellStyle name="Normal 4 2 2 5 5 4" xfId="17651"/>
    <cellStyle name="Normal 4 2 2 5 6" xfId="17652"/>
    <cellStyle name="Normal 4 2 2 5 7" xfId="17653"/>
    <cellStyle name="Normal 4 2 2 5 8" xfId="17654"/>
    <cellStyle name="Normal 4 2 2 6" xfId="17655"/>
    <cellStyle name="Normal 4 2 2 6 2" xfId="17656"/>
    <cellStyle name="Normal 4 2 2 6 2 2" xfId="17657"/>
    <cellStyle name="Normal 4 2 2 6 2 2 2" xfId="17658"/>
    <cellStyle name="Normal 4 2 2 6 2 2 2 2" xfId="17659"/>
    <cellStyle name="Normal 4 2 2 6 2 2 2 3" xfId="17660"/>
    <cellStyle name="Normal 4 2 2 6 2 2 2 4" xfId="17661"/>
    <cellStyle name="Normal 4 2 2 6 2 2 3" xfId="17662"/>
    <cellStyle name="Normal 4 2 2 6 2 2 4" xfId="17663"/>
    <cellStyle name="Normal 4 2 2 6 2 2 5" xfId="17664"/>
    <cellStyle name="Normal 4 2 2 6 2 3" xfId="17665"/>
    <cellStyle name="Normal 4 2 2 6 2 3 2" xfId="17666"/>
    <cellStyle name="Normal 4 2 2 6 2 3 3" xfId="17667"/>
    <cellStyle name="Normal 4 2 2 6 2 3 4" xfId="17668"/>
    <cellStyle name="Normal 4 2 2 6 2 4" xfId="17669"/>
    <cellStyle name="Normal 4 2 2 6 2 5" xfId="17670"/>
    <cellStyle name="Normal 4 2 2 6 2 6" xfId="17671"/>
    <cellStyle name="Normal 4 2 2 6 3" xfId="17672"/>
    <cellStyle name="Normal 4 2 2 6 3 2" xfId="17673"/>
    <cellStyle name="Normal 4 2 2 6 3 2 2" xfId="17674"/>
    <cellStyle name="Normal 4 2 2 6 3 2 2 2" xfId="17675"/>
    <cellStyle name="Normal 4 2 2 6 3 2 2 3" xfId="17676"/>
    <cellStyle name="Normal 4 2 2 6 3 2 2 4" xfId="17677"/>
    <cellStyle name="Normal 4 2 2 6 3 2 3" xfId="17678"/>
    <cellStyle name="Normal 4 2 2 6 3 2 4" xfId="17679"/>
    <cellStyle name="Normal 4 2 2 6 3 2 5" xfId="17680"/>
    <cellStyle name="Normal 4 2 2 6 3 3" xfId="17681"/>
    <cellStyle name="Normal 4 2 2 6 3 3 2" xfId="17682"/>
    <cellStyle name="Normal 4 2 2 6 3 3 3" xfId="17683"/>
    <cellStyle name="Normal 4 2 2 6 3 3 4" xfId="17684"/>
    <cellStyle name="Normal 4 2 2 6 3 4" xfId="17685"/>
    <cellStyle name="Normal 4 2 2 6 3 5" xfId="17686"/>
    <cellStyle name="Normal 4 2 2 6 3 6" xfId="17687"/>
    <cellStyle name="Normal 4 2 2 6 4" xfId="17688"/>
    <cellStyle name="Normal 4 2 2 6 4 2" xfId="17689"/>
    <cellStyle name="Normal 4 2 2 6 4 2 2" xfId="17690"/>
    <cellStyle name="Normal 4 2 2 6 4 2 3" xfId="17691"/>
    <cellStyle name="Normal 4 2 2 6 4 2 4" xfId="17692"/>
    <cellStyle name="Normal 4 2 2 6 4 3" xfId="17693"/>
    <cellStyle name="Normal 4 2 2 6 4 4" xfId="17694"/>
    <cellStyle name="Normal 4 2 2 6 4 5" xfId="17695"/>
    <cellStyle name="Normal 4 2 2 6 5" xfId="17696"/>
    <cellStyle name="Normal 4 2 2 6 5 2" xfId="17697"/>
    <cellStyle name="Normal 4 2 2 6 5 3" xfId="17698"/>
    <cellStyle name="Normal 4 2 2 6 5 4" xfId="17699"/>
    <cellStyle name="Normal 4 2 2 6 6" xfId="17700"/>
    <cellStyle name="Normal 4 2 2 6 7" xfId="17701"/>
    <cellStyle name="Normal 4 2 2 6 8" xfId="17702"/>
    <cellStyle name="Normal 4 2 2 7" xfId="17703"/>
    <cellStyle name="Normal 4 2 2 7 2" xfId="17704"/>
    <cellStyle name="Normal 4 2 2 7 2 2" xfId="17705"/>
    <cellStyle name="Normal 4 2 2 7 2 2 2" xfId="17706"/>
    <cellStyle name="Normal 4 2 2 7 2 2 3" xfId="17707"/>
    <cellStyle name="Normal 4 2 2 7 2 2 4" xfId="17708"/>
    <cellStyle name="Normal 4 2 2 7 2 3" xfId="17709"/>
    <cellStyle name="Normal 4 2 2 7 2 4" xfId="17710"/>
    <cellStyle name="Normal 4 2 2 7 2 5" xfId="17711"/>
    <cellStyle name="Normal 4 2 2 7 3" xfId="17712"/>
    <cellStyle name="Normal 4 2 2 7 3 2" xfId="17713"/>
    <cellStyle name="Normal 4 2 2 7 3 3" xfId="17714"/>
    <cellStyle name="Normal 4 2 2 7 3 4" xfId="17715"/>
    <cellStyle name="Normal 4 2 2 7 4" xfId="17716"/>
    <cellStyle name="Normal 4 2 2 7 5" xfId="17717"/>
    <cellStyle name="Normal 4 2 2 7 6" xfId="17718"/>
    <cellStyle name="Normal 4 2 2 8" xfId="17719"/>
    <cellStyle name="Normal 4 2 2 8 2" xfId="17720"/>
    <cellStyle name="Normal 4 2 2 8 2 2" xfId="17721"/>
    <cellStyle name="Normal 4 2 2 8 2 2 2" xfId="17722"/>
    <cellStyle name="Normal 4 2 2 8 2 2 3" xfId="17723"/>
    <cellStyle name="Normal 4 2 2 8 2 2 4" xfId="17724"/>
    <cellStyle name="Normal 4 2 2 8 2 3" xfId="17725"/>
    <cellStyle name="Normal 4 2 2 8 2 4" xfId="17726"/>
    <cellStyle name="Normal 4 2 2 8 2 5" xfId="17727"/>
    <cellStyle name="Normal 4 2 2 8 3" xfId="17728"/>
    <cellStyle name="Normal 4 2 2 8 3 2" xfId="17729"/>
    <cellStyle name="Normal 4 2 2 8 3 3" xfId="17730"/>
    <cellStyle name="Normal 4 2 2 8 3 4" xfId="17731"/>
    <cellStyle name="Normal 4 2 2 8 4" xfId="17732"/>
    <cellStyle name="Normal 4 2 2 8 5" xfId="17733"/>
    <cellStyle name="Normal 4 2 2 8 6" xfId="17734"/>
    <cellStyle name="Normal 4 2 2 9" xfId="17735"/>
    <cellStyle name="Normal 4 2 3" xfId="17736"/>
    <cellStyle name="Normal 4 2 3 10" xfId="17737"/>
    <cellStyle name="Normal 4 2 3 2" xfId="17738"/>
    <cellStyle name="Normal 4 2 3 2 2" xfId="17739"/>
    <cellStyle name="Normal 4 2 3 2 2 2" xfId="17740"/>
    <cellStyle name="Normal 4 2 3 2 2 2 2" xfId="17741"/>
    <cellStyle name="Normal 4 2 3 2 2 2 2 2" xfId="17742"/>
    <cellStyle name="Normal 4 2 3 2 2 2 2 3" xfId="17743"/>
    <cellStyle name="Normal 4 2 3 2 2 2 2 4" xfId="17744"/>
    <cellStyle name="Normal 4 2 3 2 2 2 3" xfId="17745"/>
    <cellStyle name="Normal 4 2 3 2 2 2 4" xfId="17746"/>
    <cellStyle name="Normal 4 2 3 2 2 2 5" xfId="17747"/>
    <cellStyle name="Normal 4 2 3 2 2 3" xfId="17748"/>
    <cellStyle name="Normal 4 2 3 2 2 3 2" xfId="17749"/>
    <cellStyle name="Normal 4 2 3 2 2 3 3" xfId="17750"/>
    <cellStyle name="Normal 4 2 3 2 2 3 4" xfId="17751"/>
    <cellStyle name="Normal 4 2 3 2 2 4" xfId="17752"/>
    <cellStyle name="Normal 4 2 3 2 2 5" xfId="17753"/>
    <cellStyle name="Normal 4 2 3 2 2 6" xfId="17754"/>
    <cellStyle name="Normal 4 2 3 2 3" xfId="17755"/>
    <cellStyle name="Normal 4 2 3 2 3 2" xfId="17756"/>
    <cellStyle name="Normal 4 2 3 2 3 2 2" xfId="17757"/>
    <cellStyle name="Normal 4 2 3 2 3 2 2 2" xfId="17758"/>
    <cellStyle name="Normal 4 2 3 2 3 2 2 3" xfId="17759"/>
    <cellStyle name="Normal 4 2 3 2 3 2 2 4" xfId="17760"/>
    <cellStyle name="Normal 4 2 3 2 3 2 3" xfId="17761"/>
    <cellStyle name="Normal 4 2 3 2 3 2 4" xfId="17762"/>
    <cellStyle name="Normal 4 2 3 2 3 2 5" xfId="17763"/>
    <cellStyle name="Normal 4 2 3 2 3 3" xfId="17764"/>
    <cellStyle name="Normal 4 2 3 2 3 3 2" xfId="17765"/>
    <cellStyle name="Normal 4 2 3 2 3 3 3" xfId="17766"/>
    <cellStyle name="Normal 4 2 3 2 3 3 4" xfId="17767"/>
    <cellStyle name="Normal 4 2 3 2 3 4" xfId="17768"/>
    <cellStyle name="Normal 4 2 3 2 3 5" xfId="17769"/>
    <cellStyle name="Normal 4 2 3 2 3 6" xfId="17770"/>
    <cellStyle name="Normal 4 2 3 2 4" xfId="17771"/>
    <cellStyle name="Normal 4 2 3 2 4 2" xfId="17772"/>
    <cellStyle name="Normal 4 2 3 2 4 2 2" xfId="17773"/>
    <cellStyle name="Normal 4 2 3 2 4 2 3" xfId="17774"/>
    <cellStyle name="Normal 4 2 3 2 4 2 4" xfId="17775"/>
    <cellStyle name="Normal 4 2 3 2 4 3" xfId="17776"/>
    <cellStyle name="Normal 4 2 3 2 4 4" xfId="17777"/>
    <cellStyle name="Normal 4 2 3 2 4 5" xfId="17778"/>
    <cellStyle name="Normal 4 2 3 2 5" xfId="17779"/>
    <cellStyle name="Normal 4 2 3 2 5 2" xfId="17780"/>
    <cellStyle name="Normal 4 2 3 2 5 3" xfId="17781"/>
    <cellStyle name="Normal 4 2 3 2 5 4" xfId="17782"/>
    <cellStyle name="Normal 4 2 3 2 6" xfId="17783"/>
    <cellStyle name="Normal 4 2 3 2 7" xfId="17784"/>
    <cellStyle name="Normal 4 2 3 2 8" xfId="17785"/>
    <cellStyle name="Normal 4 2 3 3" xfId="17786"/>
    <cellStyle name="Normal 4 2 3 3 2" xfId="17787"/>
    <cellStyle name="Normal 4 2 3 3 2 2" xfId="17788"/>
    <cellStyle name="Normal 4 2 3 3 2 2 2" xfId="17789"/>
    <cellStyle name="Normal 4 2 3 3 2 2 3" xfId="17790"/>
    <cellStyle name="Normal 4 2 3 3 2 2 4" xfId="17791"/>
    <cellStyle name="Normal 4 2 3 3 2 3" xfId="17792"/>
    <cellStyle name="Normal 4 2 3 3 2 3 2" xfId="17793"/>
    <cellStyle name="Normal 4 2 3 3 2 3 3" xfId="17794"/>
    <cellStyle name="Normal 4 2 3 3 2 3 4" xfId="17795"/>
    <cellStyle name="Normal 4 2 3 3 2 4" xfId="17796"/>
    <cellStyle name="Normal 4 2 3 3 2 5" xfId="17797"/>
    <cellStyle name="Normal 4 2 3 3 2 6" xfId="17798"/>
    <cellStyle name="Normal 4 2 3 3 3" xfId="17799"/>
    <cellStyle name="Normal 4 2 3 3 3 2" xfId="17800"/>
    <cellStyle name="Normal 4 2 3 3 3 3" xfId="17801"/>
    <cellStyle name="Normal 4 2 3 3 3 4" xfId="17802"/>
    <cellStyle name="Normal 4 2 3 3 4" xfId="17803"/>
    <cellStyle name="Normal 4 2 3 3 4 2" xfId="17804"/>
    <cellStyle name="Normal 4 2 3 3 4 3" xfId="17805"/>
    <cellStyle name="Normal 4 2 3 3 4 4" xfId="17806"/>
    <cellStyle name="Normal 4 2 3 3 5" xfId="17807"/>
    <cellStyle name="Normal 4 2 3 3 6" xfId="17808"/>
    <cellStyle name="Normal 4 2 3 3 7" xfId="17809"/>
    <cellStyle name="Normal 4 2 3 4" xfId="17810"/>
    <cellStyle name="Normal 4 2 3 4 2" xfId="17811"/>
    <cellStyle name="Normal 4 2 3 4 2 2" xfId="17812"/>
    <cellStyle name="Normal 4 2 3 4 2 2 2" xfId="17813"/>
    <cellStyle name="Normal 4 2 3 4 2 2 3" xfId="17814"/>
    <cellStyle name="Normal 4 2 3 4 2 2 4" xfId="17815"/>
    <cellStyle name="Normal 4 2 3 4 2 3" xfId="17816"/>
    <cellStyle name="Normal 4 2 3 4 2 4" xfId="17817"/>
    <cellStyle name="Normal 4 2 3 4 2 5" xfId="17818"/>
    <cellStyle name="Normal 4 2 3 4 3" xfId="17819"/>
    <cellStyle name="Normal 4 2 3 4 3 2" xfId="17820"/>
    <cellStyle name="Normal 4 2 3 4 3 3" xfId="17821"/>
    <cellStyle name="Normal 4 2 3 4 3 4" xfId="17822"/>
    <cellStyle name="Normal 4 2 3 4 4" xfId="17823"/>
    <cellStyle name="Normal 4 2 3 4 5" xfId="17824"/>
    <cellStyle name="Normal 4 2 3 4 6" xfId="17825"/>
    <cellStyle name="Normal 4 2 3 5" xfId="17826"/>
    <cellStyle name="Normal 4 2 3 5 2" xfId="17827"/>
    <cellStyle name="Normal 4 2 3 5 2 2" xfId="17828"/>
    <cellStyle name="Normal 4 2 3 5 2 2 2" xfId="17829"/>
    <cellStyle name="Normal 4 2 3 5 2 2 3" xfId="17830"/>
    <cellStyle name="Normal 4 2 3 5 2 2 4" xfId="17831"/>
    <cellStyle name="Normal 4 2 3 5 2 3" xfId="17832"/>
    <cellStyle name="Normal 4 2 3 5 2 4" xfId="17833"/>
    <cellStyle name="Normal 4 2 3 5 2 5" xfId="17834"/>
    <cellStyle name="Normal 4 2 3 5 3" xfId="17835"/>
    <cellStyle name="Normal 4 2 3 5 3 2" xfId="17836"/>
    <cellStyle name="Normal 4 2 3 5 3 3" xfId="17837"/>
    <cellStyle name="Normal 4 2 3 5 3 4" xfId="17838"/>
    <cellStyle name="Normal 4 2 3 5 4" xfId="17839"/>
    <cellStyle name="Normal 4 2 3 5 4 2" xfId="17840"/>
    <cellStyle name="Normal 4 2 3 5 4 3" xfId="17841"/>
    <cellStyle name="Normal 4 2 3 5 4 4" xfId="17842"/>
    <cellStyle name="Normal 4 2 3 5 5" xfId="17843"/>
    <cellStyle name="Normal 4 2 3 5 6" xfId="17844"/>
    <cellStyle name="Normal 4 2 3 5 7" xfId="17845"/>
    <cellStyle name="Normal 4 2 3 6" xfId="17846"/>
    <cellStyle name="Normal 4 2 3 6 2" xfId="17847"/>
    <cellStyle name="Normal 4 2 3 6 2 2" xfId="17848"/>
    <cellStyle name="Normal 4 2 3 6 2 3" xfId="17849"/>
    <cellStyle name="Normal 4 2 3 6 2 4" xfId="17850"/>
    <cellStyle name="Normal 4 2 3 6 3" xfId="17851"/>
    <cellStyle name="Normal 4 2 3 6 4" xfId="17852"/>
    <cellStyle name="Normal 4 2 3 6 5" xfId="17853"/>
    <cellStyle name="Normal 4 2 3 7" xfId="17854"/>
    <cellStyle name="Normal 4 2 3 7 2" xfId="17855"/>
    <cellStyle name="Normal 4 2 3 7 3" xfId="17856"/>
    <cellStyle name="Normal 4 2 3 7 4" xfId="17857"/>
    <cellStyle name="Normal 4 2 3 8" xfId="17858"/>
    <cellStyle name="Normal 4 2 3 9" xfId="17859"/>
    <cellStyle name="Normal 4 2 4" xfId="17860"/>
    <cellStyle name="Normal 4 2 4 10" xfId="17861"/>
    <cellStyle name="Normal 4 2 4 2" xfId="17862"/>
    <cellStyle name="Normal 4 2 4 2 2" xfId="17863"/>
    <cellStyle name="Normal 4 2 4 2 2 2" xfId="17864"/>
    <cellStyle name="Normal 4 2 4 2 2 2 2" xfId="17865"/>
    <cellStyle name="Normal 4 2 4 2 2 2 2 2" xfId="17866"/>
    <cellStyle name="Normal 4 2 4 2 2 2 2 3" xfId="17867"/>
    <cellStyle name="Normal 4 2 4 2 2 2 2 4" xfId="17868"/>
    <cellStyle name="Normal 4 2 4 2 2 2 3" xfId="17869"/>
    <cellStyle name="Normal 4 2 4 2 2 2 4" xfId="17870"/>
    <cellStyle name="Normal 4 2 4 2 2 2 5" xfId="17871"/>
    <cellStyle name="Normal 4 2 4 2 2 3" xfId="17872"/>
    <cellStyle name="Normal 4 2 4 2 2 3 2" xfId="17873"/>
    <cellStyle name="Normal 4 2 4 2 2 3 3" xfId="17874"/>
    <cellStyle name="Normal 4 2 4 2 2 3 4" xfId="17875"/>
    <cellStyle name="Normal 4 2 4 2 2 4" xfId="17876"/>
    <cellStyle name="Normal 4 2 4 2 2 5" xfId="17877"/>
    <cellStyle name="Normal 4 2 4 2 2 6" xfId="17878"/>
    <cellStyle name="Normal 4 2 4 2 3" xfId="17879"/>
    <cellStyle name="Normal 4 2 4 2 3 2" xfId="17880"/>
    <cellStyle name="Normal 4 2 4 2 3 2 2" xfId="17881"/>
    <cellStyle name="Normal 4 2 4 2 3 2 2 2" xfId="17882"/>
    <cellStyle name="Normal 4 2 4 2 3 2 2 3" xfId="17883"/>
    <cellStyle name="Normal 4 2 4 2 3 2 2 4" xfId="17884"/>
    <cellStyle name="Normal 4 2 4 2 3 2 3" xfId="17885"/>
    <cellStyle name="Normal 4 2 4 2 3 2 4" xfId="17886"/>
    <cellStyle name="Normal 4 2 4 2 3 2 5" xfId="17887"/>
    <cellStyle name="Normal 4 2 4 2 3 3" xfId="17888"/>
    <cellStyle name="Normal 4 2 4 2 3 3 2" xfId="17889"/>
    <cellStyle name="Normal 4 2 4 2 3 3 3" xfId="17890"/>
    <cellStyle name="Normal 4 2 4 2 3 3 4" xfId="17891"/>
    <cellStyle name="Normal 4 2 4 2 3 4" xfId="17892"/>
    <cellStyle name="Normal 4 2 4 2 3 5" xfId="17893"/>
    <cellStyle name="Normal 4 2 4 2 3 6" xfId="17894"/>
    <cellStyle name="Normal 4 2 4 2 4" xfId="17895"/>
    <cellStyle name="Normal 4 2 4 2 4 2" xfId="17896"/>
    <cellStyle name="Normal 4 2 4 2 4 2 2" xfId="17897"/>
    <cellStyle name="Normal 4 2 4 2 4 2 3" xfId="17898"/>
    <cellStyle name="Normal 4 2 4 2 4 2 4" xfId="17899"/>
    <cellStyle name="Normal 4 2 4 2 4 3" xfId="17900"/>
    <cellStyle name="Normal 4 2 4 2 4 4" xfId="17901"/>
    <cellStyle name="Normal 4 2 4 2 4 5" xfId="17902"/>
    <cellStyle name="Normal 4 2 4 2 5" xfId="17903"/>
    <cellStyle name="Normal 4 2 4 2 5 2" xfId="17904"/>
    <cellStyle name="Normal 4 2 4 2 5 3" xfId="17905"/>
    <cellStyle name="Normal 4 2 4 2 5 4" xfId="17906"/>
    <cellStyle name="Normal 4 2 4 2 6" xfId="17907"/>
    <cellStyle name="Normal 4 2 4 2 7" xfId="17908"/>
    <cellStyle name="Normal 4 2 4 2 8" xfId="17909"/>
    <cellStyle name="Normal 4 2 4 3" xfId="17910"/>
    <cellStyle name="Normal 4 2 4 3 2" xfId="17911"/>
    <cellStyle name="Normal 4 2 4 3 2 2" xfId="17912"/>
    <cellStyle name="Normal 4 2 4 3 2 2 2" xfId="17913"/>
    <cellStyle name="Normal 4 2 4 3 2 2 3" xfId="17914"/>
    <cellStyle name="Normal 4 2 4 3 2 2 4" xfId="17915"/>
    <cellStyle name="Normal 4 2 4 3 2 3" xfId="17916"/>
    <cellStyle name="Normal 4 2 4 3 2 4" xfId="17917"/>
    <cellStyle name="Normal 4 2 4 3 2 5" xfId="17918"/>
    <cellStyle name="Normal 4 2 4 3 3" xfId="17919"/>
    <cellStyle name="Normal 4 2 4 3 3 2" xfId="17920"/>
    <cellStyle name="Normal 4 2 4 3 3 3" xfId="17921"/>
    <cellStyle name="Normal 4 2 4 3 3 4" xfId="17922"/>
    <cellStyle name="Normal 4 2 4 3 4" xfId="17923"/>
    <cellStyle name="Normal 4 2 4 3 5" xfId="17924"/>
    <cellStyle name="Normal 4 2 4 3 6" xfId="17925"/>
    <cellStyle name="Normal 4 2 4 4" xfId="17926"/>
    <cellStyle name="Normal 4 2 4 4 2" xfId="17927"/>
    <cellStyle name="Normal 4 2 4 4 2 2" xfId="17928"/>
    <cellStyle name="Normal 4 2 4 4 2 2 2" xfId="17929"/>
    <cellStyle name="Normal 4 2 4 4 2 2 3" xfId="17930"/>
    <cellStyle name="Normal 4 2 4 4 2 2 4" xfId="17931"/>
    <cellStyle name="Normal 4 2 4 4 2 3" xfId="17932"/>
    <cellStyle name="Normal 4 2 4 4 2 4" xfId="17933"/>
    <cellStyle name="Normal 4 2 4 4 2 5" xfId="17934"/>
    <cellStyle name="Normal 4 2 4 4 3" xfId="17935"/>
    <cellStyle name="Normal 4 2 4 4 3 2" xfId="17936"/>
    <cellStyle name="Normal 4 2 4 4 3 3" xfId="17937"/>
    <cellStyle name="Normal 4 2 4 4 3 4" xfId="17938"/>
    <cellStyle name="Normal 4 2 4 4 4" xfId="17939"/>
    <cellStyle name="Normal 4 2 4 4 5" xfId="17940"/>
    <cellStyle name="Normal 4 2 4 4 6" xfId="17941"/>
    <cellStyle name="Normal 4 2 4 5" xfId="17942"/>
    <cellStyle name="Normal 4 2 4 5 2" xfId="17943"/>
    <cellStyle name="Normal 4 2 4 5 2 2" xfId="17944"/>
    <cellStyle name="Normal 4 2 4 5 2 2 2" xfId="17945"/>
    <cellStyle name="Normal 4 2 4 5 2 2 3" xfId="17946"/>
    <cellStyle name="Normal 4 2 4 5 2 2 4" xfId="17947"/>
    <cellStyle name="Normal 4 2 4 5 2 3" xfId="17948"/>
    <cellStyle name="Normal 4 2 4 5 2 4" xfId="17949"/>
    <cellStyle name="Normal 4 2 4 5 2 5" xfId="17950"/>
    <cellStyle name="Normal 4 2 4 5 3" xfId="17951"/>
    <cellStyle name="Normal 4 2 4 5 3 2" xfId="17952"/>
    <cellStyle name="Normal 4 2 4 5 3 3" xfId="17953"/>
    <cellStyle name="Normal 4 2 4 5 3 4" xfId="17954"/>
    <cellStyle name="Normal 4 2 4 5 4" xfId="17955"/>
    <cellStyle name="Normal 4 2 4 5 5" xfId="17956"/>
    <cellStyle name="Normal 4 2 4 5 6" xfId="17957"/>
    <cellStyle name="Normal 4 2 4 6" xfId="17958"/>
    <cellStyle name="Normal 4 2 4 6 2" xfId="17959"/>
    <cellStyle name="Normal 4 2 4 6 2 2" xfId="17960"/>
    <cellStyle name="Normal 4 2 4 6 2 3" xfId="17961"/>
    <cellStyle name="Normal 4 2 4 6 2 4" xfId="17962"/>
    <cellStyle name="Normal 4 2 4 6 3" xfId="17963"/>
    <cellStyle name="Normal 4 2 4 6 4" xfId="17964"/>
    <cellStyle name="Normal 4 2 4 6 5" xfId="17965"/>
    <cellStyle name="Normal 4 2 4 7" xfId="17966"/>
    <cellStyle name="Normal 4 2 4 7 2" xfId="17967"/>
    <cellStyle name="Normal 4 2 4 7 3" xfId="17968"/>
    <cellStyle name="Normal 4 2 4 7 4" xfId="17969"/>
    <cellStyle name="Normal 4 2 4 8" xfId="17970"/>
    <cellStyle name="Normal 4 2 4 9" xfId="17971"/>
    <cellStyle name="Normal 4 2 5" xfId="17972"/>
    <cellStyle name="Normal 4 2 5 2" xfId="17973"/>
    <cellStyle name="Normal 4 2 5 2 2" xfId="17974"/>
    <cellStyle name="Normal 4 2 5 2 2 2" xfId="17975"/>
    <cellStyle name="Normal 4 2 5 2 2 2 2" xfId="17976"/>
    <cellStyle name="Normal 4 2 5 2 2 2 2 2" xfId="17977"/>
    <cellStyle name="Normal 4 2 5 2 2 2 2 3" xfId="17978"/>
    <cellStyle name="Normal 4 2 5 2 2 2 2 4" xfId="17979"/>
    <cellStyle name="Normal 4 2 5 2 2 2 3" xfId="17980"/>
    <cellStyle name="Normal 4 2 5 2 2 2 4" xfId="17981"/>
    <cellStyle name="Normal 4 2 5 2 2 2 5" xfId="17982"/>
    <cellStyle name="Normal 4 2 5 2 2 3" xfId="17983"/>
    <cellStyle name="Normal 4 2 5 2 2 3 2" xfId="17984"/>
    <cellStyle name="Normal 4 2 5 2 2 3 3" xfId="17985"/>
    <cellStyle name="Normal 4 2 5 2 2 3 4" xfId="17986"/>
    <cellStyle name="Normal 4 2 5 2 2 4" xfId="17987"/>
    <cellStyle name="Normal 4 2 5 2 2 5" xfId="17988"/>
    <cellStyle name="Normal 4 2 5 2 2 6" xfId="17989"/>
    <cellStyle name="Normal 4 2 5 2 3" xfId="17990"/>
    <cellStyle name="Normal 4 2 5 2 3 2" xfId="17991"/>
    <cellStyle name="Normal 4 2 5 2 3 2 2" xfId="17992"/>
    <cellStyle name="Normal 4 2 5 2 3 2 2 2" xfId="17993"/>
    <cellStyle name="Normal 4 2 5 2 3 2 2 3" xfId="17994"/>
    <cellStyle name="Normal 4 2 5 2 3 2 2 4" xfId="17995"/>
    <cellStyle name="Normal 4 2 5 2 3 2 3" xfId="17996"/>
    <cellStyle name="Normal 4 2 5 2 3 2 4" xfId="17997"/>
    <cellStyle name="Normal 4 2 5 2 3 2 5" xfId="17998"/>
    <cellStyle name="Normal 4 2 5 2 3 3" xfId="17999"/>
    <cellStyle name="Normal 4 2 5 2 3 3 2" xfId="18000"/>
    <cellStyle name="Normal 4 2 5 2 3 3 3" xfId="18001"/>
    <cellStyle name="Normal 4 2 5 2 3 3 4" xfId="18002"/>
    <cellStyle name="Normal 4 2 5 2 3 4" xfId="18003"/>
    <cellStyle name="Normal 4 2 5 2 3 5" xfId="18004"/>
    <cellStyle name="Normal 4 2 5 2 3 6" xfId="18005"/>
    <cellStyle name="Normal 4 2 5 2 4" xfId="18006"/>
    <cellStyle name="Normal 4 2 5 2 4 2" xfId="18007"/>
    <cellStyle name="Normal 4 2 5 2 4 2 2" xfId="18008"/>
    <cellStyle name="Normal 4 2 5 2 4 2 3" xfId="18009"/>
    <cellStyle name="Normal 4 2 5 2 4 2 4" xfId="18010"/>
    <cellStyle name="Normal 4 2 5 2 4 3" xfId="18011"/>
    <cellStyle name="Normal 4 2 5 2 4 4" xfId="18012"/>
    <cellStyle name="Normal 4 2 5 2 4 5" xfId="18013"/>
    <cellStyle name="Normal 4 2 5 2 5" xfId="18014"/>
    <cellStyle name="Normal 4 2 5 2 5 2" xfId="18015"/>
    <cellStyle name="Normal 4 2 5 2 5 3" xfId="18016"/>
    <cellStyle name="Normal 4 2 5 2 5 4" xfId="18017"/>
    <cellStyle name="Normal 4 2 5 2 6" xfId="18018"/>
    <cellStyle name="Normal 4 2 5 2 7" xfId="18019"/>
    <cellStyle name="Normal 4 2 5 2 8" xfId="18020"/>
    <cellStyle name="Normal 4 2 5 3" xfId="18021"/>
    <cellStyle name="Normal 4 2 5 3 2" xfId="18022"/>
    <cellStyle name="Normal 4 2 5 3 2 2" xfId="18023"/>
    <cellStyle name="Normal 4 2 5 3 2 2 2" xfId="18024"/>
    <cellStyle name="Normal 4 2 5 3 2 2 3" xfId="18025"/>
    <cellStyle name="Normal 4 2 5 3 2 2 4" xfId="18026"/>
    <cellStyle name="Normal 4 2 5 3 2 3" xfId="18027"/>
    <cellStyle name="Normal 4 2 5 3 2 4" xfId="18028"/>
    <cellStyle name="Normal 4 2 5 3 2 5" xfId="18029"/>
    <cellStyle name="Normal 4 2 5 3 3" xfId="18030"/>
    <cellStyle name="Normal 4 2 5 3 3 2" xfId="18031"/>
    <cellStyle name="Normal 4 2 5 3 3 3" xfId="18032"/>
    <cellStyle name="Normal 4 2 5 3 3 4" xfId="18033"/>
    <cellStyle name="Normal 4 2 5 3 4" xfId="18034"/>
    <cellStyle name="Normal 4 2 5 3 5" xfId="18035"/>
    <cellStyle name="Normal 4 2 5 3 6" xfId="18036"/>
    <cellStyle name="Normal 4 2 5 4" xfId="18037"/>
    <cellStyle name="Normal 4 2 5 4 2" xfId="18038"/>
    <cellStyle name="Normal 4 2 5 4 2 2" xfId="18039"/>
    <cellStyle name="Normal 4 2 5 4 2 2 2" xfId="18040"/>
    <cellStyle name="Normal 4 2 5 4 2 2 3" xfId="18041"/>
    <cellStyle name="Normal 4 2 5 4 2 2 4" xfId="18042"/>
    <cellStyle name="Normal 4 2 5 4 2 3" xfId="18043"/>
    <cellStyle name="Normal 4 2 5 4 2 4" xfId="18044"/>
    <cellStyle name="Normal 4 2 5 4 2 5" xfId="18045"/>
    <cellStyle name="Normal 4 2 5 4 3" xfId="18046"/>
    <cellStyle name="Normal 4 2 5 4 3 2" xfId="18047"/>
    <cellStyle name="Normal 4 2 5 4 3 3" xfId="18048"/>
    <cellStyle name="Normal 4 2 5 4 3 4" xfId="18049"/>
    <cellStyle name="Normal 4 2 5 4 4" xfId="18050"/>
    <cellStyle name="Normal 4 2 5 4 5" xfId="18051"/>
    <cellStyle name="Normal 4 2 5 4 6" xfId="18052"/>
    <cellStyle name="Normal 4 2 5 5" xfId="18053"/>
    <cellStyle name="Normal 4 2 5 5 2" xfId="18054"/>
    <cellStyle name="Normal 4 2 5 5 2 2" xfId="18055"/>
    <cellStyle name="Normal 4 2 5 5 2 3" xfId="18056"/>
    <cellStyle name="Normal 4 2 5 5 2 4" xfId="18057"/>
    <cellStyle name="Normal 4 2 5 5 3" xfId="18058"/>
    <cellStyle name="Normal 4 2 5 5 4" xfId="18059"/>
    <cellStyle name="Normal 4 2 5 5 5" xfId="18060"/>
    <cellStyle name="Normal 4 2 5 6" xfId="18061"/>
    <cellStyle name="Normal 4 2 5 6 2" xfId="18062"/>
    <cellStyle name="Normal 4 2 5 6 3" xfId="18063"/>
    <cellStyle name="Normal 4 2 5 6 4" xfId="18064"/>
    <cellStyle name="Normal 4 2 5 7" xfId="18065"/>
    <cellStyle name="Normal 4 2 5 8" xfId="18066"/>
    <cellStyle name="Normal 4 2 5 9" xfId="18067"/>
    <cellStyle name="Normal 4 2 6" xfId="18068"/>
    <cellStyle name="Normal 4 2 6 2" xfId="18069"/>
    <cellStyle name="Normal 4 2 6 2 2" xfId="18070"/>
    <cellStyle name="Normal 4 2 6 2 2 2" xfId="18071"/>
    <cellStyle name="Normal 4 2 6 2 2 2 2" xfId="18072"/>
    <cellStyle name="Normal 4 2 6 2 2 2 3" xfId="18073"/>
    <cellStyle name="Normal 4 2 6 2 2 2 4" xfId="18074"/>
    <cellStyle name="Normal 4 2 6 2 2 3" xfId="18075"/>
    <cellStyle name="Normal 4 2 6 2 2 4" xfId="18076"/>
    <cellStyle name="Normal 4 2 6 2 2 5" xfId="18077"/>
    <cellStyle name="Normal 4 2 6 2 3" xfId="18078"/>
    <cellStyle name="Normal 4 2 6 2 3 2" xfId="18079"/>
    <cellStyle name="Normal 4 2 6 2 3 3" xfId="18080"/>
    <cellStyle name="Normal 4 2 6 2 3 4" xfId="18081"/>
    <cellStyle name="Normal 4 2 6 2 4" xfId="18082"/>
    <cellStyle name="Normal 4 2 6 2 5" xfId="18083"/>
    <cellStyle name="Normal 4 2 6 2 6" xfId="18084"/>
    <cellStyle name="Normal 4 2 6 3" xfId="18085"/>
    <cellStyle name="Normal 4 2 6 3 2" xfId="18086"/>
    <cellStyle name="Normal 4 2 6 3 2 2" xfId="18087"/>
    <cellStyle name="Normal 4 2 6 3 2 2 2" xfId="18088"/>
    <cellStyle name="Normal 4 2 6 3 2 2 3" xfId="18089"/>
    <cellStyle name="Normal 4 2 6 3 2 2 4" xfId="18090"/>
    <cellStyle name="Normal 4 2 6 3 2 3" xfId="18091"/>
    <cellStyle name="Normal 4 2 6 3 2 4" xfId="18092"/>
    <cellStyle name="Normal 4 2 6 3 2 5" xfId="18093"/>
    <cellStyle name="Normal 4 2 6 3 3" xfId="18094"/>
    <cellStyle name="Normal 4 2 6 3 3 2" xfId="18095"/>
    <cellStyle name="Normal 4 2 6 3 3 3" xfId="18096"/>
    <cellStyle name="Normal 4 2 6 3 3 4" xfId="18097"/>
    <cellStyle name="Normal 4 2 6 3 4" xfId="18098"/>
    <cellStyle name="Normal 4 2 6 3 5" xfId="18099"/>
    <cellStyle name="Normal 4 2 6 3 6" xfId="18100"/>
    <cellStyle name="Normal 4 2 6 4" xfId="18101"/>
    <cellStyle name="Normal 4 2 6 4 2" xfId="18102"/>
    <cellStyle name="Normal 4 2 6 4 2 2" xfId="18103"/>
    <cellStyle name="Normal 4 2 6 4 2 3" xfId="18104"/>
    <cellStyle name="Normal 4 2 6 4 2 4" xfId="18105"/>
    <cellStyle name="Normal 4 2 6 4 3" xfId="18106"/>
    <cellStyle name="Normal 4 2 6 4 4" xfId="18107"/>
    <cellStyle name="Normal 4 2 6 4 5" xfId="18108"/>
    <cellStyle name="Normal 4 2 6 5" xfId="18109"/>
    <cellStyle name="Normal 4 2 6 5 2" xfId="18110"/>
    <cellStyle name="Normal 4 2 6 5 3" xfId="18111"/>
    <cellStyle name="Normal 4 2 6 5 4" xfId="18112"/>
    <cellStyle name="Normal 4 2 6 6" xfId="18113"/>
    <cellStyle name="Normal 4 2 6 7" xfId="18114"/>
    <cellStyle name="Normal 4 2 6 8" xfId="18115"/>
    <cellStyle name="Normal 4 2 7" xfId="18116"/>
    <cellStyle name="Normal 4 2 7 2" xfId="18117"/>
    <cellStyle name="Normal 4 2 7 2 2" xfId="18118"/>
    <cellStyle name="Normal 4 2 7 2 2 2" xfId="18119"/>
    <cellStyle name="Normal 4 2 7 2 2 2 2" xfId="18120"/>
    <cellStyle name="Normal 4 2 7 2 2 2 3" xfId="18121"/>
    <cellStyle name="Normal 4 2 7 2 2 2 4" xfId="18122"/>
    <cellStyle name="Normal 4 2 7 2 2 3" xfId="18123"/>
    <cellStyle name="Normal 4 2 7 2 2 4" xfId="18124"/>
    <cellStyle name="Normal 4 2 7 2 2 5" xfId="18125"/>
    <cellStyle name="Normal 4 2 7 2 3" xfId="18126"/>
    <cellStyle name="Normal 4 2 7 2 3 2" xfId="18127"/>
    <cellStyle name="Normal 4 2 7 2 3 3" xfId="18128"/>
    <cellStyle name="Normal 4 2 7 2 3 4" xfId="18129"/>
    <cellStyle name="Normal 4 2 7 2 4" xfId="18130"/>
    <cellStyle name="Normal 4 2 7 2 5" xfId="18131"/>
    <cellStyle name="Normal 4 2 7 2 6" xfId="18132"/>
    <cellStyle name="Normal 4 2 7 3" xfId="18133"/>
    <cellStyle name="Normal 4 2 7 3 2" xfId="18134"/>
    <cellStyle name="Normal 4 2 7 3 2 2" xfId="18135"/>
    <cellStyle name="Normal 4 2 7 3 2 2 2" xfId="18136"/>
    <cellStyle name="Normal 4 2 7 3 2 2 3" xfId="18137"/>
    <cellStyle name="Normal 4 2 7 3 2 2 4" xfId="18138"/>
    <cellStyle name="Normal 4 2 7 3 2 3" xfId="18139"/>
    <cellStyle name="Normal 4 2 7 3 2 4" xfId="18140"/>
    <cellStyle name="Normal 4 2 7 3 2 5" xfId="18141"/>
    <cellStyle name="Normal 4 2 7 3 3" xfId="18142"/>
    <cellStyle name="Normal 4 2 7 3 3 2" xfId="18143"/>
    <cellStyle name="Normal 4 2 7 3 3 3" xfId="18144"/>
    <cellStyle name="Normal 4 2 7 3 3 4" xfId="18145"/>
    <cellStyle name="Normal 4 2 7 3 4" xfId="18146"/>
    <cellStyle name="Normal 4 2 7 3 5" xfId="18147"/>
    <cellStyle name="Normal 4 2 7 3 6" xfId="18148"/>
    <cellStyle name="Normal 4 2 7 4" xfId="18149"/>
    <cellStyle name="Normal 4 2 7 4 2" xfId="18150"/>
    <cellStyle name="Normal 4 2 7 4 2 2" xfId="18151"/>
    <cellStyle name="Normal 4 2 7 4 2 3" xfId="18152"/>
    <cellStyle name="Normal 4 2 7 4 2 4" xfId="18153"/>
    <cellStyle name="Normal 4 2 7 4 3" xfId="18154"/>
    <cellStyle name="Normal 4 2 7 4 4" xfId="18155"/>
    <cellStyle name="Normal 4 2 7 4 5" xfId="18156"/>
    <cellStyle name="Normal 4 2 7 5" xfId="18157"/>
    <cellStyle name="Normal 4 2 7 5 2" xfId="18158"/>
    <cellStyle name="Normal 4 2 7 5 3" xfId="18159"/>
    <cellStyle name="Normal 4 2 7 5 4" xfId="18160"/>
    <cellStyle name="Normal 4 2 7 6" xfId="18161"/>
    <cellStyle name="Normal 4 2 7 7" xfId="18162"/>
    <cellStyle name="Normal 4 2 7 8" xfId="18163"/>
    <cellStyle name="Normal 4 2 8" xfId="18164"/>
    <cellStyle name="Normal 4 2 8 2" xfId="18165"/>
    <cellStyle name="Normal 4 2 8 2 2" xfId="18166"/>
    <cellStyle name="Normal 4 2 8 2 2 2" xfId="18167"/>
    <cellStyle name="Normal 4 2 8 2 2 3" xfId="18168"/>
    <cellStyle name="Normal 4 2 8 2 2 4" xfId="18169"/>
    <cellStyle name="Normal 4 2 8 2 3" xfId="18170"/>
    <cellStyle name="Normal 4 2 8 2 4" xfId="18171"/>
    <cellStyle name="Normal 4 2 8 2 5" xfId="18172"/>
    <cellStyle name="Normal 4 2 8 3" xfId="18173"/>
    <cellStyle name="Normal 4 2 8 3 2" xfId="18174"/>
    <cellStyle name="Normal 4 2 8 3 3" xfId="18175"/>
    <cellStyle name="Normal 4 2 8 3 4" xfId="18176"/>
    <cellStyle name="Normal 4 2 8 4" xfId="18177"/>
    <cellStyle name="Normal 4 2 8 5" xfId="18178"/>
    <cellStyle name="Normal 4 2 8 6" xfId="18179"/>
    <cellStyle name="Normal 4 2 9" xfId="18180"/>
    <cellStyle name="Normal 4 2 9 2" xfId="18181"/>
    <cellStyle name="Normal 4 2 9 2 2" xfId="18182"/>
    <cellStyle name="Normal 4 2 9 2 2 2" xfId="18183"/>
    <cellStyle name="Normal 4 2 9 2 2 3" xfId="18184"/>
    <cellStyle name="Normal 4 2 9 2 2 4" xfId="18185"/>
    <cellStyle name="Normal 4 2 9 2 3" xfId="18186"/>
    <cellStyle name="Normal 4 2 9 2 4" xfId="18187"/>
    <cellStyle name="Normal 4 2 9 2 5" xfId="18188"/>
    <cellStyle name="Normal 4 2 9 3" xfId="18189"/>
    <cellStyle name="Normal 4 2 9 3 2" xfId="18190"/>
    <cellStyle name="Normal 4 2 9 3 3" xfId="18191"/>
    <cellStyle name="Normal 4 2 9 3 4" xfId="18192"/>
    <cellStyle name="Normal 4 2 9 4" xfId="18193"/>
    <cellStyle name="Normal 4 2 9 5" xfId="18194"/>
    <cellStyle name="Normal 4 2 9 6" xfId="18195"/>
    <cellStyle name="Normal 4 3" xfId="18196"/>
    <cellStyle name="Normal 4 3 10" xfId="18197"/>
    <cellStyle name="Normal 4 3 11" xfId="18198"/>
    <cellStyle name="Normal 4 3 2" xfId="18199"/>
    <cellStyle name="Normal 4 3 2 10" xfId="18200"/>
    <cellStyle name="Normal 4 3 2 2" xfId="18201"/>
    <cellStyle name="Normal 4 3 2 2 2" xfId="18202"/>
    <cellStyle name="Normal 4 3 2 2 2 2" xfId="18203"/>
    <cellStyle name="Normal 4 3 2 2 2 2 2" xfId="18204"/>
    <cellStyle name="Normal 4 3 2 2 2 2 3" xfId="18205"/>
    <cellStyle name="Normal 4 3 2 2 2 2 4" xfId="18206"/>
    <cellStyle name="Normal 4 3 2 2 2 3" xfId="18207"/>
    <cellStyle name="Normal 4 3 2 2 2 3 2" xfId="18208"/>
    <cellStyle name="Normal 4 3 2 2 2 3 3" xfId="18209"/>
    <cellStyle name="Normal 4 3 2 2 2 3 4" xfId="18210"/>
    <cellStyle name="Normal 4 3 2 2 2 4" xfId="18211"/>
    <cellStyle name="Normal 4 3 2 2 2 5" xfId="18212"/>
    <cellStyle name="Normal 4 3 2 2 2 6" xfId="18213"/>
    <cellStyle name="Normal 4 3 2 2 3" xfId="18214"/>
    <cellStyle name="Normal 4 3 2 2 3 2" xfId="18215"/>
    <cellStyle name="Normal 4 3 2 2 3 3" xfId="18216"/>
    <cellStyle name="Normal 4 3 2 2 3 4" xfId="18217"/>
    <cellStyle name="Normal 4 3 2 2 4" xfId="18218"/>
    <cellStyle name="Normal 4 3 2 2 4 2" xfId="18219"/>
    <cellStyle name="Normal 4 3 2 2 4 3" xfId="18220"/>
    <cellStyle name="Normal 4 3 2 2 4 4" xfId="18221"/>
    <cellStyle name="Normal 4 3 2 2 5" xfId="18222"/>
    <cellStyle name="Normal 4 3 2 2 6" xfId="18223"/>
    <cellStyle name="Normal 4 3 2 2 7" xfId="18224"/>
    <cellStyle name="Normal 4 3 2 3" xfId="18225"/>
    <cellStyle name="Normal 4 3 2 3 2" xfId="18226"/>
    <cellStyle name="Normal 4 3 2 3 2 2" xfId="18227"/>
    <cellStyle name="Normal 4 3 2 3 2 2 2" xfId="18228"/>
    <cellStyle name="Normal 4 3 2 3 2 2 3" xfId="18229"/>
    <cellStyle name="Normal 4 3 2 3 2 2 4" xfId="18230"/>
    <cellStyle name="Normal 4 3 2 3 2 3" xfId="18231"/>
    <cellStyle name="Normal 4 3 2 3 2 3 2" xfId="18232"/>
    <cellStyle name="Normal 4 3 2 3 2 3 3" xfId="18233"/>
    <cellStyle name="Normal 4 3 2 3 2 3 4" xfId="18234"/>
    <cellStyle name="Normal 4 3 2 3 2 4" xfId="18235"/>
    <cellStyle name="Normal 4 3 2 3 2 5" xfId="18236"/>
    <cellStyle name="Normal 4 3 2 3 2 6" xfId="18237"/>
    <cellStyle name="Normal 4 3 2 3 3" xfId="18238"/>
    <cellStyle name="Normal 4 3 2 3 3 2" xfId="18239"/>
    <cellStyle name="Normal 4 3 2 3 3 3" xfId="18240"/>
    <cellStyle name="Normal 4 3 2 3 3 4" xfId="18241"/>
    <cellStyle name="Normal 4 3 2 3 4" xfId="18242"/>
    <cellStyle name="Normal 4 3 2 3 4 2" xfId="18243"/>
    <cellStyle name="Normal 4 3 2 3 4 3" xfId="18244"/>
    <cellStyle name="Normal 4 3 2 3 4 4" xfId="18245"/>
    <cellStyle name="Normal 4 3 2 3 5" xfId="18246"/>
    <cellStyle name="Normal 4 3 2 3 6" xfId="18247"/>
    <cellStyle name="Normal 4 3 2 3 7" xfId="18248"/>
    <cellStyle name="Normal 4 3 2 4" xfId="18249"/>
    <cellStyle name="Normal 4 3 2 4 2" xfId="18250"/>
    <cellStyle name="Normal 4 3 2 4 2 2" xfId="18251"/>
    <cellStyle name="Normal 4 3 2 4 2 3" xfId="18252"/>
    <cellStyle name="Normal 4 3 2 4 2 4" xfId="18253"/>
    <cellStyle name="Normal 4 3 2 4 3" xfId="18254"/>
    <cellStyle name="Normal 4 3 2 4 3 2" xfId="18255"/>
    <cellStyle name="Normal 4 3 2 4 3 3" xfId="18256"/>
    <cellStyle name="Normal 4 3 2 4 3 4" xfId="18257"/>
    <cellStyle name="Normal 4 3 2 5" xfId="18258"/>
    <cellStyle name="Normal 4 3 2 5 2" xfId="18259"/>
    <cellStyle name="Normal 4 3 2 5 2 2" xfId="18260"/>
    <cellStyle name="Normal 4 3 2 5 2 3" xfId="18261"/>
    <cellStyle name="Normal 4 3 2 5 2 4" xfId="18262"/>
    <cellStyle name="Normal 4 3 2 5 3" xfId="18263"/>
    <cellStyle name="Normal 4 3 2 5 4" xfId="18264"/>
    <cellStyle name="Normal 4 3 2 5 5" xfId="18265"/>
    <cellStyle name="Normal 4 3 2 6" xfId="18266"/>
    <cellStyle name="Normal 4 3 2 6 2" xfId="18267"/>
    <cellStyle name="Normal 4 3 2 6 3" xfId="18268"/>
    <cellStyle name="Normal 4 3 2 6 4" xfId="18269"/>
    <cellStyle name="Normal 4 3 2 7" xfId="18270"/>
    <cellStyle name="Normal 4 3 2 8" xfId="18271"/>
    <cellStyle name="Normal 4 3 2 9" xfId="18272"/>
    <cellStyle name="Normal 4 3 3" xfId="18273"/>
    <cellStyle name="Normal 4 3 3 2" xfId="18274"/>
    <cellStyle name="Normal 4 3 3 2 2" xfId="18275"/>
    <cellStyle name="Normal 4 3 3 2 2 2" xfId="18276"/>
    <cellStyle name="Normal 4 3 3 2 2 2 2" xfId="18277"/>
    <cellStyle name="Normal 4 3 3 2 2 2 3" xfId="18278"/>
    <cellStyle name="Normal 4 3 3 2 2 2 4" xfId="18279"/>
    <cellStyle name="Normal 4 3 3 2 2 3" xfId="18280"/>
    <cellStyle name="Normal 4 3 3 2 2 3 2" xfId="18281"/>
    <cellStyle name="Normal 4 3 3 2 2 3 3" xfId="18282"/>
    <cellStyle name="Normal 4 3 3 2 2 3 4" xfId="18283"/>
    <cellStyle name="Normal 4 3 3 2 2 4" xfId="18284"/>
    <cellStyle name="Normal 4 3 3 2 2 4 2" xfId="18285"/>
    <cellStyle name="Normal 4 3 3 2 2 4 3" xfId="18286"/>
    <cellStyle name="Normal 4 3 3 2 2 4 4" xfId="18287"/>
    <cellStyle name="Normal 4 3 3 2 2 5" xfId="18288"/>
    <cellStyle name="Normal 4 3 3 2 2 6" xfId="18289"/>
    <cellStyle name="Normal 4 3 3 2 2 7" xfId="18290"/>
    <cellStyle name="Normal 4 3 3 2 3" xfId="18291"/>
    <cellStyle name="Normal 4 3 3 2 3 2" xfId="18292"/>
    <cellStyle name="Normal 4 3 3 2 3 3" xfId="18293"/>
    <cellStyle name="Normal 4 3 3 2 3 4" xfId="18294"/>
    <cellStyle name="Normal 4 3 3 2 4" xfId="18295"/>
    <cellStyle name="Normal 4 3 3 2 4 2" xfId="18296"/>
    <cellStyle name="Normal 4 3 3 2 4 3" xfId="18297"/>
    <cellStyle name="Normal 4 3 3 2 4 4" xfId="18298"/>
    <cellStyle name="Normal 4 3 3 2 5" xfId="18299"/>
    <cellStyle name="Normal 4 3 3 2 5 2" xfId="18300"/>
    <cellStyle name="Normal 4 3 3 2 5 3" xfId="18301"/>
    <cellStyle name="Normal 4 3 3 2 5 4" xfId="18302"/>
    <cellStyle name="Normal 4 3 3 2 6" xfId="18303"/>
    <cellStyle name="Normal 4 3 3 2 7" xfId="18304"/>
    <cellStyle name="Normal 4 3 3 2 8" xfId="18305"/>
    <cellStyle name="Normal 4 3 3 3" xfId="18306"/>
    <cellStyle name="Normal 4 3 3 3 2" xfId="18307"/>
    <cellStyle name="Normal 4 3 3 3 2 2" xfId="18308"/>
    <cellStyle name="Normal 4 3 3 3 2 2 2" xfId="18309"/>
    <cellStyle name="Normal 4 3 3 3 2 2 3" xfId="18310"/>
    <cellStyle name="Normal 4 3 3 3 2 2 4" xfId="18311"/>
    <cellStyle name="Normal 4 3 3 3 2 3" xfId="18312"/>
    <cellStyle name="Normal 4 3 3 3 2 4" xfId="18313"/>
    <cellStyle name="Normal 4 3 3 3 2 5" xfId="18314"/>
    <cellStyle name="Normal 4 3 3 3 3" xfId="18315"/>
    <cellStyle name="Normal 4 3 3 3 3 2" xfId="18316"/>
    <cellStyle name="Normal 4 3 3 3 3 3" xfId="18317"/>
    <cellStyle name="Normal 4 3 3 3 3 4" xfId="18318"/>
    <cellStyle name="Normal 4 3 3 3 4" xfId="18319"/>
    <cellStyle name="Normal 4 3 3 3 4 2" xfId="18320"/>
    <cellStyle name="Normal 4 3 3 3 4 3" xfId="18321"/>
    <cellStyle name="Normal 4 3 3 3 4 4" xfId="18322"/>
    <cellStyle name="Normal 4 3 3 3 5" xfId="18323"/>
    <cellStyle name="Normal 4 3 3 3 6" xfId="18324"/>
    <cellStyle name="Normal 4 3 3 3 7" xfId="18325"/>
    <cellStyle name="Normal 4 3 3 4" xfId="18326"/>
    <cellStyle name="Normal 4 3 3 4 2" xfId="18327"/>
    <cellStyle name="Normal 4 3 3 4 2 2" xfId="18328"/>
    <cellStyle name="Normal 4 3 3 4 2 3" xfId="18329"/>
    <cellStyle name="Normal 4 3 3 4 2 4" xfId="18330"/>
    <cellStyle name="Normal 4 3 3 4 3" xfId="18331"/>
    <cellStyle name="Normal 4 3 3 4 4" xfId="18332"/>
    <cellStyle name="Normal 4 3 3 4 5" xfId="18333"/>
    <cellStyle name="Normal 4 3 3 5" xfId="18334"/>
    <cellStyle name="Normal 4 3 3 5 2" xfId="18335"/>
    <cellStyle name="Normal 4 3 3 5 3" xfId="18336"/>
    <cellStyle name="Normal 4 3 3 5 4" xfId="18337"/>
    <cellStyle name="Normal 4 3 3 6" xfId="18338"/>
    <cellStyle name="Normal 4 3 3 6 2" xfId="18339"/>
    <cellStyle name="Normal 4 3 3 6 3" xfId="18340"/>
    <cellStyle name="Normal 4 3 3 6 4" xfId="18341"/>
    <cellStyle name="Normal 4 3 3 7" xfId="18342"/>
    <cellStyle name="Normal 4 3 3 8" xfId="18343"/>
    <cellStyle name="Normal 4 3 3 9" xfId="18344"/>
    <cellStyle name="Normal 4 3 4" xfId="18345"/>
    <cellStyle name="Normal 4 3 4 2" xfId="18346"/>
    <cellStyle name="Normal 4 3 4 2 2" xfId="18347"/>
    <cellStyle name="Normal 4 3 4 2 2 2" xfId="18348"/>
    <cellStyle name="Normal 4 3 4 2 2 3" xfId="18349"/>
    <cellStyle name="Normal 4 3 4 2 2 4" xfId="18350"/>
    <cellStyle name="Normal 4 3 4 2 3" xfId="18351"/>
    <cellStyle name="Normal 4 3 4 2 3 2" xfId="18352"/>
    <cellStyle name="Normal 4 3 4 2 3 3" xfId="18353"/>
    <cellStyle name="Normal 4 3 4 2 3 4" xfId="18354"/>
    <cellStyle name="Normal 4 3 4 2 4" xfId="18355"/>
    <cellStyle name="Normal 4 3 4 2 5" xfId="18356"/>
    <cellStyle name="Normal 4 3 4 2 6" xfId="18357"/>
    <cellStyle name="Normal 4 3 4 3" xfId="18358"/>
    <cellStyle name="Normal 4 3 4 3 2" xfId="18359"/>
    <cellStyle name="Normal 4 3 4 3 3" xfId="18360"/>
    <cellStyle name="Normal 4 3 4 3 4" xfId="18361"/>
    <cellStyle name="Normal 4 3 4 4" xfId="18362"/>
    <cellStyle name="Normal 4 3 4 4 2" xfId="18363"/>
    <cellStyle name="Normal 4 3 4 4 3" xfId="18364"/>
    <cellStyle name="Normal 4 3 4 4 4" xfId="18365"/>
    <cellStyle name="Normal 4 3 4 5" xfId="18366"/>
    <cellStyle name="Normal 4 3 4 6" xfId="18367"/>
    <cellStyle name="Normal 4 3 4 7" xfId="18368"/>
    <cellStyle name="Normal 4 3 5" xfId="18369"/>
    <cellStyle name="Normal 4 3 5 2" xfId="18370"/>
    <cellStyle name="Normal 4 3 5 2 2" xfId="18371"/>
    <cellStyle name="Normal 4 3 5 2 2 2" xfId="18372"/>
    <cellStyle name="Normal 4 3 5 2 2 3" xfId="18373"/>
    <cellStyle name="Normal 4 3 5 2 2 4" xfId="18374"/>
    <cellStyle name="Normal 4 3 5 2 3" xfId="18375"/>
    <cellStyle name="Normal 4 3 5 2 3 2" xfId="18376"/>
    <cellStyle name="Normal 4 3 5 2 3 3" xfId="18377"/>
    <cellStyle name="Normal 4 3 5 2 3 4" xfId="18378"/>
    <cellStyle name="Normal 4 3 5 2 4" xfId="18379"/>
    <cellStyle name="Normal 4 3 5 2 4 2" xfId="18380"/>
    <cellStyle name="Normal 4 3 5 2 4 3" xfId="18381"/>
    <cellStyle name="Normal 4 3 5 2 4 4" xfId="18382"/>
    <cellStyle name="Normal 4 3 5 2 5" xfId="18383"/>
    <cellStyle name="Normal 4 3 5 2 6" xfId="18384"/>
    <cellStyle name="Normal 4 3 5 2 7" xfId="18385"/>
    <cellStyle name="Normal 4 3 5 3" xfId="18386"/>
    <cellStyle name="Normal 4 3 5 3 2" xfId="18387"/>
    <cellStyle name="Normal 4 3 5 3 3" xfId="18388"/>
    <cellStyle name="Normal 4 3 5 3 4" xfId="18389"/>
    <cellStyle name="Normal 4 3 5 4" xfId="18390"/>
    <cellStyle name="Normal 4 3 5 4 2" xfId="18391"/>
    <cellStyle name="Normal 4 3 5 4 3" xfId="18392"/>
    <cellStyle name="Normal 4 3 5 4 4" xfId="18393"/>
    <cellStyle name="Normal 4 3 5 5" xfId="18394"/>
    <cellStyle name="Normal 4 3 5 5 2" xfId="18395"/>
    <cellStyle name="Normal 4 3 5 5 3" xfId="18396"/>
    <cellStyle name="Normal 4 3 5 5 4" xfId="18397"/>
    <cellStyle name="Normal 4 3 5 6" xfId="18398"/>
    <cellStyle name="Normal 4 3 5 7" xfId="18399"/>
    <cellStyle name="Normal 4 3 5 8" xfId="18400"/>
    <cellStyle name="Normal 4 3 6" xfId="18401"/>
    <cellStyle name="Normal 4 3 6 2" xfId="18402"/>
    <cellStyle name="Normal 4 3 6 2 2" xfId="18403"/>
    <cellStyle name="Normal 4 3 6 2 3" xfId="18404"/>
    <cellStyle name="Normal 4 3 6 2 4" xfId="18405"/>
    <cellStyle name="Normal 4 3 6 3" xfId="18406"/>
    <cellStyle name="Normal 4 3 6 3 2" xfId="18407"/>
    <cellStyle name="Normal 4 3 6 3 3" xfId="18408"/>
    <cellStyle name="Normal 4 3 6 3 4" xfId="18409"/>
    <cellStyle name="Normal 4 3 6 4" xfId="18410"/>
    <cellStyle name="Normal 4 3 6 5" xfId="18411"/>
    <cellStyle name="Normal 4 3 6 6" xfId="18412"/>
    <cellStyle name="Normal 4 3 7" xfId="18413"/>
    <cellStyle name="Normal 4 3 7 2" xfId="18414"/>
    <cellStyle name="Normal 4 3 7 3" xfId="18415"/>
    <cellStyle name="Normal 4 3 7 4" xfId="18416"/>
    <cellStyle name="Normal 4 3 8" xfId="18417"/>
    <cellStyle name="Normal 4 3 8 2" xfId="18418"/>
    <cellStyle name="Normal 4 3 8 3" xfId="18419"/>
    <cellStyle name="Normal 4 3 8 4" xfId="18420"/>
    <cellStyle name="Normal 4 3 9" xfId="18421"/>
    <cellStyle name="Normal 4 4" xfId="18422"/>
    <cellStyle name="Normal 4 4 2" xfId="18423"/>
    <cellStyle name="Normal 4 4 2 2" xfId="18424"/>
    <cellStyle name="Normal 4 4 2 2 2" xfId="18425"/>
    <cellStyle name="Normal 4 4 2 2 2 2" xfId="18426"/>
    <cellStyle name="Normal 4 4 2 2 2 3" xfId="18427"/>
    <cellStyle name="Normal 4 4 2 2 2 4" xfId="18428"/>
    <cellStyle name="Normal 4 4 2 2 3" xfId="18429"/>
    <cellStyle name="Normal 4 4 2 2 3 2" xfId="18430"/>
    <cellStyle name="Normal 4 4 2 2 3 3" xfId="18431"/>
    <cellStyle name="Normal 4 4 2 2 3 4" xfId="18432"/>
    <cellStyle name="Normal 4 4 2 2 4" xfId="18433"/>
    <cellStyle name="Normal 4 4 2 2 5" xfId="18434"/>
    <cellStyle name="Normal 4 4 2 2 6" xfId="18435"/>
    <cellStyle name="Normal 4 4 2 3" xfId="18436"/>
    <cellStyle name="Normal 4 4 2 3 2" xfId="18437"/>
    <cellStyle name="Normal 4 4 2 3 3" xfId="18438"/>
    <cellStyle name="Normal 4 4 2 3 4" xfId="18439"/>
    <cellStyle name="Normal 4 4 2 4" xfId="18440"/>
    <cellStyle name="Normal 4 4 2 4 2" xfId="18441"/>
    <cellStyle name="Normal 4 4 2 4 3" xfId="18442"/>
    <cellStyle name="Normal 4 4 2 4 4" xfId="18443"/>
    <cellStyle name="Normal 4 4 2 5" xfId="18444"/>
    <cellStyle name="Normal 4 4 2 6" xfId="18445"/>
    <cellStyle name="Normal 4 4 2 7" xfId="18446"/>
    <cellStyle name="Normal 4 4 2 8" xfId="18447"/>
    <cellStyle name="Normal 4 4 3" xfId="18448"/>
    <cellStyle name="Normal 4 4 3 2" xfId="18449"/>
    <cellStyle name="Normal 4 4 3 2 2" xfId="18450"/>
    <cellStyle name="Normal 4 4 3 2 2 2" xfId="18451"/>
    <cellStyle name="Normal 4 4 3 2 2 3" xfId="18452"/>
    <cellStyle name="Normal 4 4 3 2 2 4" xfId="18453"/>
    <cellStyle name="Normal 4 4 3 2 3" xfId="18454"/>
    <cellStyle name="Normal 4 4 3 2 4" xfId="18455"/>
    <cellStyle name="Normal 4 4 3 2 5" xfId="18456"/>
    <cellStyle name="Normal 4 4 3 3" xfId="18457"/>
    <cellStyle name="Normal 4 4 3 3 2" xfId="18458"/>
    <cellStyle name="Normal 4 4 3 3 3" xfId="18459"/>
    <cellStyle name="Normal 4 4 3 3 4" xfId="18460"/>
    <cellStyle name="Normal 4 4 3 4" xfId="18461"/>
    <cellStyle name="Normal 4 4 3 5" xfId="18462"/>
    <cellStyle name="Normal 4 4 3 6" xfId="18463"/>
    <cellStyle name="Normal 4 4 4" xfId="18464"/>
    <cellStyle name="Normal 4 4 4 2" xfId="18465"/>
    <cellStyle name="Normal 4 4 4 2 2" xfId="18466"/>
    <cellStyle name="Normal 4 4 4 2 3" xfId="18467"/>
    <cellStyle name="Normal 4 4 4 2 4" xfId="18468"/>
    <cellStyle name="Normal 4 4 4 3" xfId="18469"/>
    <cellStyle name="Normal 4 4 4 4" xfId="18470"/>
    <cellStyle name="Normal 4 4 4 5" xfId="18471"/>
    <cellStyle name="Normal 4 4 5" xfId="18472"/>
    <cellStyle name="Normal 4 4 5 2" xfId="18473"/>
    <cellStyle name="Normal 4 4 5 3" xfId="18474"/>
    <cellStyle name="Normal 4 4 5 4" xfId="18475"/>
    <cellStyle name="Normal 4 4 6" xfId="18476"/>
    <cellStyle name="Normal 4 4 6 2" xfId="18477"/>
    <cellStyle name="Normal 4 4 6 3" xfId="18478"/>
    <cellStyle name="Normal 4 4 6 4" xfId="18479"/>
    <cellStyle name="Normal 4 5" xfId="18480"/>
    <cellStyle name="Normal 4 5 10" xfId="18481"/>
    <cellStyle name="Normal 4 5 11" xfId="18482"/>
    <cellStyle name="Normal 4 5 12" xfId="18483"/>
    <cellStyle name="Normal 4 5 13" xfId="18484"/>
    <cellStyle name="Normal 4 5 14" xfId="18485"/>
    <cellStyle name="Normal 4 5 15" xfId="18486"/>
    <cellStyle name="Normal 4 5 16" xfId="18487"/>
    <cellStyle name="Normal 4 5 17" xfId="18488"/>
    <cellStyle name="Normal 4 5 18" xfId="18489"/>
    <cellStyle name="Normal 4 5 19" xfId="18490"/>
    <cellStyle name="Normal 4 5 2" xfId="18491"/>
    <cellStyle name="Normal 4 5 2 2" xfId="18492"/>
    <cellStyle name="Normal 4 5 2 2 2" xfId="18493"/>
    <cellStyle name="Normal 4 5 2 2 2 2" xfId="18494"/>
    <cellStyle name="Normal 4 5 2 2 2 3" xfId="18495"/>
    <cellStyle name="Normal 4 5 2 2 2 4" xfId="18496"/>
    <cellStyle name="Normal 4 5 2 2 3" xfId="18497"/>
    <cellStyle name="Normal 4 5 2 2 4" xfId="18498"/>
    <cellStyle name="Normal 4 5 2 2 5" xfId="18499"/>
    <cellStyle name="Normal 4 5 2 3" xfId="18500"/>
    <cellStyle name="Normal 4 5 2 3 2" xfId="18501"/>
    <cellStyle name="Normal 4 5 2 3 3" xfId="18502"/>
    <cellStyle name="Normal 4 5 2 3 4" xfId="18503"/>
    <cellStyle name="Normal 4 5 2 4" xfId="18504"/>
    <cellStyle name="Normal 4 5 2 4 2" xfId="18505"/>
    <cellStyle name="Normal 4 5 2 4 3" xfId="18506"/>
    <cellStyle name="Normal 4 5 2 4 4" xfId="18507"/>
    <cellStyle name="Normal 4 5 20" xfId="18508"/>
    <cellStyle name="Normal 4 5 21" xfId="18509"/>
    <cellStyle name="Normal 4 5 22" xfId="18510"/>
    <cellStyle name="Normal 4 5 23" xfId="18511"/>
    <cellStyle name="Normal 4 5 24" xfId="18512"/>
    <cellStyle name="Normal 4 5 25" xfId="18513"/>
    <cellStyle name="Normal 4 5 26" xfId="18514"/>
    <cellStyle name="Normal 4 5 27" xfId="18515"/>
    <cellStyle name="Normal 4 5 28" xfId="18516"/>
    <cellStyle name="Normal 4 5 29" xfId="18517"/>
    <cellStyle name="Normal 4 5 3" xfId="18518"/>
    <cellStyle name="Normal 4 5 3 2" xfId="18519"/>
    <cellStyle name="Normal 4 5 3 2 2" xfId="18520"/>
    <cellStyle name="Normal 4 5 3 2 2 2" xfId="18521"/>
    <cellStyle name="Normal 4 5 3 2 2 3" xfId="18522"/>
    <cellStyle name="Normal 4 5 3 2 2 4" xfId="18523"/>
    <cellStyle name="Normal 4 5 3 2 3" xfId="18524"/>
    <cellStyle name="Normal 4 5 3 2 4" xfId="18525"/>
    <cellStyle name="Normal 4 5 3 2 5" xfId="18526"/>
    <cellStyle name="Normal 4 5 3 3" xfId="18527"/>
    <cellStyle name="Normal 4 5 3 3 2" xfId="18528"/>
    <cellStyle name="Normal 4 5 3 3 3" xfId="18529"/>
    <cellStyle name="Normal 4 5 3 3 4" xfId="18530"/>
    <cellStyle name="Normal 4 5 3 4" xfId="18531"/>
    <cellStyle name="Normal 4 5 3 4 2" xfId="18532"/>
    <cellStyle name="Normal 4 5 3 4 3" xfId="18533"/>
    <cellStyle name="Normal 4 5 3 4 4" xfId="18534"/>
    <cellStyle name="Normal 4 5 30" xfId="18535"/>
    <cellStyle name="Normal 4 5 31" xfId="18536"/>
    <cellStyle name="Normal 4 5 32" xfId="18537"/>
    <cellStyle name="Normal 4 5 33" xfId="18538"/>
    <cellStyle name="Normal 4 5 34" xfId="18539"/>
    <cellStyle name="Normal 4 5 35" xfId="18540"/>
    <cellStyle name="Normal 4 5 36" xfId="18541"/>
    <cellStyle name="Normal 4 5 37" xfId="18542"/>
    <cellStyle name="Normal 4 5 38" xfId="18543"/>
    <cellStyle name="Normal 4 5 39" xfId="18544"/>
    <cellStyle name="Normal 4 5 4" xfId="18545"/>
    <cellStyle name="Normal 4 5 4 2" xfId="18546"/>
    <cellStyle name="Normal 4 5 4 2 2" xfId="18547"/>
    <cellStyle name="Normal 4 5 4 2 3" xfId="18548"/>
    <cellStyle name="Normal 4 5 4 2 4" xfId="18549"/>
    <cellStyle name="Normal 4 5 4 3" xfId="18550"/>
    <cellStyle name="Normal 4 5 4 3 2" xfId="18551"/>
    <cellStyle name="Normal 4 5 4 3 3" xfId="18552"/>
    <cellStyle name="Normal 4 5 4 3 4" xfId="18553"/>
    <cellStyle name="Normal 4 5 40" xfId="18554"/>
    <cellStyle name="Normal 4 5 41" xfId="18555"/>
    <cellStyle name="Normal 4 5 42" xfId="18556"/>
    <cellStyle name="Normal 4 5 43" xfId="18557"/>
    <cellStyle name="Normal 4 5 44" xfId="18558"/>
    <cellStyle name="Normal 4 5 45" xfId="18559"/>
    <cellStyle name="Normal 4 5 46" xfId="18560"/>
    <cellStyle name="Normal 4 5 47" xfId="18561"/>
    <cellStyle name="Normal 4 5 48" xfId="18562"/>
    <cellStyle name="Normal 4 5 49" xfId="18563"/>
    <cellStyle name="Normal 4 5 5" xfId="18564"/>
    <cellStyle name="Normal 4 5 5 2" xfId="18565"/>
    <cellStyle name="Normal 4 5 5 2 2" xfId="18566"/>
    <cellStyle name="Normal 4 5 5 2 3" xfId="18567"/>
    <cellStyle name="Normal 4 5 5 2 4" xfId="18568"/>
    <cellStyle name="Normal 4 5 50" xfId="18569"/>
    <cellStyle name="Normal 4 5 51" xfId="18570"/>
    <cellStyle name="Normal 4 5 52" xfId="18571"/>
    <cellStyle name="Normal 4 5 53" xfId="18572"/>
    <cellStyle name="Normal 4 5 54" xfId="18573"/>
    <cellStyle name="Normal 4 5 55" xfId="18574"/>
    <cellStyle name="Normal 4 5 56" xfId="18575"/>
    <cellStyle name="Normal 4 5 57" xfId="18576"/>
    <cellStyle name="Normal 4 5 58" xfId="18577"/>
    <cellStyle name="Normal 4 5 59" xfId="18578"/>
    <cellStyle name="Normal 4 5 6" xfId="18579"/>
    <cellStyle name="Normal 4 5 60" xfId="18580"/>
    <cellStyle name="Normal 4 5 61" xfId="18581"/>
    <cellStyle name="Normal 4 5 62" xfId="18582"/>
    <cellStyle name="Normal 4 5 63" xfId="18583"/>
    <cellStyle name="Normal 4 5 64" xfId="18584"/>
    <cellStyle name="Normal 4 5 65" xfId="18585"/>
    <cellStyle name="Normal 4 5 66" xfId="18586"/>
    <cellStyle name="Normal 4 5 67" xfId="18587"/>
    <cellStyle name="Normal 4 5 68" xfId="18588"/>
    <cellStyle name="Normal 4 5 69" xfId="18589"/>
    <cellStyle name="Normal 4 5 7" xfId="18590"/>
    <cellStyle name="Normal 4 5 70" xfId="18591"/>
    <cellStyle name="Normal 4 5 71" xfId="18592"/>
    <cellStyle name="Normal 4 5 72" xfId="18593"/>
    <cellStyle name="Normal 4 5 73" xfId="18594"/>
    <cellStyle name="Normal 4 5 74" xfId="18595"/>
    <cellStyle name="Normal 4 5 75" xfId="18596"/>
    <cellStyle name="Normal 4 5 76" xfId="18597"/>
    <cellStyle name="Normal 4 5 77" xfId="18598"/>
    <cellStyle name="Normal 4 5 78" xfId="18599"/>
    <cellStyle name="Normal 4 5 79" xfId="18600"/>
    <cellStyle name="Normal 4 5 8" xfId="18601"/>
    <cellStyle name="Normal 4 5 80" xfId="18602"/>
    <cellStyle name="Normal 4 5 81" xfId="18603"/>
    <cellStyle name="Normal 4 5 82" xfId="18604"/>
    <cellStyle name="Normal 4 5 83" xfId="18605"/>
    <cellStyle name="Normal 4 5 84" xfId="18606"/>
    <cellStyle name="Normal 4 5 85" xfId="18607"/>
    <cellStyle name="Normal 4 5 86" xfId="18608"/>
    <cellStyle name="Normal 4 5 87" xfId="18609"/>
    <cellStyle name="Normal 4 5 88" xfId="18610"/>
    <cellStyle name="Normal 4 5 89" xfId="18611"/>
    <cellStyle name="Normal 4 5 9" xfId="18612"/>
    <cellStyle name="Normal 4 5 90" xfId="18613"/>
    <cellStyle name="Normal 4 5 91" xfId="18614"/>
    <cellStyle name="Normal 4 5 92" xfId="18615"/>
    <cellStyle name="Normal 4 5 93" xfId="18616"/>
    <cellStyle name="Normal 4 5 94" xfId="18617"/>
    <cellStyle name="Normal 4 5 94 2" xfId="18618"/>
    <cellStyle name="Normal 4 5 94 3" xfId="18619"/>
    <cellStyle name="Normal 4 5 94 4" xfId="18620"/>
    <cellStyle name="Normal 4 6" xfId="18621"/>
    <cellStyle name="Normal 4 6 2" xfId="18622"/>
    <cellStyle name="Normal 4 6 2 2" xfId="18623"/>
    <cellStyle name="Normal 4 6 2 2 2" xfId="18624"/>
    <cellStyle name="Normal 4 6 2 2 3" xfId="18625"/>
    <cellStyle name="Normal 4 6 2 2 4" xfId="18626"/>
    <cellStyle name="Normal 4 6 2 3" xfId="18627"/>
    <cellStyle name="Normal 4 6 2 3 2" xfId="18628"/>
    <cellStyle name="Normal 4 6 2 3 3" xfId="18629"/>
    <cellStyle name="Normal 4 6 2 3 4" xfId="18630"/>
    <cellStyle name="Normal 4 6 3" xfId="18631"/>
    <cellStyle name="Normal 4 6 3 2" xfId="18632"/>
    <cellStyle name="Normal 4 6 3 3" xfId="18633"/>
    <cellStyle name="Normal 4 6 3 4" xfId="18634"/>
    <cellStyle name="Normal 4 6 4" xfId="18635"/>
    <cellStyle name="Normal 4 6 4 2" xfId="18636"/>
    <cellStyle name="Normal 4 6 4 3" xfId="18637"/>
    <cellStyle name="Normal 4 6 4 4" xfId="18638"/>
    <cellStyle name="Normal 4 7" xfId="18639"/>
    <cellStyle name="Normal 4 7 2" xfId="18640"/>
    <cellStyle name="Normal 4 7 2 2" xfId="18641"/>
    <cellStyle name="Normal 4 7 2 2 2" xfId="18642"/>
    <cellStyle name="Normal 4 7 2 2 3" xfId="18643"/>
    <cellStyle name="Normal 4 7 2 2 4" xfId="18644"/>
    <cellStyle name="Normal 4 7 2 3" xfId="18645"/>
    <cellStyle name="Normal 4 7 2 3 2" xfId="18646"/>
    <cellStyle name="Normal 4 7 2 3 3" xfId="18647"/>
    <cellStyle name="Normal 4 7 2 3 4" xfId="18648"/>
    <cellStyle name="Normal 4 7 3" xfId="18649"/>
    <cellStyle name="Normal 4 7 3 2" xfId="18650"/>
    <cellStyle name="Normal 4 7 3 3" xfId="18651"/>
    <cellStyle name="Normal 4 7 3 4" xfId="18652"/>
    <cellStyle name="Normal 4 7 4" xfId="18653"/>
    <cellStyle name="Normal 4 7 4 2" xfId="18654"/>
    <cellStyle name="Normal 4 7 4 3" xfId="18655"/>
    <cellStyle name="Normal 4 7 4 4" xfId="18656"/>
    <cellStyle name="Normal 4 8" xfId="18657"/>
    <cellStyle name="Normal 4 8 2" xfId="18658"/>
    <cellStyle name="Normal 4 8 2 2" xfId="18659"/>
    <cellStyle name="Normal 4 8 2 2 2" xfId="18660"/>
    <cellStyle name="Normal 4 8 2 2 3" xfId="18661"/>
    <cellStyle name="Normal 4 8 2 2 4" xfId="18662"/>
    <cellStyle name="Normal 4 8 3" xfId="18663"/>
    <cellStyle name="Normal 4 8 3 2" xfId="18664"/>
    <cellStyle name="Normal 4 8 3 3" xfId="18665"/>
    <cellStyle name="Normal 4 8 3 4" xfId="18666"/>
    <cellStyle name="Normal 4 9" xfId="18667"/>
    <cellStyle name="Normal 4 9 2" xfId="18668"/>
    <cellStyle name="Normal 4 9 2 2" xfId="18669"/>
    <cellStyle name="Normal 4 9 2 3" xfId="18670"/>
    <cellStyle name="Normal 4 9 2 4" xfId="18671"/>
    <cellStyle name="Normal 4 9 3" xfId="18672"/>
    <cellStyle name="Normal 40" xfId="18673"/>
    <cellStyle name="Normal 40 2" xfId="18674"/>
    <cellStyle name="Normal 40 3" xfId="18675"/>
    <cellStyle name="Normal 40 3 2" xfId="18676"/>
    <cellStyle name="Normal 40 3 2 2" xfId="18677"/>
    <cellStyle name="Normal 40 3 2 2 2" xfId="18678"/>
    <cellStyle name="Normal 40 3 2 2 3" xfId="18679"/>
    <cellStyle name="Normal 40 3 2 2 4" xfId="18680"/>
    <cellStyle name="Normal 40 3 2 3" xfId="18681"/>
    <cellStyle name="Normal 40 3 2 4" xfId="18682"/>
    <cellStyle name="Normal 40 3 2 5" xfId="18683"/>
    <cellStyle name="Normal 40 3 3" xfId="18684"/>
    <cellStyle name="Normal 40 3 3 2" xfId="18685"/>
    <cellStyle name="Normal 40 3 3 3" xfId="18686"/>
    <cellStyle name="Normal 40 3 3 4" xfId="18687"/>
    <cellStyle name="Normal 40 3 4" xfId="18688"/>
    <cellStyle name="Normal 40 3 5" xfId="18689"/>
    <cellStyle name="Normal 40 3 6" xfId="18690"/>
    <cellStyle name="Normal 41" xfId="18691"/>
    <cellStyle name="Normal 41 2" xfId="18692"/>
    <cellStyle name="Normal 41 3" xfId="18693"/>
    <cellStyle name="Normal 41 3 2" xfId="18694"/>
    <cellStyle name="Normal 41 3 2 2" xfId="18695"/>
    <cellStyle name="Normal 41 3 2 2 2" xfId="18696"/>
    <cellStyle name="Normal 41 3 2 2 3" xfId="18697"/>
    <cellStyle name="Normal 41 3 2 2 4" xfId="18698"/>
    <cellStyle name="Normal 41 3 2 3" xfId="18699"/>
    <cellStyle name="Normal 41 3 2 4" xfId="18700"/>
    <cellStyle name="Normal 41 3 2 5" xfId="18701"/>
    <cellStyle name="Normal 41 3 3" xfId="18702"/>
    <cellStyle name="Normal 41 3 3 2" xfId="18703"/>
    <cellStyle name="Normal 41 3 3 3" xfId="18704"/>
    <cellStyle name="Normal 41 3 3 4" xfId="18705"/>
    <cellStyle name="Normal 41 3 4" xfId="18706"/>
    <cellStyle name="Normal 41 3 5" xfId="18707"/>
    <cellStyle name="Normal 41 3 6" xfId="18708"/>
    <cellStyle name="Normal 42" xfId="18709"/>
    <cellStyle name="Normal 42 2" xfId="18710"/>
    <cellStyle name="Normal 42 3" xfId="18711"/>
    <cellStyle name="Normal 42 3 2" xfId="18712"/>
    <cellStyle name="Normal 42 3 2 2" xfId="18713"/>
    <cellStyle name="Normal 42 3 2 2 2" xfId="18714"/>
    <cellStyle name="Normal 42 3 2 2 3" xfId="18715"/>
    <cellStyle name="Normal 42 3 2 2 4" xfId="18716"/>
    <cellStyle name="Normal 42 3 2 3" xfId="18717"/>
    <cellStyle name="Normal 42 3 2 4" xfId="18718"/>
    <cellStyle name="Normal 42 3 2 5" xfId="18719"/>
    <cellStyle name="Normal 42 3 3" xfId="18720"/>
    <cellStyle name="Normal 42 3 3 2" xfId="18721"/>
    <cellStyle name="Normal 42 3 3 3" xfId="18722"/>
    <cellStyle name="Normal 42 3 3 4" xfId="18723"/>
    <cellStyle name="Normal 42 3 4" xfId="18724"/>
    <cellStyle name="Normal 42 3 5" xfId="18725"/>
    <cellStyle name="Normal 42 3 6" xfId="18726"/>
    <cellStyle name="Normal 43" xfId="18727"/>
    <cellStyle name="Normal 43 2" xfId="18728"/>
    <cellStyle name="Normal 43 3" xfId="18729"/>
    <cellStyle name="Normal 43 3 2" xfId="18730"/>
    <cellStyle name="Normal 43 3 2 2" xfId="18731"/>
    <cellStyle name="Normal 43 3 2 2 2" xfId="18732"/>
    <cellStyle name="Normal 43 3 2 2 3" xfId="18733"/>
    <cellStyle name="Normal 43 3 2 2 4" xfId="18734"/>
    <cellStyle name="Normal 43 3 2 3" xfId="18735"/>
    <cellStyle name="Normal 43 3 2 4" xfId="18736"/>
    <cellStyle name="Normal 43 3 2 5" xfId="18737"/>
    <cellStyle name="Normal 43 3 3" xfId="18738"/>
    <cellStyle name="Normal 43 3 3 2" xfId="18739"/>
    <cellStyle name="Normal 43 3 3 3" xfId="18740"/>
    <cellStyle name="Normal 43 3 3 4" xfId="18741"/>
    <cellStyle name="Normal 43 3 4" xfId="18742"/>
    <cellStyle name="Normal 43 3 5" xfId="18743"/>
    <cellStyle name="Normal 43 3 6" xfId="18744"/>
    <cellStyle name="Normal 44" xfId="18745"/>
    <cellStyle name="Normal 44 2" xfId="18746"/>
    <cellStyle name="Normal 44 2 2" xfId="18747"/>
    <cellStyle name="Normal 44 2 2 2" xfId="18748"/>
    <cellStyle name="Normal 44 2 2 2 2" xfId="18749"/>
    <cellStyle name="Normal 44 2 2 2 2 2" xfId="18750"/>
    <cellStyle name="Normal 44 2 2 2 2 3" xfId="18751"/>
    <cellStyle name="Normal 44 2 2 2 2 4" xfId="18752"/>
    <cellStyle name="Normal 44 2 2 2 3" xfId="18753"/>
    <cellStyle name="Normal 44 2 2 2 4" xfId="18754"/>
    <cellStyle name="Normal 44 2 2 2 5" xfId="18755"/>
    <cellStyle name="Normal 44 2 2 3" xfId="18756"/>
    <cellStyle name="Normal 44 2 2 3 2" xfId="18757"/>
    <cellStyle name="Normal 44 2 2 3 3" xfId="18758"/>
    <cellStyle name="Normal 44 2 2 3 4" xfId="18759"/>
    <cellStyle name="Normal 44 2 2 4" xfId="18760"/>
    <cellStyle name="Normal 44 2 2 5" xfId="18761"/>
    <cellStyle name="Normal 44 2 2 6" xfId="18762"/>
    <cellStyle name="Normal 44 3" xfId="18763"/>
    <cellStyle name="Normal 44 3 2" xfId="18764"/>
    <cellStyle name="Normal 44 3 2 2" xfId="18765"/>
    <cellStyle name="Normal 44 3 2 2 2" xfId="18766"/>
    <cellStyle name="Normal 44 3 2 2 3" xfId="18767"/>
    <cellStyle name="Normal 44 3 2 2 4" xfId="18768"/>
    <cellStyle name="Normal 44 3 2 3" xfId="18769"/>
    <cellStyle name="Normal 44 3 2 4" xfId="18770"/>
    <cellStyle name="Normal 44 3 2 5" xfId="18771"/>
    <cellStyle name="Normal 44 3 3" xfId="18772"/>
    <cellStyle name="Normal 44 3 3 2" xfId="18773"/>
    <cellStyle name="Normal 44 3 3 3" xfId="18774"/>
    <cellStyle name="Normal 44 3 3 4" xfId="18775"/>
    <cellStyle name="Normal 44 3 4" xfId="18776"/>
    <cellStyle name="Normal 44 3 5" xfId="18777"/>
    <cellStyle name="Normal 44 3 6" xfId="18778"/>
    <cellStyle name="Normal 44 4" xfId="18779"/>
    <cellStyle name="Normal 44 4 2" xfId="18780"/>
    <cellStyle name="Normal 44 4 2 2" xfId="18781"/>
    <cellStyle name="Normal 44 4 2 2 2" xfId="18782"/>
    <cellStyle name="Normal 44 4 2 2 3" xfId="18783"/>
    <cellStyle name="Normal 44 4 2 2 4" xfId="18784"/>
    <cellStyle name="Normal 44 4 2 3" xfId="18785"/>
    <cellStyle name="Normal 44 4 2 4" xfId="18786"/>
    <cellStyle name="Normal 44 4 2 5" xfId="18787"/>
    <cellStyle name="Normal 44 4 3" xfId="18788"/>
    <cellStyle name="Normal 44 4 3 2" xfId="18789"/>
    <cellStyle name="Normal 44 4 3 3" xfId="18790"/>
    <cellStyle name="Normal 44 4 3 4" xfId="18791"/>
    <cellStyle name="Normal 44 4 4" xfId="18792"/>
    <cellStyle name="Normal 44 4 5" xfId="18793"/>
    <cellStyle name="Normal 44 4 6" xfId="18794"/>
    <cellStyle name="Normal 44 5" xfId="18795"/>
    <cellStyle name="Normal 44 5 2" xfId="18796"/>
    <cellStyle name="Normal 44 5 2 2" xfId="18797"/>
    <cellStyle name="Normal 44 5 2 2 2" xfId="18798"/>
    <cellStyle name="Normal 44 5 2 2 3" xfId="18799"/>
    <cellStyle name="Normal 44 5 2 2 4" xfId="18800"/>
    <cellStyle name="Normal 44 5 2 3" xfId="18801"/>
    <cellStyle name="Normal 44 5 2 4" xfId="18802"/>
    <cellStyle name="Normal 44 5 2 5" xfId="18803"/>
    <cellStyle name="Normal 44 5 3" xfId="18804"/>
    <cellStyle name="Normal 44 5 3 2" xfId="18805"/>
    <cellStyle name="Normal 44 5 3 3" xfId="18806"/>
    <cellStyle name="Normal 44 5 3 4" xfId="18807"/>
    <cellStyle name="Normal 44 5 4" xfId="18808"/>
    <cellStyle name="Normal 44 5 5" xfId="18809"/>
    <cellStyle name="Normal 44 5 6" xfId="18810"/>
    <cellStyle name="Normal 45" xfId="18811"/>
    <cellStyle name="Normal 45 2" xfId="18812"/>
    <cellStyle name="Normal 45 2 2" xfId="18813"/>
    <cellStyle name="Normal 45 2 2 2" xfId="18814"/>
    <cellStyle name="Normal 45 2 2 3" xfId="18815"/>
    <cellStyle name="Normal 45 2 2 4" xfId="18816"/>
    <cellStyle name="Normal 45 2 3" xfId="18817"/>
    <cellStyle name="Normal 45 2 4" xfId="18818"/>
    <cellStyle name="Normal 45 2 5" xfId="18819"/>
    <cellStyle name="Normal 45 3" xfId="18820"/>
    <cellStyle name="Normal 45 4" xfId="18821"/>
    <cellStyle name="Normal 45 4 2" xfId="18822"/>
    <cellStyle name="Normal 45 4 3" xfId="18823"/>
    <cellStyle name="Normal 45 4 4" xfId="18824"/>
    <cellStyle name="Normal 45 5" xfId="18825"/>
    <cellStyle name="Normal 45 6" xfId="18826"/>
    <cellStyle name="Normal 45 7" xfId="18827"/>
    <cellStyle name="Normal 46" xfId="18828"/>
    <cellStyle name="Normal 46 2" xfId="18829"/>
    <cellStyle name="Normal 46 2 2" xfId="18830"/>
    <cellStyle name="Normal 46 2 2 2" xfId="18831"/>
    <cellStyle name="Normal 46 2 2 3" xfId="18832"/>
    <cellStyle name="Normal 46 2 2 4" xfId="18833"/>
    <cellStyle name="Normal 46 2 3" xfId="18834"/>
    <cellStyle name="Normal 46 2 4" xfId="18835"/>
    <cellStyle name="Normal 46 2 5" xfId="18836"/>
    <cellStyle name="Normal 46 3" xfId="18837"/>
    <cellStyle name="Normal 46 4" xfId="18838"/>
    <cellStyle name="Normal 46 4 2" xfId="18839"/>
    <cellStyle name="Normal 46 4 3" xfId="18840"/>
    <cellStyle name="Normal 46 4 4" xfId="18841"/>
    <cellStyle name="Normal 46 5" xfId="18842"/>
    <cellStyle name="Normal 46 6" xfId="18843"/>
    <cellStyle name="Normal 46 7" xfId="18844"/>
    <cellStyle name="Normal 47" xfId="18845"/>
    <cellStyle name="Normal 47 2" xfId="18846"/>
    <cellStyle name="Normal 47 2 2" xfId="18847"/>
    <cellStyle name="Normal 47 2 2 2" xfId="18848"/>
    <cellStyle name="Normal 47 2 2 3" xfId="18849"/>
    <cellStyle name="Normal 47 2 2 4" xfId="18850"/>
    <cellStyle name="Normal 47 2 3" xfId="18851"/>
    <cellStyle name="Normal 47 2 4" xfId="18852"/>
    <cellStyle name="Normal 47 2 5" xfId="18853"/>
    <cellStyle name="Normal 47 3" xfId="18854"/>
    <cellStyle name="Normal 47 4" xfId="18855"/>
    <cellStyle name="Normal 47 4 2" xfId="18856"/>
    <cellStyle name="Normal 47 4 3" xfId="18857"/>
    <cellStyle name="Normal 47 4 4" xfId="18858"/>
    <cellStyle name="Normal 47 5" xfId="18859"/>
    <cellStyle name="Normal 47 6" xfId="18860"/>
    <cellStyle name="Normal 47 7" xfId="18861"/>
    <cellStyle name="Normal 48" xfId="18862"/>
    <cellStyle name="Normal 48 2" xfId="18863"/>
    <cellStyle name="Normal 48 2 2" xfId="18864"/>
    <cellStyle name="Normal 48 2 2 2" xfId="18865"/>
    <cellStyle name="Normal 48 2 2 3" xfId="18866"/>
    <cellStyle name="Normal 48 2 2 4" xfId="18867"/>
    <cellStyle name="Normal 48 2 3" xfId="18868"/>
    <cellStyle name="Normal 48 2 4" xfId="18869"/>
    <cellStyle name="Normal 48 2 5" xfId="18870"/>
    <cellStyle name="Normal 48 3" xfId="18871"/>
    <cellStyle name="Normal 48 4" xfId="18872"/>
    <cellStyle name="Normal 48 4 2" xfId="18873"/>
    <cellStyle name="Normal 48 4 3" xfId="18874"/>
    <cellStyle name="Normal 48 4 4" xfId="18875"/>
    <cellStyle name="Normal 48 5" xfId="18876"/>
    <cellStyle name="Normal 48 6" xfId="18877"/>
    <cellStyle name="Normal 48 7" xfId="18878"/>
    <cellStyle name="Normal 49" xfId="18879"/>
    <cellStyle name="Normal 49 2" xfId="18880"/>
    <cellStyle name="Normal 49 2 2" xfId="18881"/>
    <cellStyle name="Normal 49 2 2 2" xfId="18882"/>
    <cellStyle name="Normal 49 2 2 3" xfId="18883"/>
    <cellStyle name="Normal 49 2 2 4" xfId="18884"/>
    <cellStyle name="Normal 49 2 3" xfId="18885"/>
    <cellStyle name="Normal 49 2 4" xfId="18886"/>
    <cellStyle name="Normal 49 2 5" xfId="18887"/>
    <cellStyle name="Normal 49 3" xfId="18888"/>
    <cellStyle name="Normal 49 4" xfId="18889"/>
    <cellStyle name="Normal 49 4 2" xfId="18890"/>
    <cellStyle name="Normal 49 4 3" xfId="18891"/>
    <cellStyle name="Normal 49 4 4" xfId="18892"/>
    <cellStyle name="Normal 49 5" xfId="18893"/>
    <cellStyle name="Normal 49 6" xfId="18894"/>
    <cellStyle name="Normal 49 7" xfId="18895"/>
    <cellStyle name="Normal 5" xfId="18896"/>
    <cellStyle name="Normal 5 10" xfId="18897"/>
    <cellStyle name="Normal 5 10 2" xfId="18898"/>
    <cellStyle name="Normal 5 100" xfId="18899"/>
    <cellStyle name="Normal 5 101" xfId="18900"/>
    <cellStyle name="Normal 5 102" xfId="18901"/>
    <cellStyle name="Normal 5 103" xfId="18902"/>
    <cellStyle name="Normal 5 104" xfId="18903"/>
    <cellStyle name="Normal 5 105" xfId="18904"/>
    <cellStyle name="Normal 5 106" xfId="18905"/>
    <cellStyle name="Normal 5 107" xfId="18906"/>
    <cellStyle name="Normal 5 108" xfId="18907"/>
    <cellStyle name="Normal 5 109" xfId="18908"/>
    <cellStyle name="Normal 5 11" xfId="18909"/>
    <cellStyle name="Normal 5 11 2" xfId="18910"/>
    <cellStyle name="Normal 5 11 3" xfId="18911"/>
    <cellStyle name="Normal 5 11 3 2" xfId="18912"/>
    <cellStyle name="Normal 5 11 3 3" xfId="18913"/>
    <cellStyle name="Normal 5 11 3 4" xfId="18914"/>
    <cellStyle name="Normal 5 110" xfId="18915"/>
    <cellStyle name="Normal 5 111" xfId="18916"/>
    <cellStyle name="Normal 5 112" xfId="18917"/>
    <cellStyle name="Normal 5 113" xfId="18918"/>
    <cellStyle name="Normal 5 12" xfId="18919"/>
    <cellStyle name="Normal 5 12 2" xfId="18920"/>
    <cellStyle name="Normal 5 12 3" xfId="18921"/>
    <cellStyle name="Normal 5 12 3 2" xfId="18922"/>
    <cellStyle name="Normal 5 12 3 3" xfId="18923"/>
    <cellStyle name="Normal 5 12 3 4" xfId="18924"/>
    <cellStyle name="Normal 5 13" xfId="18925"/>
    <cellStyle name="Normal 5 13 2" xfId="18926"/>
    <cellStyle name="Normal 5 13 3" xfId="18927"/>
    <cellStyle name="Normal 5 13 4" xfId="18928"/>
    <cellStyle name="Normal 5 13 5" xfId="18929"/>
    <cellStyle name="Normal 5 14" xfId="18930"/>
    <cellStyle name="Normal 5 14 2" xfId="18931"/>
    <cellStyle name="Normal 5 15" xfId="18932"/>
    <cellStyle name="Normal 5 15 2" xfId="18933"/>
    <cellStyle name="Normal 5 16" xfId="18934"/>
    <cellStyle name="Normal 5 16 2" xfId="18935"/>
    <cellStyle name="Normal 5 17" xfId="18936"/>
    <cellStyle name="Normal 5 17 2" xfId="18937"/>
    <cellStyle name="Normal 5 18" xfId="18938"/>
    <cellStyle name="Normal 5 18 2" xfId="18939"/>
    <cellStyle name="Normal 5 19" xfId="18940"/>
    <cellStyle name="Normal 5 19 2" xfId="18941"/>
    <cellStyle name="Normal 5 2" xfId="18942"/>
    <cellStyle name="Normal 5 2 2" xfId="18943"/>
    <cellStyle name="Normal 5 2 2 2" xfId="18944"/>
    <cellStyle name="Normal 5 2 2 3" xfId="18945"/>
    <cellStyle name="Normal 5 2 3" xfId="18946"/>
    <cellStyle name="Normal 5 2 3 2" xfId="18947"/>
    <cellStyle name="Normal 5 2 4" xfId="18948"/>
    <cellStyle name="Normal 5 20" xfId="18949"/>
    <cellStyle name="Normal 5 20 2" xfId="18950"/>
    <cellStyle name="Normal 5 21" xfId="18951"/>
    <cellStyle name="Normal 5 21 2" xfId="18952"/>
    <cellStyle name="Normal 5 22" xfId="18953"/>
    <cellStyle name="Normal 5 22 2" xfId="18954"/>
    <cellStyle name="Normal 5 23" xfId="18955"/>
    <cellStyle name="Normal 5 23 2" xfId="18956"/>
    <cellStyle name="Normal 5 24" xfId="18957"/>
    <cellStyle name="Normal 5 24 2" xfId="18958"/>
    <cellStyle name="Normal 5 25" xfId="18959"/>
    <cellStyle name="Normal 5 25 2" xfId="18960"/>
    <cellStyle name="Normal 5 26" xfId="18961"/>
    <cellStyle name="Normal 5 26 2" xfId="18962"/>
    <cellStyle name="Normal 5 27" xfId="18963"/>
    <cellStyle name="Normal 5 27 2" xfId="18964"/>
    <cellStyle name="Normal 5 28" xfId="18965"/>
    <cellStyle name="Normal 5 28 2" xfId="18966"/>
    <cellStyle name="Normal 5 29" xfId="18967"/>
    <cellStyle name="Normal 5 29 2" xfId="18968"/>
    <cellStyle name="Normal 5 3" xfId="18969"/>
    <cellStyle name="Normal 5 3 2" xfId="18970"/>
    <cellStyle name="Normal 5 3 2 2" xfId="18971"/>
    <cellStyle name="Normal 5 3 2 2 2" xfId="18972"/>
    <cellStyle name="Normal 5 3 2 2 3" xfId="18973"/>
    <cellStyle name="Normal 5 3 2 2 3 2" xfId="18974"/>
    <cellStyle name="Normal 5 3 2 2 3 3" xfId="18975"/>
    <cellStyle name="Normal 5 3 2 2 3 4" xfId="18976"/>
    <cellStyle name="Normal 5 3 2 2 4" xfId="18977"/>
    <cellStyle name="Normal 5 3 2 2 5" xfId="18978"/>
    <cellStyle name="Normal 5 3 2 2 6" xfId="18979"/>
    <cellStyle name="Normal 5 3 2 3" xfId="18980"/>
    <cellStyle name="Normal 5 3 2 4" xfId="18981"/>
    <cellStyle name="Normal 5 3 2 4 2" xfId="18982"/>
    <cellStyle name="Normal 5 3 2 4 3" xfId="18983"/>
    <cellStyle name="Normal 5 3 2 4 4" xfId="18984"/>
    <cellStyle name="Normal 5 3 2 5" xfId="18985"/>
    <cellStyle name="Normal 5 3 2 6" xfId="18986"/>
    <cellStyle name="Normal 5 3 2 7" xfId="18987"/>
    <cellStyle name="Normal 5 3 3" xfId="18988"/>
    <cellStyle name="Normal 5 3 3 2" xfId="18989"/>
    <cellStyle name="Normal 5 3 3 2 2" xfId="18990"/>
    <cellStyle name="Normal 5 3 3 2 2 2" xfId="18991"/>
    <cellStyle name="Normal 5 3 3 2 2 3" xfId="18992"/>
    <cellStyle name="Normal 5 3 3 2 2 4" xfId="18993"/>
    <cellStyle name="Normal 5 3 3 2 3" xfId="18994"/>
    <cellStyle name="Normal 5 3 3 2 4" xfId="18995"/>
    <cellStyle name="Normal 5 3 3 2 5" xfId="18996"/>
    <cellStyle name="Normal 5 3 3 3" xfId="18997"/>
    <cellStyle name="Normal 5 3 3 4" xfId="18998"/>
    <cellStyle name="Normal 5 3 3 4 2" xfId="18999"/>
    <cellStyle name="Normal 5 3 3 4 3" xfId="19000"/>
    <cellStyle name="Normal 5 3 3 4 4" xfId="19001"/>
    <cellStyle name="Normal 5 3 3 5" xfId="19002"/>
    <cellStyle name="Normal 5 3 3 6" xfId="19003"/>
    <cellStyle name="Normal 5 3 3 7" xfId="19004"/>
    <cellStyle name="Normal 5 3 4" xfId="19005"/>
    <cellStyle name="Normal 5 30" xfId="19006"/>
    <cellStyle name="Normal 5 30 2" xfId="19007"/>
    <cellStyle name="Normal 5 31" xfId="19008"/>
    <cellStyle name="Normal 5 31 2" xfId="19009"/>
    <cellStyle name="Normal 5 32" xfId="19010"/>
    <cellStyle name="Normal 5 32 2" xfId="19011"/>
    <cellStyle name="Normal 5 33" xfId="19012"/>
    <cellStyle name="Normal 5 33 2" xfId="19013"/>
    <cellStyle name="Normal 5 34" xfId="19014"/>
    <cellStyle name="Normal 5 34 2" xfId="19015"/>
    <cellStyle name="Normal 5 35" xfId="19016"/>
    <cellStyle name="Normal 5 35 2" xfId="19017"/>
    <cellStyle name="Normal 5 36" xfId="19018"/>
    <cellStyle name="Normal 5 36 2" xfId="19019"/>
    <cellStyle name="Normal 5 37" xfId="19020"/>
    <cellStyle name="Normal 5 37 2" xfId="19021"/>
    <cellStyle name="Normal 5 38" xfId="19022"/>
    <cellStyle name="Normal 5 38 2" xfId="19023"/>
    <cellStyle name="Normal 5 39" xfId="19024"/>
    <cellStyle name="Normal 5 39 2" xfId="19025"/>
    <cellStyle name="Normal 5 4" xfId="19026"/>
    <cellStyle name="Normal 5 4 2" xfId="19027"/>
    <cellStyle name="Normal 5 4 2 2" xfId="19028"/>
    <cellStyle name="Normal 5 4 2 2 2" xfId="19029"/>
    <cellStyle name="Normal 5 4 2 2 2 2" xfId="19030"/>
    <cellStyle name="Normal 5 4 2 2 2 3" xfId="19031"/>
    <cellStyle name="Normal 5 4 2 2 2 4" xfId="19032"/>
    <cellStyle name="Normal 5 4 2 2 3" xfId="19033"/>
    <cellStyle name="Normal 5 4 2 2 4" xfId="19034"/>
    <cellStyle name="Normal 5 4 2 2 5" xfId="19035"/>
    <cellStyle name="Normal 5 4 2 3" xfId="19036"/>
    <cellStyle name="Normal 5 4 2 4" xfId="19037"/>
    <cellStyle name="Normal 5 4 2 4 2" xfId="19038"/>
    <cellStyle name="Normal 5 4 2 4 3" xfId="19039"/>
    <cellStyle name="Normal 5 4 2 4 4" xfId="19040"/>
    <cellStyle name="Normal 5 4 2 5" xfId="19041"/>
    <cellStyle name="Normal 5 4 2 6" xfId="19042"/>
    <cellStyle name="Normal 5 4 2 7" xfId="19043"/>
    <cellStyle name="Normal 5 4 3" xfId="19044"/>
    <cellStyle name="Normal 5 4 3 2" xfId="19045"/>
    <cellStyle name="Normal 5 4 3 3" xfId="19046"/>
    <cellStyle name="Normal 5 4 3 3 2" xfId="19047"/>
    <cellStyle name="Normal 5 4 3 3 3" xfId="19048"/>
    <cellStyle name="Normal 5 4 3 3 4" xfId="19049"/>
    <cellStyle name="Normal 5 4 3 4" xfId="19050"/>
    <cellStyle name="Normal 5 4 3 5" xfId="19051"/>
    <cellStyle name="Normal 5 4 3 6" xfId="19052"/>
    <cellStyle name="Normal 5 4 4" xfId="19053"/>
    <cellStyle name="Normal 5 4 5" xfId="19054"/>
    <cellStyle name="Normal 5 4 5 2" xfId="19055"/>
    <cellStyle name="Normal 5 4 5 3" xfId="19056"/>
    <cellStyle name="Normal 5 4 5 4" xfId="19057"/>
    <cellStyle name="Normal 5 4 6" xfId="19058"/>
    <cellStyle name="Normal 5 4 7" xfId="19059"/>
    <cellStyle name="Normal 5 4 8" xfId="19060"/>
    <cellStyle name="Normal 5 40" xfId="19061"/>
    <cellStyle name="Normal 5 40 2" xfId="19062"/>
    <cellStyle name="Normal 5 41" xfId="19063"/>
    <cellStyle name="Normal 5 41 2" xfId="19064"/>
    <cellStyle name="Normal 5 42" xfId="19065"/>
    <cellStyle name="Normal 5 42 2" xfId="19066"/>
    <cellStyle name="Normal 5 43" xfId="19067"/>
    <cellStyle name="Normal 5 43 2" xfId="19068"/>
    <cellStyle name="Normal 5 44" xfId="19069"/>
    <cellStyle name="Normal 5 44 2" xfId="19070"/>
    <cellStyle name="Normal 5 45" xfId="19071"/>
    <cellStyle name="Normal 5 45 2" xfId="19072"/>
    <cellStyle name="Normal 5 46" xfId="19073"/>
    <cellStyle name="Normal 5 46 2" xfId="19074"/>
    <cellStyle name="Normal 5 47" xfId="19075"/>
    <cellStyle name="Normal 5 48" xfId="19076"/>
    <cellStyle name="Normal 5 49" xfId="19077"/>
    <cellStyle name="Normal 5 5" xfId="19078"/>
    <cellStyle name="Normal 5 5 10" xfId="19079"/>
    <cellStyle name="Normal 5 5 11" xfId="19080"/>
    <cellStyle name="Normal 5 5 12" xfId="19081"/>
    <cellStyle name="Normal 5 5 13" xfId="19082"/>
    <cellStyle name="Normal 5 5 14" xfId="19083"/>
    <cellStyle name="Normal 5 5 15" xfId="19084"/>
    <cellStyle name="Normal 5 5 16" xfId="19085"/>
    <cellStyle name="Normal 5 5 17" xfId="19086"/>
    <cellStyle name="Normal 5 5 18" xfId="19087"/>
    <cellStyle name="Normal 5 5 19" xfId="19088"/>
    <cellStyle name="Normal 5 5 2" xfId="19089"/>
    <cellStyle name="Normal 5 5 20" xfId="19090"/>
    <cellStyle name="Normal 5 5 21" xfId="19091"/>
    <cellStyle name="Normal 5 5 22" xfId="19092"/>
    <cellStyle name="Normal 5 5 23" xfId="19093"/>
    <cellStyle name="Normal 5 5 24" xfId="19094"/>
    <cellStyle name="Normal 5 5 25" xfId="19095"/>
    <cellStyle name="Normal 5 5 26" xfId="19096"/>
    <cellStyle name="Normal 5 5 27" xfId="19097"/>
    <cellStyle name="Normal 5 5 28" xfId="19098"/>
    <cellStyle name="Normal 5 5 29" xfId="19099"/>
    <cellStyle name="Normal 5 5 3" xfId="19100"/>
    <cellStyle name="Normal 5 5 30" xfId="19101"/>
    <cellStyle name="Normal 5 5 31" xfId="19102"/>
    <cellStyle name="Normal 5 5 32" xfId="19103"/>
    <cellStyle name="Normal 5 5 33" xfId="19104"/>
    <cellStyle name="Normal 5 5 34" xfId="19105"/>
    <cellStyle name="Normal 5 5 35" xfId="19106"/>
    <cellStyle name="Normal 5 5 36" xfId="19107"/>
    <cellStyle name="Normal 5 5 37" xfId="19108"/>
    <cellStyle name="Normal 5 5 38" xfId="19109"/>
    <cellStyle name="Normal 5 5 39" xfId="19110"/>
    <cellStyle name="Normal 5 5 4" xfId="19111"/>
    <cellStyle name="Normal 5 5 40" xfId="19112"/>
    <cellStyle name="Normal 5 5 41" xfId="19113"/>
    <cellStyle name="Normal 5 5 42" xfId="19114"/>
    <cellStyle name="Normal 5 5 43" xfId="19115"/>
    <cellStyle name="Normal 5 5 44" xfId="19116"/>
    <cellStyle name="Normal 5 5 45" xfId="19117"/>
    <cellStyle name="Normal 5 5 46" xfId="19118"/>
    <cellStyle name="Normal 5 5 47" xfId="19119"/>
    <cellStyle name="Normal 5 5 48" xfId="19120"/>
    <cellStyle name="Normal 5 5 49" xfId="19121"/>
    <cellStyle name="Normal 5 5 5" xfId="19122"/>
    <cellStyle name="Normal 5 5 50" xfId="19123"/>
    <cellStyle name="Normal 5 5 51" xfId="19124"/>
    <cellStyle name="Normal 5 5 52" xfId="19125"/>
    <cellStyle name="Normal 5 5 53" xfId="19126"/>
    <cellStyle name="Normal 5 5 54" xfId="19127"/>
    <cellStyle name="Normal 5 5 55" xfId="19128"/>
    <cellStyle name="Normal 5 5 56" xfId="19129"/>
    <cellStyle name="Normal 5 5 57" xfId="19130"/>
    <cellStyle name="Normal 5 5 58" xfId="19131"/>
    <cellStyle name="Normal 5 5 59" xfId="19132"/>
    <cellStyle name="Normal 5 5 6" xfId="19133"/>
    <cellStyle name="Normal 5 5 60" xfId="19134"/>
    <cellStyle name="Normal 5 5 61" xfId="19135"/>
    <cellStyle name="Normal 5 5 62" xfId="19136"/>
    <cellStyle name="Normal 5 5 63" xfId="19137"/>
    <cellStyle name="Normal 5 5 64" xfId="19138"/>
    <cellStyle name="Normal 5 5 65" xfId="19139"/>
    <cellStyle name="Normal 5 5 66" xfId="19140"/>
    <cellStyle name="Normal 5 5 67" xfId="19141"/>
    <cellStyle name="Normal 5 5 68" xfId="19142"/>
    <cellStyle name="Normal 5 5 69" xfId="19143"/>
    <cellStyle name="Normal 5 5 7" xfId="19144"/>
    <cellStyle name="Normal 5 5 70" xfId="19145"/>
    <cellStyle name="Normal 5 5 71" xfId="19146"/>
    <cellStyle name="Normal 5 5 72" xfId="19147"/>
    <cellStyle name="Normal 5 5 73" xfId="19148"/>
    <cellStyle name="Normal 5 5 74" xfId="19149"/>
    <cellStyle name="Normal 5 5 75" xfId="19150"/>
    <cellStyle name="Normal 5 5 76" xfId="19151"/>
    <cellStyle name="Normal 5 5 77" xfId="19152"/>
    <cellStyle name="Normal 5 5 78" xfId="19153"/>
    <cellStyle name="Normal 5 5 79" xfId="19154"/>
    <cellStyle name="Normal 5 5 8" xfId="19155"/>
    <cellStyle name="Normal 5 5 80" xfId="19156"/>
    <cellStyle name="Normal 5 5 81" xfId="19157"/>
    <cellStyle name="Normal 5 5 82" xfId="19158"/>
    <cellStyle name="Normal 5 5 83" xfId="19159"/>
    <cellStyle name="Normal 5 5 84" xfId="19160"/>
    <cellStyle name="Normal 5 5 85" xfId="19161"/>
    <cellStyle name="Normal 5 5 86" xfId="19162"/>
    <cellStyle name="Normal 5 5 87" xfId="19163"/>
    <cellStyle name="Normal 5 5 88" xfId="19164"/>
    <cellStyle name="Normal 5 5 89" xfId="19165"/>
    <cellStyle name="Normal 5 5 9" xfId="19166"/>
    <cellStyle name="Normal 5 5 90" xfId="19167"/>
    <cellStyle name="Normal 5 5 91" xfId="19168"/>
    <cellStyle name="Normal 5 5 92" xfId="19169"/>
    <cellStyle name="Normal 5 5 93" xfId="19170"/>
    <cellStyle name="Normal 5 50" xfId="19171"/>
    <cellStyle name="Normal 5 51" xfId="19172"/>
    <cellStyle name="Normal 5 52" xfId="19173"/>
    <cellStyle name="Normal 5 53" xfId="19174"/>
    <cellStyle name="Normal 5 54" xfId="19175"/>
    <cellStyle name="Normal 5 55" xfId="19176"/>
    <cellStyle name="Normal 5 56" xfId="19177"/>
    <cellStyle name="Normal 5 57" xfId="19178"/>
    <cellStyle name="Normal 5 58" xfId="19179"/>
    <cellStyle name="Normal 5 59" xfId="19180"/>
    <cellStyle name="Normal 5 6" xfId="19181"/>
    <cellStyle name="Normal 5 6 2" xfId="19182"/>
    <cellStyle name="Normal 5 60" xfId="19183"/>
    <cellStyle name="Normal 5 61" xfId="19184"/>
    <cellStyle name="Normal 5 62" xfId="19185"/>
    <cellStyle name="Normal 5 63" xfId="19186"/>
    <cellStyle name="Normal 5 64" xfId="19187"/>
    <cellStyle name="Normal 5 65" xfId="19188"/>
    <cellStyle name="Normal 5 66" xfId="19189"/>
    <cellStyle name="Normal 5 67" xfId="19190"/>
    <cellStyle name="Normal 5 68" xfId="19191"/>
    <cellStyle name="Normal 5 69" xfId="19192"/>
    <cellStyle name="Normal 5 7" xfId="19193"/>
    <cellStyle name="Normal 5 7 2" xfId="19194"/>
    <cellStyle name="Normal 5 70" xfId="19195"/>
    <cellStyle name="Normal 5 71" xfId="19196"/>
    <cellStyle name="Normal 5 72" xfId="19197"/>
    <cellStyle name="Normal 5 73" xfId="19198"/>
    <cellStyle name="Normal 5 74" xfId="19199"/>
    <cellStyle name="Normal 5 75" xfId="19200"/>
    <cellStyle name="Normal 5 76" xfId="19201"/>
    <cellStyle name="Normal 5 77" xfId="19202"/>
    <cellStyle name="Normal 5 78" xfId="19203"/>
    <cellStyle name="Normal 5 79" xfId="19204"/>
    <cellStyle name="Normal 5 8" xfId="19205"/>
    <cellStyle name="Normal 5 8 2" xfId="19206"/>
    <cellStyle name="Normal 5 80" xfId="19207"/>
    <cellStyle name="Normal 5 81" xfId="19208"/>
    <cellStyle name="Normal 5 82" xfId="19209"/>
    <cellStyle name="Normal 5 83" xfId="19210"/>
    <cellStyle name="Normal 5 84" xfId="19211"/>
    <cellStyle name="Normal 5 85" xfId="19212"/>
    <cellStyle name="Normal 5 86" xfId="19213"/>
    <cellStyle name="Normal 5 87" xfId="19214"/>
    <cellStyle name="Normal 5 88" xfId="19215"/>
    <cellStyle name="Normal 5 89" xfId="19216"/>
    <cellStyle name="Normal 5 9" xfId="19217"/>
    <cellStyle name="Normal 5 9 2" xfId="19218"/>
    <cellStyle name="Normal 5 90" xfId="19219"/>
    <cellStyle name="Normal 5 91" xfId="19220"/>
    <cellStyle name="Normal 5 92" xfId="19221"/>
    <cellStyle name="Normal 5 93" xfId="19222"/>
    <cellStyle name="Normal 5 94" xfId="19223"/>
    <cellStyle name="Normal 5 95" xfId="19224"/>
    <cellStyle name="Normal 5 96" xfId="19225"/>
    <cellStyle name="Normal 5 97" xfId="19226"/>
    <cellStyle name="Normal 5 98" xfId="19227"/>
    <cellStyle name="Normal 5 99" xfId="19228"/>
    <cellStyle name="Normal 50" xfId="19229"/>
    <cellStyle name="Normal 50 2" xfId="19230"/>
    <cellStyle name="Normal 50 2 2" xfId="19231"/>
    <cellStyle name="Normal 50 2 2 2" xfId="19232"/>
    <cellStyle name="Normal 50 2 2 3" xfId="19233"/>
    <cellStyle name="Normal 50 2 2 4" xfId="19234"/>
    <cellStyle name="Normal 50 2 3" xfId="19235"/>
    <cellStyle name="Normal 50 2 4" xfId="19236"/>
    <cellStyle name="Normal 50 2 5" xfId="19237"/>
    <cellStyle name="Normal 50 3" xfId="19238"/>
    <cellStyle name="Normal 50 4" xfId="19239"/>
    <cellStyle name="Normal 50 4 2" xfId="19240"/>
    <cellStyle name="Normal 50 4 3" xfId="19241"/>
    <cellStyle name="Normal 50 4 4" xfId="19242"/>
    <cellStyle name="Normal 50 5" xfId="19243"/>
    <cellStyle name="Normal 50 6" xfId="19244"/>
    <cellStyle name="Normal 50 7" xfId="19245"/>
    <cellStyle name="Normal 51" xfId="19246"/>
    <cellStyle name="Normal 51 2" xfId="19247"/>
    <cellStyle name="Normal 51 2 2" xfId="19248"/>
    <cellStyle name="Normal 51 2 2 2" xfId="19249"/>
    <cellStyle name="Normal 51 2 2 3" xfId="19250"/>
    <cellStyle name="Normal 51 2 2 4" xfId="19251"/>
    <cellStyle name="Normal 51 2 3" xfId="19252"/>
    <cellStyle name="Normal 51 2 4" xfId="19253"/>
    <cellStyle name="Normal 51 2 5" xfId="19254"/>
    <cellStyle name="Normal 51 3" xfId="19255"/>
    <cellStyle name="Normal 51 4" xfId="19256"/>
    <cellStyle name="Normal 51 4 2" xfId="19257"/>
    <cellStyle name="Normal 51 4 3" xfId="19258"/>
    <cellStyle name="Normal 51 4 4" xfId="19259"/>
    <cellStyle name="Normal 51 5" xfId="19260"/>
    <cellStyle name="Normal 51 6" xfId="19261"/>
    <cellStyle name="Normal 51 7" xfId="19262"/>
    <cellStyle name="Normal 52" xfId="19263"/>
    <cellStyle name="Normal 53" xfId="19264"/>
    <cellStyle name="Normal 54" xfId="19265"/>
    <cellStyle name="Normal 55" xfId="19266"/>
    <cellStyle name="Normal 55 2" xfId="19267"/>
    <cellStyle name="Normal 55 2 2" xfId="19268"/>
    <cellStyle name="Normal 55 2 2 2" xfId="19269"/>
    <cellStyle name="Normal 55 2 2 3" xfId="19270"/>
    <cellStyle name="Normal 55 2 2 4" xfId="19271"/>
    <cellStyle name="Normal 55 2 3" xfId="19272"/>
    <cellStyle name="Normal 55 2 4" xfId="19273"/>
    <cellStyle name="Normal 55 2 5" xfId="19274"/>
    <cellStyle name="Normal 55 3" xfId="19275"/>
    <cellStyle name="Normal 55 4" xfId="19276"/>
    <cellStyle name="Normal 55 4 2" xfId="19277"/>
    <cellStyle name="Normal 55 4 3" xfId="19278"/>
    <cellStyle name="Normal 55 4 4" xfId="19279"/>
    <cellStyle name="Normal 55 5" xfId="19280"/>
    <cellStyle name="Normal 55 6" xfId="19281"/>
    <cellStyle name="Normal 55 7" xfId="19282"/>
    <cellStyle name="Normal 56" xfId="19283"/>
    <cellStyle name="Normal 56 2" xfId="19284"/>
    <cellStyle name="Normal 56 2 2" xfId="19285"/>
    <cellStyle name="Normal 56 2 2 2" xfId="19286"/>
    <cellStyle name="Normal 56 2 2 3" xfId="19287"/>
    <cellStyle name="Normal 56 2 2 4" xfId="19288"/>
    <cellStyle name="Normal 56 2 3" xfId="19289"/>
    <cellStyle name="Normal 56 2 4" xfId="19290"/>
    <cellStyle name="Normal 56 2 5" xfId="19291"/>
    <cellStyle name="Normal 56 3" xfId="19292"/>
    <cellStyle name="Normal 56 4" xfId="19293"/>
    <cellStyle name="Normal 56 4 2" xfId="19294"/>
    <cellStyle name="Normal 56 4 3" xfId="19295"/>
    <cellStyle name="Normal 56 4 4" xfId="19296"/>
    <cellStyle name="Normal 56 5" xfId="19297"/>
    <cellStyle name="Normal 56 6" xfId="19298"/>
    <cellStyle name="Normal 56 7" xfId="19299"/>
    <cellStyle name="Normal 57" xfId="19300"/>
    <cellStyle name="Normal 57 2" xfId="19301"/>
    <cellStyle name="Normal 58" xfId="19302"/>
    <cellStyle name="Normal 58 2" xfId="19303"/>
    <cellStyle name="Normal 58 3" xfId="19304"/>
    <cellStyle name="Normal 58 4" xfId="19305"/>
    <cellStyle name="Normal 59" xfId="19306"/>
    <cellStyle name="Normal 59 2" xfId="19307"/>
    <cellStyle name="Normal 59 3" xfId="19308"/>
    <cellStyle name="Normal 59 4" xfId="19309"/>
    <cellStyle name="Normal 6" xfId="19310"/>
    <cellStyle name="Normal 6 2" xfId="19311"/>
    <cellStyle name="Normal 6 2 10" xfId="19312"/>
    <cellStyle name="Normal 6 2 11" xfId="19313"/>
    <cellStyle name="Normal 6 2 12" xfId="19314"/>
    <cellStyle name="Normal 6 2 13" xfId="19315"/>
    <cellStyle name="Normal 6 2 14" xfId="19316"/>
    <cellStyle name="Normal 6 2 15" xfId="19317"/>
    <cellStyle name="Normal 6 2 16" xfId="19318"/>
    <cellStyle name="Normal 6 2 17" xfId="19319"/>
    <cellStyle name="Normal 6 2 18" xfId="19320"/>
    <cellStyle name="Normal 6 2 19" xfId="19321"/>
    <cellStyle name="Normal 6 2 2" xfId="19322"/>
    <cellStyle name="Normal 6 2 2 2" xfId="19323"/>
    <cellStyle name="Normal 6 2 2 3" xfId="19324"/>
    <cellStyle name="Normal 6 2 20" xfId="19325"/>
    <cellStyle name="Normal 6 2 21" xfId="19326"/>
    <cellStyle name="Normal 6 2 22" xfId="19327"/>
    <cellStyle name="Normal 6 2 23" xfId="19328"/>
    <cellStyle name="Normal 6 2 24" xfId="19329"/>
    <cellStyle name="Normal 6 2 25" xfId="19330"/>
    <cellStyle name="Normal 6 2 26" xfId="19331"/>
    <cellStyle name="Normal 6 2 27" xfId="19332"/>
    <cellStyle name="Normal 6 2 28" xfId="19333"/>
    <cellStyle name="Normal 6 2 29" xfId="19334"/>
    <cellStyle name="Normal 6 2 3" xfId="19335"/>
    <cellStyle name="Normal 6 2 3 2" xfId="19336"/>
    <cellStyle name="Normal 6 2 3 2 2" xfId="19337"/>
    <cellStyle name="Normal 6 2 3 2 2 2" xfId="19338"/>
    <cellStyle name="Normal 6 2 3 2 2 3" xfId="19339"/>
    <cellStyle name="Normal 6 2 3 2 2 4" xfId="19340"/>
    <cellStyle name="Normal 6 2 3 2 3" xfId="19341"/>
    <cellStyle name="Normal 6 2 3 2 4" xfId="19342"/>
    <cellStyle name="Normal 6 2 3 2 5" xfId="19343"/>
    <cellStyle name="Normal 6 2 3 3" xfId="19344"/>
    <cellStyle name="Normal 6 2 3 4" xfId="19345"/>
    <cellStyle name="Normal 6 2 3 4 2" xfId="19346"/>
    <cellStyle name="Normal 6 2 3 4 3" xfId="19347"/>
    <cellStyle name="Normal 6 2 3 4 4" xfId="19348"/>
    <cellStyle name="Normal 6 2 3 5" xfId="19349"/>
    <cellStyle name="Normal 6 2 3 6" xfId="19350"/>
    <cellStyle name="Normal 6 2 3 7" xfId="19351"/>
    <cellStyle name="Normal 6 2 30" xfId="19352"/>
    <cellStyle name="Normal 6 2 31" xfId="19353"/>
    <cellStyle name="Normal 6 2 32" xfId="19354"/>
    <cellStyle name="Normal 6 2 33" xfId="19355"/>
    <cellStyle name="Normal 6 2 34" xfId="19356"/>
    <cellStyle name="Normal 6 2 35" xfId="19357"/>
    <cellStyle name="Normal 6 2 36" xfId="19358"/>
    <cellStyle name="Normal 6 2 37" xfId="19359"/>
    <cellStyle name="Normal 6 2 38" xfId="19360"/>
    <cellStyle name="Normal 6 2 39" xfId="19361"/>
    <cellStyle name="Normal 6 2 4" xfId="19362"/>
    <cellStyle name="Normal 6 2 40" xfId="19363"/>
    <cellStyle name="Normal 6 2 41" xfId="19364"/>
    <cellStyle name="Normal 6 2 42" xfId="19365"/>
    <cellStyle name="Normal 6 2 43" xfId="19366"/>
    <cellStyle name="Normal 6 2 44" xfId="19367"/>
    <cellStyle name="Normal 6 2 45" xfId="19368"/>
    <cellStyle name="Normal 6 2 46" xfId="19369"/>
    <cellStyle name="Normal 6 2 47" xfId="19370"/>
    <cellStyle name="Normal 6 2 48" xfId="19371"/>
    <cellStyle name="Normal 6 2 49" xfId="19372"/>
    <cellStyle name="Normal 6 2 5" xfId="19373"/>
    <cellStyle name="Normal 6 2 50" xfId="19374"/>
    <cellStyle name="Normal 6 2 51" xfId="19375"/>
    <cellStyle name="Normal 6 2 52" xfId="19376"/>
    <cellStyle name="Normal 6 2 53" xfId="19377"/>
    <cellStyle name="Normal 6 2 54" xfId="19378"/>
    <cellStyle name="Normal 6 2 55" xfId="19379"/>
    <cellStyle name="Normal 6 2 56" xfId="19380"/>
    <cellStyle name="Normal 6 2 57" xfId="19381"/>
    <cellStyle name="Normal 6 2 58" xfId="19382"/>
    <cellStyle name="Normal 6 2 59" xfId="19383"/>
    <cellStyle name="Normal 6 2 6" xfId="19384"/>
    <cellStyle name="Normal 6 2 60" xfId="19385"/>
    <cellStyle name="Normal 6 2 61" xfId="19386"/>
    <cellStyle name="Normal 6 2 62" xfId="19387"/>
    <cellStyle name="Normal 6 2 63" xfId="19388"/>
    <cellStyle name="Normal 6 2 64" xfId="19389"/>
    <cellStyle name="Normal 6 2 65" xfId="19390"/>
    <cellStyle name="Normal 6 2 66" xfId="19391"/>
    <cellStyle name="Normal 6 2 67" xfId="19392"/>
    <cellStyle name="Normal 6 2 68" xfId="19393"/>
    <cellStyle name="Normal 6 2 69" xfId="19394"/>
    <cellStyle name="Normal 6 2 7" xfId="19395"/>
    <cellStyle name="Normal 6 2 70" xfId="19396"/>
    <cellStyle name="Normal 6 2 71" xfId="19397"/>
    <cellStyle name="Normal 6 2 72" xfId="19398"/>
    <cellStyle name="Normal 6 2 73" xfId="19399"/>
    <cellStyle name="Normal 6 2 74" xfId="19400"/>
    <cellStyle name="Normal 6 2 75" xfId="19401"/>
    <cellStyle name="Normal 6 2 76" xfId="19402"/>
    <cellStyle name="Normal 6 2 77" xfId="19403"/>
    <cellStyle name="Normal 6 2 78" xfId="19404"/>
    <cellStyle name="Normal 6 2 79" xfId="19405"/>
    <cellStyle name="Normal 6 2 8" xfId="19406"/>
    <cellStyle name="Normal 6 2 80" xfId="19407"/>
    <cellStyle name="Normal 6 2 81" xfId="19408"/>
    <cellStyle name="Normal 6 2 82" xfId="19409"/>
    <cellStyle name="Normal 6 2 83" xfId="19410"/>
    <cellStyle name="Normal 6 2 84" xfId="19411"/>
    <cellStyle name="Normal 6 2 85" xfId="19412"/>
    <cellStyle name="Normal 6 2 86" xfId="19413"/>
    <cellStyle name="Normal 6 2 87" xfId="19414"/>
    <cellStyle name="Normal 6 2 88" xfId="19415"/>
    <cellStyle name="Normal 6 2 89" xfId="19416"/>
    <cellStyle name="Normal 6 2 9" xfId="19417"/>
    <cellStyle name="Normal 6 2 90" xfId="19418"/>
    <cellStyle name="Normal 6 2 91" xfId="19419"/>
    <cellStyle name="Normal 6 2 92" xfId="19420"/>
    <cellStyle name="Normal 6 2 93" xfId="19421"/>
    <cellStyle name="Normal 6 2 94" xfId="19422"/>
    <cellStyle name="Normal 6 2 95" xfId="19423"/>
    <cellStyle name="Normal 6 2 95 2" xfId="19424"/>
    <cellStyle name="Normal 6 2 95 3" xfId="19425"/>
    <cellStyle name="Normal 6 2 95 4" xfId="19426"/>
    <cellStyle name="Normal 6 3" xfId="19427"/>
    <cellStyle name="Normal 6 3 2" xfId="19428"/>
    <cellStyle name="Normal 6 3 3" xfId="19429"/>
    <cellStyle name="Normal 6 3 3 2" xfId="19430"/>
    <cellStyle name="Normal 6 3 3 2 2" xfId="19431"/>
    <cellStyle name="Normal 6 3 3 2 2 2" xfId="19432"/>
    <cellStyle name="Normal 6 3 3 2 2 3" xfId="19433"/>
    <cellStyle name="Normal 6 3 3 2 2 4" xfId="19434"/>
    <cellStyle name="Normal 6 3 3 2 3" xfId="19435"/>
    <cellStyle name="Normal 6 3 3 2 4" xfId="19436"/>
    <cellStyle name="Normal 6 3 3 2 5" xfId="19437"/>
    <cellStyle name="Normal 6 3 3 3" xfId="19438"/>
    <cellStyle name="Normal 6 3 3 4" xfId="19439"/>
    <cellStyle name="Normal 6 3 3 4 2" xfId="19440"/>
    <cellStyle name="Normal 6 3 3 4 3" xfId="19441"/>
    <cellStyle name="Normal 6 3 3 4 4" xfId="19442"/>
    <cellStyle name="Normal 6 3 3 5" xfId="19443"/>
    <cellStyle name="Normal 6 3 3 6" xfId="19444"/>
    <cellStyle name="Normal 6 3 3 7" xfId="19445"/>
    <cellStyle name="Normal 6 3 4" xfId="19446"/>
    <cellStyle name="Normal 6 4" xfId="19447"/>
    <cellStyle name="Normal 6 4 2" xfId="19448"/>
    <cellStyle name="Normal 6 4 3" xfId="19449"/>
    <cellStyle name="Normal 6 4 3 2" xfId="19450"/>
    <cellStyle name="Normal 6 4 3 2 2" xfId="19451"/>
    <cellStyle name="Normal 6 4 3 2 2 2" xfId="19452"/>
    <cellStyle name="Normal 6 4 3 2 2 3" xfId="19453"/>
    <cellStyle name="Normal 6 4 3 2 2 4" xfId="19454"/>
    <cellStyle name="Normal 6 4 3 2 3" xfId="19455"/>
    <cellStyle name="Normal 6 4 3 2 4" xfId="19456"/>
    <cellStyle name="Normal 6 4 3 2 5" xfId="19457"/>
    <cellStyle name="Normal 6 4 3 3" xfId="19458"/>
    <cellStyle name="Normal 6 4 3 3 2" xfId="19459"/>
    <cellStyle name="Normal 6 4 3 3 3" xfId="19460"/>
    <cellStyle name="Normal 6 4 3 3 4" xfId="19461"/>
    <cellStyle name="Normal 6 4 3 4" xfId="19462"/>
    <cellStyle name="Normal 6 4 3 5" xfId="19463"/>
    <cellStyle name="Normal 6 4 3 6" xfId="19464"/>
    <cellStyle name="Normal 6 5" xfId="19465"/>
    <cellStyle name="Normal 6 5 2" xfId="19466"/>
    <cellStyle name="Normal 6 5 2 2" xfId="19467"/>
    <cellStyle name="Normal 6 5 2 2 2" xfId="19468"/>
    <cellStyle name="Normal 6 5 2 2 3" xfId="19469"/>
    <cellStyle name="Normal 6 5 2 2 4" xfId="19470"/>
    <cellStyle name="Normal 6 5 2 3" xfId="19471"/>
    <cellStyle name="Normal 6 5 2 4" xfId="19472"/>
    <cellStyle name="Normal 6 5 2 5" xfId="19473"/>
    <cellStyle name="Normal 6 5 3" xfId="19474"/>
    <cellStyle name="Normal 6 5 4" xfId="19475"/>
    <cellStyle name="Normal 6 5 4 2" xfId="19476"/>
    <cellStyle name="Normal 6 5 4 3" xfId="19477"/>
    <cellStyle name="Normal 6 5 4 4" xfId="19478"/>
    <cellStyle name="Normal 6 5 5" xfId="19479"/>
    <cellStyle name="Normal 6 5 6" xfId="19480"/>
    <cellStyle name="Normal 6 5 7" xfId="19481"/>
    <cellStyle name="Normal 6 6" xfId="19482"/>
    <cellStyle name="Normal 6 6 2" xfId="19483"/>
    <cellStyle name="Normal 6 6 3" xfId="19484"/>
    <cellStyle name="Normal 6 6 4" xfId="19485"/>
    <cellStyle name="Normal 60" xfId="19486"/>
    <cellStyle name="Normal 60 2" xfId="19487"/>
    <cellStyle name="Normal 60 3" xfId="19488"/>
    <cellStyle name="Normal 60 4" xfId="19489"/>
    <cellStyle name="Normal 61" xfId="19490"/>
    <cellStyle name="Normal 61 2" xfId="19491"/>
    <cellStyle name="Normal 61 3" xfId="19492"/>
    <cellStyle name="Normal 61 4" xfId="19493"/>
    <cellStyle name="Normal 62" xfId="19494"/>
    <cellStyle name="Normal 62 2" xfId="19495"/>
    <cellStyle name="Normal 62 3" xfId="19496"/>
    <cellStyle name="Normal 62 4" xfId="19497"/>
    <cellStyle name="Normal 63" xfId="19498"/>
    <cellStyle name="Normal 63 2" xfId="19499"/>
    <cellStyle name="Normal 63 3" xfId="19500"/>
    <cellStyle name="Normal 63 4" xfId="19501"/>
    <cellStyle name="Normal 64" xfId="19502"/>
    <cellStyle name="Normal 64 2" xfId="19503"/>
    <cellStyle name="Normal 64 3" xfId="19504"/>
    <cellStyle name="Normal 64 4" xfId="19505"/>
    <cellStyle name="Normal 65" xfId="19506"/>
    <cellStyle name="Normal 65 2" xfId="19507"/>
    <cellStyle name="Normal 65 3" xfId="19508"/>
    <cellStyle name="Normal 65 4" xfId="19509"/>
    <cellStyle name="Normal 66" xfId="19510"/>
    <cellStyle name="Normal 66 2" xfId="19511"/>
    <cellStyle name="Normal 66 3" xfId="19512"/>
    <cellStyle name="Normal 66 4" xfId="19513"/>
    <cellStyle name="Normal 67" xfId="19514"/>
    <cellStyle name="Normal 67 2" xfId="19515"/>
    <cellStyle name="Normal 67 3" xfId="19516"/>
    <cellStyle name="Normal 67 4" xfId="19517"/>
    <cellStyle name="Normal 68" xfId="19518"/>
    <cellStyle name="Normal 68 2" xfId="19519"/>
    <cellStyle name="Normal 68 3" xfId="19520"/>
    <cellStyle name="Normal 68 4" xfId="19521"/>
    <cellStyle name="Normal 69" xfId="19522"/>
    <cellStyle name="Normal 69 2" xfId="19523"/>
    <cellStyle name="Normal 69 3" xfId="19524"/>
    <cellStyle name="Normal 69 4" xfId="19525"/>
    <cellStyle name="Normal 7" xfId="19526"/>
    <cellStyle name="Normal 7 10" xfId="19527"/>
    <cellStyle name="Normal 7 10 2" xfId="19528"/>
    <cellStyle name="Normal 7 10 2 2" xfId="19529"/>
    <cellStyle name="Normal 7 10 2 2 2" xfId="19530"/>
    <cellStyle name="Normal 7 10 2 2 3" xfId="19531"/>
    <cellStyle name="Normal 7 10 2 2 4" xfId="19532"/>
    <cellStyle name="Normal 7 10 2 3" xfId="19533"/>
    <cellStyle name="Normal 7 10 2 4" xfId="19534"/>
    <cellStyle name="Normal 7 10 2 5" xfId="19535"/>
    <cellStyle name="Normal 7 10 3" xfId="19536"/>
    <cellStyle name="Normal 7 10 3 2" xfId="19537"/>
    <cellStyle name="Normal 7 10 3 3" xfId="19538"/>
    <cellStyle name="Normal 7 10 3 4" xfId="19539"/>
    <cellStyle name="Normal 7 10 4" xfId="19540"/>
    <cellStyle name="Normal 7 10 5" xfId="19541"/>
    <cellStyle name="Normal 7 10 6" xfId="19542"/>
    <cellStyle name="Normal 7 11" xfId="19543"/>
    <cellStyle name="Normal 7 11 2" xfId="19544"/>
    <cellStyle name="Normal 7 11 2 2" xfId="19545"/>
    <cellStyle name="Normal 7 11 2 2 2" xfId="19546"/>
    <cellStyle name="Normal 7 11 2 2 3" xfId="19547"/>
    <cellStyle name="Normal 7 11 2 2 4" xfId="19548"/>
    <cellStyle name="Normal 7 11 2 3" xfId="19549"/>
    <cellStyle name="Normal 7 11 2 4" xfId="19550"/>
    <cellStyle name="Normal 7 11 2 5" xfId="19551"/>
    <cellStyle name="Normal 7 11 3" xfId="19552"/>
    <cellStyle name="Normal 7 11 3 2" xfId="19553"/>
    <cellStyle name="Normal 7 11 3 3" xfId="19554"/>
    <cellStyle name="Normal 7 11 3 4" xfId="19555"/>
    <cellStyle name="Normal 7 11 4" xfId="19556"/>
    <cellStyle name="Normal 7 11 5" xfId="19557"/>
    <cellStyle name="Normal 7 11 6" xfId="19558"/>
    <cellStyle name="Normal 7 12" xfId="19559"/>
    <cellStyle name="Normal 7 12 2" xfId="19560"/>
    <cellStyle name="Normal 7 12 2 2" xfId="19561"/>
    <cellStyle name="Normal 7 12 2 2 2" xfId="19562"/>
    <cellStyle name="Normal 7 12 2 2 3" xfId="19563"/>
    <cellStyle name="Normal 7 12 2 2 4" xfId="19564"/>
    <cellStyle name="Normal 7 12 2 3" xfId="19565"/>
    <cellStyle name="Normal 7 12 2 4" xfId="19566"/>
    <cellStyle name="Normal 7 12 2 5" xfId="19567"/>
    <cellStyle name="Normal 7 12 3" xfId="19568"/>
    <cellStyle name="Normal 7 12 3 2" xfId="19569"/>
    <cellStyle name="Normal 7 12 3 3" xfId="19570"/>
    <cellStyle name="Normal 7 12 3 4" xfId="19571"/>
    <cellStyle name="Normal 7 12 4" xfId="19572"/>
    <cellStyle name="Normal 7 12 5" xfId="19573"/>
    <cellStyle name="Normal 7 12 6" xfId="19574"/>
    <cellStyle name="Normal 7 2" xfId="19575"/>
    <cellStyle name="Normal 7 2 10" xfId="19576"/>
    <cellStyle name="Normal 7 2 11" xfId="19577"/>
    <cellStyle name="Normal 7 2 12" xfId="19578"/>
    <cellStyle name="Normal 7 2 13" xfId="19579"/>
    <cellStyle name="Normal 7 2 14" xfId="19580"/>
    <cellStyle name="Normal 7 2 15" xfId="19581"/>
    <cellStyle name="Normal 7 2 16" xfId="19582"/>
    <cellStyle name="Normal 7 2 17" xfId="19583"/>
    <cellStyle name="Normal 7 2 18" xfId="19584"/>
    <cellStyle name="Normal 7 2 19" xfId="19585"/>
    <cellStyle name="Normal 7 2 2" xfId="19586"/>
    <cellStyle name="Normal 7 2 2 2" xfId="19587"/>
    <cellStyle name="Normal 7 2 2 3" xfId="19588"/>
    <cellStyle name="Normal 7 2 20" xfId="19589"/>
    <cellStyle name="Normal 7 2 21" xfId="19590"/>
    <cellStyle name="Normal 7 2 22" xfId="19591"/>
    <cellStyle name="Normal 7 2 23" xfId="19592"/>
    <cellStyle name="Normal 7 2 24" xfId="19593"/>
    <cellStyle name="Normal 7 2 25" xfId="19594"/>
    <cellStyle name="Normal 7 2 26" xfId="19595"/>
    <cellStyle name="Normal 7 2 27" xfId="19596"/>
    <cellStyle name="Normal 7 2 28" xfId="19597"/>
    <cellStyle name="Normal 7 2 29" xfId="19598"/>
    <cellStyle name="Normal 7 2 3" xfId="19599"/>
    <cellStyle name="Normal 7 2 3 2" xfId="19600"/>
    <cellStyle name="Normal 7 2 3 2 2" xfId="19601"/>
    <cellStyle name="Normal 7 2 3 2 3" xfId="19602"/>
    <cellStyle name="Normal 7 2 3 2 3 2" xfId="19603"/>
    <cellStyle name="Normal 7 2 3 2 3 3" xfId="19604"/>
    <cellStyle name="Normal 7 2 3 2 3 4" xfId="19605"/>
    <cellStyle name="Normal 7 2 3 2 4" xfId="19606"/>
    <cellStyle name="Normal 7 2 3 2 5" xfId="19607"/>
    <cellStyle name="Normal 7 2 3 2 6" xfId="19608"/>
    <cellStyle name="Normal 7 2 3 3" xfId="19609"/>
    <cellStyle name="Normal 7 2 3 3 2" xfId="19610"/>
    <cellStyle name="Normal 7 2 3 3 3" xfId="19611"/>
    <cellStyle name="Normal 7 2 3 3 4" xfId="19612"/>
    <cellStyle name="Normal 7 2 3 4" xfId="19613"/>
    <cellStyle name="Normal 7 2 3 5" xfId="19614"/>
    <cellStyle name="Normal 7 2 3 6" xfId="19615"/>
    <cellStyle name="Normal 7 2 30" xfId="19616"/>
    <cellStyle name="Normal 7 2 31" xfId="19617"/>
    <cellStyle name="Normal 7 2 32" xfId="19618"/>
    <cellStyle name="Normal 7 2 33" xfId="19619"/>
    <cellStyle name="Normal 7 2 34" xfId="19620"/>
    <cellStyle name="Normal 7 2 35" xfId="19621"/>
    <cellStyle name="Normal 7 2 36" xfId="19622"/>
    <cellStyle name="Normal 7 2 37" xfId="19623"/>
    <cellStyle name="Normal 7 2 38" xfId="19624"/>
    <cellStyle name="Normal 7 2 39" xfId="19625"/>
    <cellStyle name="Normal 7 2 4" xfId="19626"/>
    <cellStyle name="Normal 7 2 40" xfId="19627"/>
    <cellStyle name="Normal 7 2 41" xfId="19628"/>
    <cellStyle name="Normal 7 2 42" xfId="19629"/>
    <cellStyle name="Normal 7 2 43" xfId="19630"/>
    <cellStyle name="Normal 7 2 44" xfId="19631"/>
    <cellStyle name="Normal 7 2 45" xfId="19632"/>
    <cellStyle name="Normal 7 2 46" xfId="19633"/>
    <cellStyle name="Normal 7 2 47" xfId="19634"/>
    <cellStyle name="Normal 7 2 48" xfId="19635"/>
    <cellStyle name="Normal 7 2 49" xfId="19636"/>
    <cellStyle name="Normal 7 2 5" xfId="19637"/>
    <cellStyle name="Normal 7 2 50" xfId="19638"/>
    <cellStyle name="Normal 7 2 51" xfId="19639"/>
    <cellStyle name="Normal 7 2 52" xfId="19640"/>
    <cellStyle name="Normal 7 2 53" xfId="19641"/>
    <cellStyle name="Normal 7 2 54" xfId="19642"/>
    <cellStyle name="Normal 7 2 55" xfId="19643"/>
    <cellStyle name="Normal 7 2 56" xfId="19644"/>
    <cellStyle name="Normal 7 2 57" xfId="19645"/>
    <cellStyle name="Normal 7 2 58" xfId="19646"/>
    <cellStyle name="Normal 7 2 59" xfId="19647"/>
    <cellStyle name="Normal 7 2 6" xfId="19648"/>
    <cellStyle name="Normal 7 2 60" xfId="19649"/>
    <cellStyle name="Normal 7 2 61" xfId="19650"/>
    <cellStyle name="Normal 7 2 62" xfId="19651"/>
    <cellStyle name="Normal 7 2 63" xfId="19652"/>
    <cellStyle name="Normal 7 2 64" xfId="19653"/>
    <cellStyle name="Normal 7 2 65" xfId="19654"/>
    <cellStyle name="Normal 7 2 66" xfId="19655"/>
    <cellStyle name="Normal 7 2 67" xfId="19656"/>
    <cellStyle name="Normal 7 2 68" xfId="19657"/>
    <cellStyle name="Normal 7 2 69" xfId="19658"/>
    <cellStyle name="Normal 7 2 7" xfId="19659"/>
    <cellStyle name="Normal 7 2 70" xfId="19660"/>
    <cellStyle name="Normal 7 2 71" xfId="19661"/>
    <cellStyle name="Normal 7 2 72" xfId="19662"/>
    <cellStyle name="Normal 7 2 73" xfId="19663"/>
    <cellStyle name="Normal 7 2 74" xfId="19664"/>
    <cellStyle name="Normal 7 2 75" xfId="19665"/>
    <cellStyle name="Normal 7 2 76" xfId="19666"/>
    <cellStyle name="Normal 7 2 77" xfId="19667"/>
    <cellStyle name="Normal 7 2 78" xfId="19668"/>
    <cellStyle name="Normal 7 2 79" xfId="19669"/>
    <cellStyle name="Normal 7 2 8" xfId="19670"/>
    <cellStyle name="Normal 7 2 80" xfId="19671"/>
    <cellStyle name="Normal 7 2 81" xfId="19672"/>
    <cellStyle name="Normal 7 2 82" xfId="19673"/>
    <cellStyle name="Normal 7 2 83" xfId="19674"/>
    <cellStyle name="Normal 7 2 84" xfId="19675"/>
    <cellStyle name="Normal 7 2 85" xfId="19676"/>
    <cellStyle name="Normal 7 2 86" xfId="19677"/>
    <cellStyle name="Normal 7 2 87" xfId="19678"/>
    <cellStyle name="Normal 7 2 88" xfId="19679"/>
    <cellStyle name="Normal 7 2 89" xfId="19680"/>
    <cellStyle name="Normal 7 2 9" xfId="19681"/>
    <cellStyle name="Normal 7 2 90" xfId="19682"/>
    <cellStyle name="Normal 7 2 91" xfId="19683"/>
    <cellStyle name="Normal 7 2 92" xfId="19684"/>
    <cellStyle name="Normal 7 2 93" xfId="19685"/>
    <cellStyle name="Normal 7 3" xfId="19686"/>
    <cellStyle name="Normal 7 3 2" xfId="19687"/>
    <cellStyle name="Normal 7 3 3" xfId="19688"/>
    <cellStyle name="Normal 7 3 3 2" xfId="19689"/>
    <cellStyle name="Normal 7 4" xfId="19690"/>
    <cellStyle name="Normal 7 4 2" xfId="19691"/>
    <cellStyle name="Normal 7 4 2 2" xfId="19692"/>
    <cellStyle name="Normal 7 5" xfId="19693"/>
    <cellStyle name="Normal 7 6" xfId="19694"/>
    <cellStyle name="Normal 7 7" xfId="19695"/>
    <cellStyle name="Normal 7 8" xfId="19696"/>
    <cellStyle name="Normal 7 9" xfId="19697"/>
    <cellStyle name="Normal 7 9 2" xfId="19698"/>
    <cellStyle name="Normal 70" xfId="19699"/>
    <cellStyle name="Normal 70 2" xfId="19700"/>
    <cellStyle name="Normal 70 3" xfId="19701"/>
    <cellStyle name="Normal 70 4" xfId="19702"/>
    <cellStyle name="Normal 71" xfId="19703"/>
    <cellStyle name="Normal 71 2" xfId="19704"/>
    <cellStyle name="Normal 71 3" xfId="19705"/>
    <cellStyle name="Normal 71 4" xfId="19706"/>
    <cellStyle name="Normal 72" xfId="19707"/>
    <cellStyle name="Normal 72 2" xfId="19708"/>
    <cellStyle name="Normal 72 3" xfId="19709"/>
    <cellStyle name="Normal 72 4" xfId="19710"/>
    <cellStyle name="Normal 73" xfId="19711"/>
    <cellStyle name="Normal 73 2" xfId="19712"/>
    <cellStyle name="Normal 73 3" xfId="19713"/>
    <cellStyle name="Normal 73 4" xfId="19714"/>
    <cellStyle name="Normal 74" xfId="19715"/>
    <cellStyle name="Normal 74 2" xfId="19716"/>
    <cellStyle name="Normal 74 3" xfId="19717"/>
    <cellStyle name="Normal 74 4" xfId="19718"/>
    <cellStyle name="Normal 75" xfId="19719"/>
    <cellStyle name="Normal 75 2" xfId="19720"/>
    <cellStyle name="Normal 75 3" xfId="19721"/>
    <cellStyle name="Normal 75 4" xfId="19722"/>
    <cellStyle name="Normal 76" xfId="19723"/>
    <cellStyle name="Normal 76 2" xfId="19724"/>
    <cellStyle name="Normal 76 3" xfId="19725"/>
    <cellStyle name="Normal 76 4" xfId="19726"/>
    <cellStyle name="Normal 77" xfId="19727"/>
    <cellStyle name="Normal 77 2" xfId="19728"/>
    <cellStyle name="Normal 77 3" xfId="19729"/>
    <cellStyle name="Normal 77 4" xfId="19730"/>
    <cellStyle name="Normal 78" xfId="19731"/>
    <cellStyle name="Normal 78 2" xfId="19732"/>
    <cellStyle name="Normal 78 3" xfId="19733"/>
    <cellStyle name="Normal 78 4" xfId="19734"/>
    <cellStyle name="Normal 79" xfId="19735"/>
    <cellStyle name="Normal 79 2" xfId="19736"/>
    <cellStyle name="Normal 79 3" xfId="19737"/>
    <cellStyle name="Normal 79 4" xfId="19738"/>
    <cellStyle name="Normal 8" xfId="19739"/>
    <cellStyle name="Normal 8 10" xfId="19740"/>
    <cellStyle name="Normal 8 10 2" xfId="19741"/>
    <cellStyle name="Normal 8 11" xfId="19742"/>
    <cellStyle name="Normal 8 11 2" xfId="19743"/>
    <cellStyle name="Normal 8 11 2 2" xfId="19744"/>
    <cellStyle name="Normal 8 11 2 2 2" xfId="19745"/>
    <cellStyle name="Normal 8 11 2 2 3" xfId="19746"/>
    <cellStyle name="Normal 8 11 2 2 4" xfId="19747"/>
    <cellStyle name="Normal 8 11 2 3" xfId="19748"/>
    <cellStyle name="Normal 8 11 2 4" xfId="19749"/>
    <cellStyle name="Normal 8 11 2 5" xfId="19750"/>
    <cellStyle name="Normal 8 11 3" xfId="19751"/>
    <cellStyle name="Normal 8 11 4" xfId="19752"/>
    <cellStyle name="Normal 8 11 4 2" xfId="19753"/>
    <cellStyle name="Normal 8 11 4 3" xfId="19754"/>
    <cellStyle name="Normal 8 11 4 4" xfId="19755"/>
    <cellStyle name="Normal 8 11 5" xfId="19756"/>
    <cellStyle name="Normal 8 11 6" xfId="19757"/>
    <cellStyle name="Normal 8 11 7" xfId="19758"/>
    <cellStyle name="Normal 8 12" xfId="19759"/>
    <cellStyle name="Normal 8 13" xfId="19760"/>
    <cellStyle name="Normal 8 14" xfId="19761"/>
    <cellStyle name="Normal 8 15" xfId="19762"/>
    <cellStyle name="Normal 8 16" xfId="19763"/>
    <cellStyle name="Normal 8 17" xfId="19764"/>
    <cellStyle name="Normal 8 18" xfId="19765"/>
    <cellStyle name="Normal 8 19" xfId="19766"/>
    <cellStyle name="Normal 8 2" xfId="19767"/>
    <cellStyle name="Normal 8 2 2" xfId="19768"/>
    <cellStyle name="Normal 8 2 2 2" xfId="19769"/>
    <cellStyle name="Normal 8 2 2 2 2" xfId="19770"/>
    <cellStyle name="Normal 8 2 2 2 2 2" xfId="19771"/>
    <cellStyle name="Normal 8 2 2 2 2 3" xfId="19772"/>
    <cellStyle name="Normal 8 2 2 2 2 4" xfId="19773"/>
    <cellStyle name="Normal 8 2 2 2 3" xfId="19774"/>
    <cellStyle name="Normal 8 2 2 2 4" xfId="19775"/>
    <cellStyle name="Normal 8 2 2 2 5" xfId="19776"/>
    <cellStyle name="Normal 8 2 2 3" xfId="19777"/>
    <cellStyle name="Normal 8 2 2 4" xfId="19778"/>
    <cellStyle name="Normal 8 2 2 4 2" xfId="19779"/>
    <cellStyle name="Normal 8 2 2 4 3" xfId="19780"/>
    <cellStyle name="Normal 8 2 2 4 4" xfId="19781"/>
    <cellStyle name="Normal 8 2 2 5" xfId="19782"/>
    <cellStyle name="Normal 8 2 2 6" xfId="19783"/>
    <cellStyle name="Normal 8 2 2 7" xfId="19784"/>
    <cellStyle name="Normal 8 2 3" xfId="19785"/>
    <cellStyle name="Normal 8 2 3 2" xfId="19786"/>
    <cellStyle name="Normal 8 2 3 2 2" xfId="19787"/>
    <cellStyle name="Normal 8 2 3 2 2 2" xfId="19788"/>
    <cellStyle name="Normal 8 2 3 2 2 3" xfId="19789"/>
    <cellStyle name="Normal 8 2 3 2 2 4" xfId="19790"/>
    <cellStyle name="Normal 8 2 3 2 3" xfId="19791"/>
    <cellStyle name="Normal 8 2 3 2 4" xfId="19792"/>
    <cellStyle name="Normal 8 2 3 2 5" xfId="19793"/>
    <cellStyle name="Normal 8 2 3 3" xfId="19794"/>
    <cellStyle name="Normal 8 2 3 4" xfId="19795"/>
    <cellStyle name="Normal 8 2 3 4 2" xfId="19796"/>
    <cellStyle name="Normal 8 2 3 4 3" xfId="19797"/>
    <cellStyle name="Normal 8 2 3 4 4" xfId="19798"/>
    <cellStyle name="Normal 8 2 3 5" xfId="19799"/>
    <cellStyle name="Normal 8 2 3 6" xfId="19800"/>
    <cellStyle name="Normal 8 2 3 7" xfId="19801"/>
    <cellStyle name="Normal 8 2 4" xfId="19802"/>
    <cellStyle name="Normal 8 20" xfId="19803"/>
    <cellStyle name="Normal 8 21" xfId="19804"/>
    <cellStyle name="Normal 8 22" xfId="19805"/>
    <cellStyle name="Normal 8 23" xfId="19806"/>
    <cellStyle name="Normal 8 24" xfId="19807"/>
    <cellStyle name="Normal 8 25" xfId="19808"/>
    <cellStyle name="Normal 8 26" xfId="19809"/>
    <cellStyle name="Normal 8 27" xfId="19810"/>
    <cellStyle name="Normal 8 28" xfId="19811"/>
    <cellStyle name="Normal 8 29" xfId="19812"/>
    <cellStyle name="Normal 8 3" xfId="19813"/>
    <cellStyle name="Normal 8 3 2" xfId="19814"/>
    <cellStyle name="Normal 8 3 3" xfId="19815"/>
    <cellStyle name="Normal 8 3 3 2" xfId="19816"/>
    <cellStyle name="Normal 8 3 4" xfId="19817"/>
    <cellStyle name="Normal 8 30" xfId="19818"/>
    <cellStyle name="Normal 8 31" xfId="19819"/>
    <cellStyle name="Normal 8 32" xfId="19820"/>
    <cellStyle name="Normal 8 33" xfId="19821"/>
    <cellStyle name="Normal 8 34" xfId="19822"/>
    <cellStyle name="Normal 8 35" xfId="19823"/>
    <cellStyle name="Normal 8 36" xfId="19824"/>
    <cellStyle name="Normal 8 37" xfId="19825"/>
    <cellStyle name="Normal 8 38" xfId="19826"/>
    <cellStyle name="Normal 8 39" xfId="19827"/>
    <cellStyle name="Normal 8 4" xfId="19828"/>
    <cellStyle name="Normal 8 4 2" xfId="19829"/>
    <cellStyle name="Normal 8 4 2 2" xfId="19830"/>
    <cellStyle name="Normal 8 4 2 2 2" xfId="19831"/>
    <cellStyle name="Normal 8 4 2 2 2 2" xfId="19832"/>
    <cellStyle name="Normal 8 4 2 2 2 3" xfId="19833"/>
    <cellStyle name="Normal 8 4 2 2 2 4" xfId="19834"/>
    <cellStyle name="Normal 8 4 2 2 3" xfId="19835"/>
    <cellStyle name="Normal 8 4 2 2 4" xfId="19836"/>
    <cellStyle name="Normal 8 4 2 2 5" xfId="19837"/>
    <cellStyle name="Normal 8 4 2 3" xfId="19838"/>
    <cellStyle name="Normal 8 4 2 4" xfId="19839"/>
    <cellStyle name="Normal 8 4 2 4 2" xfId="19840"/>
    <cellStyle name="Normal 8 4 2 4 3" xfId="19841"/>
    <cellStyle name="Normal 8 4 2 4 4" xfId="19842"/>
    <cellStyle name="Normal 8 4 2 5" xfId="19843"/>
    <cellStyle name="Normal 8 4 2 6" xfId="19844"/>
    <cellStyle name="Normal 8 4 2 7" xfId="19845"/>
    <cellStyle name="Normal 8 4 3" xfId="19846"/>
    <cellStyle name="Normal 8 40" xfId="19847"/>
    <cellStyle name="Normal 8 41" xfId="19848"/>
    <cellStyle name="Normal 8 42" xfId="19849"/>
    <cellStyle name="Normal 8 43" xfId="19850"/>
    <cellStyle name="Normal 8 44" xfId="19851"/>
    <cellStyle name="Normal 8 45" xfId="19852"/>
    <cellStyle name="Normal 8 46" xfId="19853"/>
    <cellStyle name="Normal 8 47" xfId="19854"/>
    <cellStyle name="Normal 8 48" xfId="19855"/>
    <cellStyle name="Normal 8 49" xfId="19856"/>
    <cellStyle name="Normal 8 5" xfId="19857"/>
    <cellStyle name="Normal 8 5 2" xfId="19858"/>
    <cellStyle name="Normal 8 5 2 2" xfId="19859"/>
    <cellStyle name="Normal 8 5 2 2 2" xfId="19860"/>
    <cellStyle name="Normal 8 5 2 2 3" xfId="19861"/>
    <cellStyle name="Normal 8 5 2 2 4" xfId="19862"/>
    <cellStyle name="Normal 8 5 2 3" xfId="19863"/>
    <cellStyle name="Normal 8 5 2 4" xfId="19864"/>
    <cellStyle name="Normal 8 5 2 5" xfId="19865"/>
    <cellStyle name="Normal 8 5 3" xfId="19866"/>
    <cellStyle name="Normal 8 5 4" xfId="19867"/>
    <cellStyle name="Normal 8 5 4 2" xfId="19868"/>
    <cellStyle name="Normal 8 5 4 3" xfId="19869"/>
    <cellStyle name="Normal 8 5 4 4" xfId="19870"/>
    <cellStyle name="Normal 8 5 5" xfId="19871"/>
    <cellStyle name="Normal 8 5 6" xfId="19872"/>
    <cellStyle name="Normal 8 5 7" xfId="19873"/>
    <cellStyle name="Normal 8 50" xfId="19874"/>
    <cellStyle name="Normal 8 51" xfId="19875"/>
    <cellStyle name="Normal 8 52" xfId="19876"/>
    <cellStyle name="Normal 8 53" xfId="19877"/>
    <cellStyle name="Normal 8 54" xfId="19878"/>
    <cellStyle name="Normal 8 55" xfId="19879"/>
    <cellStyle name="Normal 8 56" xfId="19880"/>
    <cellStyle name="Normal 8 57" xfId="19881"/>
    <cellStyle name="Normal 8 58" xfId="19882"/>
    <cellStyle name="Normal 8 59" xfId="19883"/>
    <cellStyle name="Normal 8 6" xfId="19884"/>
    <cellStyle name="Normal 8 6 2" xfId="19885"/>
    <cellStyle name="Normal 8 6 2 2" xfId="19886"/>
    <cellStyle name="Normal 8 6 2 2 2" xfId="19887"/>
    <cellStyle name="Normal 8 6 2 2 3" xfId="19888"/>
    <cellStyle name="Normal 8 6 2 2 4" xfId="19889"/>
    <cellStyle name="Normal 8 6 2 3" xfId="19890"/>
    <cellStyle name="Normal 8 6 2 4" xfId="19891"/>
    <cellStyle name="Normal 8 6 2 5" xfId="19892"/>
    <cellStyle name="Normal 8 6 3" xfId="19893"/>
    <cellStyle name="Normal 8 6 4" xfId="19894"/>
    <cellStyle name="Normal 8 6 4 2" xfId="19895"/>
    <cellStyle name="Normal 8 6 4 3" xfId="19896"/>
    <cellStyle name="Normal 8 6 4 4" xfId="19897"/>
    <cellStyle name="Normal 8 6 5" xfId="19898"/>
    <cellStyle name="Normal 8 6 6" xfId="19899"/>
    <cellStyle name="Normal 8 6 7" xfId="19900"/>
    <cellStyle name="Normal 8 60" xfId="19901"/>
    <cellStyle name="Normal 8 61" xfId="19902"/>
    <cellStyle name="Normal 8 62" xfId="19903"/>
    <cellStyle name="Normal 8 63" xfId="19904"/>
    <cellStyle name="Normal 8 64" xfId="19905"/>
    <cellStyle name="Normal 8 65" xfId="19906"/>
    <cellStyle name="Normal 8 66" xfId="19907"/>
    <cellStyle name="Normal 8 67" xfId="19908"/>
    <cellStyle name="Normal 8 68" xfId="19909"/>
    <cellStyle name="Normal 8 69" xfId="19910"/>
    <cellStyle name="Normal 8 7" xfId="19911"/>
    <cellStyle name="Normal 8 7 2" xfId="19912"/>
    <cellStyle name="Normal 8 7 2 2" xfId="19913"/>
    <cellStyle name="Normal 8 7 2 2 2" xfId="19914"/>
    <cellStyle name="Normal 8 7 2 2 3" xfId="19915"/>
    <cellStyle name="Normal 8 7 2 2 4" xfId="19916"/>
    <cellStyle name="Normal 8 7 2 3" xfId="19917"/>
    <cellStyle name="Normal 8 7 2 4" xfId="19918"/>
    <cellStyle name="Normal 8 7 2 5" xfId="19919"/>
    <cellStyle name="Normal 8 7 3" xfId="19920"/>
    <cellStyle name="Normal 8 7 4" xfId="19921"/>
    <cellStyle name="Normal 8 7 4 2" xfId="19922"/>
    <cellStyle name="Normal 8 7 4 3" xfId="19923"/>
    <cellStyle name="Normal 8 7 4 4" xfId="19924"/>
    <cellStyle name="Normal 8 7 5" xfId="19925"/>
    <cellStyle name="Normal 8 7 6" xfId="19926"/>
    <cellStyle name="Normal 8 7 7" xfId="19927"/>
    <cellStyle name="Normal 8 70" xfId="19928"/>
    <cellStyle name="Normal 8 71" xfId="19929"/>
    <cellStyle name="Normal 8 72" xfId="19930"/>
    <cellStyle name="Normal 8 73" xfId="19931"/>
    <cellStyle name="Normal 8 74" xfId="19932"/>
    <cellStyle name="Normal 8 75" xfId="19933"/>
    <cellStyle name="Normal 8 76" xfId="19934"/>
    <cellStyle name="Normal 8 77" xfId="19935"/>
    <cellStyle name="Normal 8 78" xfId="19936"/>
    <cellStyle name="Normal 8 79" xfId="19937"/>
    <cellStyle name="Normal 8 8" xfId="19938"/>
    <cellStyle name="Normal 8 8 2" xfId="19939"/>
    <cellStyle name="Normal 8 8 2 2" xfId="19940"/>
    <cellStyle name="Normal 8 8 2 2 2" xfId="19941"/>
    <cellStyle name="Normal 8 8 2 2 3" xfId="19942"/>
    <cellStyle name="Normal 8 8 2 2 4" xfId="19943"/>
    <cellStyle name="Normal 8 8 2 3" xfId="19944"/>
    <cellStyle name="Normal 8 8 2 4" xfId="19945"/>
    <cellStyle name="Normal 8 8 2 5" xfId="19946"/>
    <cellStyle name="Normal 8 8 3" xfId="19947"/>
    <cellStyle name="Normal 8 8 4" xfId="19948"/>
    <cellStyle name="Normal 8 8 4 2" xfId="19949"/>
    <cellStyle name="Normal 8 8 4 3" xfId="19950"/>
    <cellStyle name="Normal 8 8 4 4" xfId="19951"/>
    <cellStyle name="Normal 8 8 5" xfId="19952"/>
    <cellStyle name="Normal 8 8 6" xfId="19953"/>
    <cellStyle name="Normal 8 8 7" xfId="19954"/>
    <cellStyle name="Normal 8 80" xfId="19955"/>
    <cellStyle name="Normal 8 81" xfId="19956"/>
    <cellStyle name="Normal 8 82" xfId="19957"/>
    <cellStyle name="Normal 8 83" xfId="19958"/>
    <cellStyle name="Normal 8 84" xfId="19959"/>
    <cellStyle name="Normal 8 85" xfId="19960"/>
    <cellStyle name="Normal 8 86" xfId="19961"/>
    <cellStyle name="Normal 8 87" xfId="19962"/>
    <cellStyle name="Normal 8 88" xfId="19963"/>
    <cellStyle name="Normal 8 89" xfId="19964"/>
    <cellStyle name="Normal 8 9" xfId="19965"/>
    <cellStyle name="Normal 8 9 2" xfId="19966"/>
    <cellStyle name="Normal 8 90" xfId="19967"/>
    <cellStyle name="Normal 8 91" xfId="19968"/>
    <cellStyle name="Normal 8 92" xfId="19969"/>
    <cellStyle name="Normal 8 93" xfId="19970"/>
    <cellStyle name="Normal 8 94" xfId="19971"/>
    <cellStyle name="Normal 8 95" xfId="19972"/>
    <cellStyle name="Normal 8 95 2" xfId="19973"/>
    <cellStyle name="Normal 8 95 3" xfId="19974"/>
    <cellStyle name="Normal 8 95 4" xfId="19975"/>
    <cellStyle name="Normal 80" xfId="19976"/>
    <cellStyle name="Normal 80 2" xfId="19977"/>
    <cellStyle name="Normal 80 3" xfId="19978"/>
    <cellStyle name="Normal 80 4" xfId="19979"/>
    <cellStyle name="Normal 81" xfId="19980"/>
    <cellStyle name="Normal 81 2" xfId="19981"/>
    <cellStyle name="Normal 81 3" xfId="19982"/>
    <cellStyle name="Normal 81 4" xfId="19983"/>
    <cellStyle name="Normal 82" xfId="19984"/>
    <cellStyle name="Normal 82 2" xfId="19985"/>
    <cellStyle name="Normal 82 3" xfId="19986"/>
    <cellStyle name="Normal 82 4" xfId="19987"/>
    <cellStyle name="Normal 83" xfId="19988"/>
    <cellStyle name="Normal 83 2" xfId="19989"/>
    <cellStyle name="Normal 83 3" xfId="19990"/>
    <cellStyle name="Normal 83 4" xfId="19991"/>
    <cellStyle name="Normal 84" xfId="19992"/>
    <cellStyle name="Normal 84 2" xfId="19993"/>
    <cellStyle name="Normal 84 3" xfId="19994"/>
    <cellStyle name="Normal 84 4" xfId="19995"/>
    <cellStyle name="Normal 85" xfId="19996"/>
    <cellStyle name="Normal 85 2" xfId="19997"/>
    <cellStyle name="Normal 85 3" xfId="19998"/>
    <cellStyle name="Normal 85 4" xfId="19999"/>
    <cellStyle name="Normal 86" xfId="20000"/>
    <cellStyle name="Normal 86 2" xfId="20001"/>
    <cellStyle name="Normal 86 3" xfId="20002"/>
    <cellStyle name="Normal 86 4" xfId="20003"/>
    <cellStyle name="Normal 87" xfId="20004"/>
    <cellStyle name="Normal 87 2" xfId="20005"/>
    <cellStyle name="Normal 87 3" xfId="20006"/>
    <cellStyle name="Normal 87 4" xfId="20007"/>
    <cellStyle name="Normal 88" xfId="20008"/>
    <cellStyle name="Normal 88 2" xfId="20009"/>
    <cellStyle name="Normal 88 3" xfId="20010"/>
    <cellStyle name="Normal 88 4" xfId="20011"/>
    <cellStyle name="Normal 89" xfId="20012"/>
    <cellStyle name="Normal 89 2" xfId="20013"/>
    <cellStyle name="Normal 89 3" xfId="20014"/>
    <cellStyle name="Normal 89 4" xfId="20015"/>
    <cellStyle name="Normal 9" xfId="20016"/>
    <cellStyle name="Normal 9 10" xfId="20017"/>
    <cellStyle name="Normal 9 10 2" xfId="20018"/>
    <cellStyle name="Normal 9 11" xfId="20019"/>
    <cellStyle name="Normal 9 11 2" xfId="20020"/>
    <cellStyle name="Normal 9 11 3" xfId="20021"/>
    <cellStyle name="Normal 9 11 3 2" xfId="20022"/>
    <cellStyle name="Normal 9 11 3 3" xfId="20023"/>
    <cellStyle name="Normal 9 11 3 4" xfId="20024"/>
    <cellStyle name="Normal 9 11 4" xfId="20025"/>
    <cellStyle name="Normal 9 11 5" xfId="20026"/>
    <cellStyle name="Normal 9 11 6" xfId="20027"/>
    <cellStyle name="Normal 9 12" xfId="20028"/>
    <cellStyle name="Normal 9 13" xfId="20029"/>
    <cellStyle name="Normal 9 14" xfId="20030"/>
    <cellStyle name="Normal 9 15" xfId="20031"/>
    <cellStyle name="Normal 9 16" xfId="20032"/>
    <cellStyle name="Normal 9 17" xfId="20033"/>
    <cellStyle name="Normal 9 18" xfId="20034"/>
    <cellStyle name="Normal 9 19" xfId="20035"/>
    <cellStyle name="Normal 9 2" xfId="20036"/>
    <cellStyle name="Normal 9 2 2" xfId="20037"/>
    <cellStyle name="Normal 9 2 3" xfId="20038"/>
    <cellStyle name="Normal 9 2 3 2" xfId="20039"/>
    <cellStyle name="Normal 9 2 3 2 2" xfId="20040"/>
    <cellStyle name="Normal 9 2 3 2 2 2" xfId="20041"/>
    <cellStyle name="Normal 9 2 3 2 2 3" xfId="20042"/>
    <cellStyle name="Normal 9 2 3 2 2 4" xfId="20043"/>
    <cellStyle name="Normal 9 2 3 2 3" xfId="20044"/>
    <cellStyle name="Normal 9 2 3 2 4" xfId="20045"/>
    <cellStyle name="Normal 9 2 3 2 5" xfId="20046"/>
    <cellStyle name="Normal 9 2 3 3" xfId="20047"/>
    <cellStyle name="Normal 9 2 3 4" xfId="20048"/>
    <cellStyle name="Normal 9 2 3 4 2" xfId="20049"/>
    <cellStyle name="Normal 9 2 3 4 3" xfId="20050"/>
    <cellStyle name="Normal 9 2 3 4 4" xfId="20051"/>
    <cellStyle name="Normal 9 2 3 5" xfId="20052"/>
    <cellStyle name="Normal 9 2 3 6" xfId="20053"/>
    <cellStyle name="Normal 9 2 3 7" xfId="20054"/>
    <cellStyle name="Normal 9 2 4" xfId="20055"/>
    <cellStyle name="Normal 9 20" xfId="20056"/>
    <cellStyle name="Normal 9 21" xfId="20057"/>
    <cellStyle name="Normal 9 22" xfId="20058"/>
    <cellStyle name="Normal 9 23" xfId="20059"/>
    <cellStyle name="Normal 9 24" xfId="20060"/>
    <cellStyle name="Normal 9 25" xfId="20061"/>
    <cellStyle name="Normal 9 26" xfId="20062"/>
    <cellStyle name="Normal 9 27" xfId="20063"/>
    <cellStyle name="Normal 9 28" xfId="20064"/>
    <cellStyle name="Normal 9 29" xfId="20065"/>
    <cellStyle name="Normal 9 3" xfId="20066"/>
    <cellStyle name="Normal 9 3 2" xfId="20067"/>
    <cellStyle name="Normal 9 3 2 2" xfId="20068"/>
    <cellStyle name="Normal 9 3 2 2 2" xfId="20069"/>
    <cellStyle name="Normal 9 3 2 2 2 2" xfId="20070"/>
    <cellStyle name="Normal 9 3 2 2 2 3" xfId="20071"/>
    <cellStyle name="Normal 9 3 2 2 2 4" xfId="20072"/>
    <cellStyle name="Normal 9 3 2 2 3" xfId="20073"/>
    <cellStyle name="Normal 9 3 2 2 4" xfId="20074"/>
    <cellStyle name="Normal 9 3 2 2 5" xfId="20075"/>
    <cellStyle name="Normal 9 3 2 3" xfId="20076"/>
    <cellStyle name="Normal 9 3 2 4" xfId="20077"/>
    <cellStyle name="Normal 9 3 2 4 2" xfId="20078"/>
    <cellStyle name="Normal 9 3 2 4 3" xfId="20079"/>
    <cellStyle name="Normal 9 3 2 4 4" xfId="20080"/>
    <cellStyle name="Normal 9 3 2 5" xfId="20081"/>
    <cellStyle name="Normal 9 3 2 6" xfId="20082"/>
    <cellStyle name="Normal 9 3 2 7" xfId="20083"/>
    <cellStyle name="Normal 9 3 3" xfId="20084"/>
    <cellStyle name="Normal 9 3 4" xfId="20085"/>
    <cellStyle name="Normal 9 30" xfId="20086"/>
    <cellStyle name="Normal 9 31" xfId="20087"/>
    <cellStyle name="Normal 9 32" xfId="20088"/>
    <cellStyle name="Normal 9 33" xfId="20089"/>
    <cellStyle name="Normal 9 34" xfId="20090"/>
    <cellStyle name="Normal 9 35" xfId="20091"/>
    <cellStyle name="Normal 9 36" xfId="20092"/>
    <cellStyle name="Normal 9 37" xfId="20093"/>
    <cellStyle name="Normal 9 38" xfId="20094"/>
    <cellStyle name="Normal 9 39" xfId="20095"/>
    <cellStyle name="Normal 9 4" xfId="20096"/>
    <cellStyle name="Normal 9 4 2" xfId="20097"/>
    <cellStyle name="Normal 9 4 3" xfId="20098"/>
    <cellStyle name="Normal 9 4 3 2" xfId="20099"/>
    <cellStyle name="Normal 9 4 3 2 2" xfId="20100"/>
    <cellStyle name="Normal 9 4 3 2 2 2" xfId="20101"/>
    <cellStyle name="Normal 9 4 3 2 2 3" xfId="20102"/>
    <cellStyle name="Normal 9 4 3 2 2 4" xfId="20103"/>
    <cellStyle name="Normal 9 4 3 2 3" xfId="20104"/>
    <cellStyle name="Normal 9 4 3 2 4" xfId="20105"/>
    <cellStyle name="Normal 9 4 3 2 5" xfId="20106"/>
    <cellStyle name="Normal 9 4 3 3" xfId="20107"/>
    <cellStyle name="Normal 9 4 3 4" xfId="20108"/>
    <cellStyle name="Normal 9 4 3 4 2" xfId="20109"/>
    <cellStyle name="Normal 9 4 3 4 3" xfId="20110"/>
    <cellStyle name="Normal 9 4 3 4 4" xfId="20111"/>
    <cellStyle name="Normal 9 4 3 5" xfId="20112"/>
    <cellStyle name="Normal 9 4 3 6" xfId="20113"/>
    <cellStyle name="Normal 9 4 3 7" xfId="20114"/>
    <cellStyle name="Normal 9 4 4" xfId="20115"/>
    <cellStyle name="Normal 9 40" xfId="20116"/>
    <cellStyle name="Normal 9 41" xfId="20117"/>
    <cellStyle name="Normal 9 42" xfId="20118"/>
    <cellStyle name="Normal 9 43" xfId="20119"/>
    <cellStyle name="Normal 9 44" xfId="20120"/>
    <cellStyle name="Normal 9 45" xfId="20121"/>
    <cellStyle name="Normal 9 46" xfId="20122"/>
    <cellStyle name="Normal 9 47" xfId="20123"/>
    <cellStyle name="Normal 9 48" xfId="20124"/>
    <cellStyle name="Normal 9 49" xfId="20125"/>
    <cellStyle name="Normal 9 5" xfId="20126"/>
    <cellStyle name="Normal 9 5 10" xfId="20127"/>
    <cellStyle name="Normal 9 5 2" xfId="20128"/>
    <cellStyle name="Normal 9 5 2 2" xfId="20129"/>
    <cellStyle name="Normal 9 5 2 2 2" xfId="20130"/>
    <cellStyle name="Normal 9 5 2 2 2 2" xfId="20131"/>
    <cellStyle name="Normal 9 5 2 2 2 3" xfId="20132"/>
    <cellStyle name="Normal 9 5 2 2 2 4" xfId="20133"/>
    <cellStyle name="Normal 9 5 2 2 3" xfId="20134"/>
    <cellStyle name="Normal 9 5 2 2 4" xfId="20135"/>
    <cellStyle name="Normal 9 5 2 2 5" xfId="20136"/>
    <cellStyle name="Normal 9 5 2 3" xfId="20137"/>
    <cellStyle name="Normal 9 5 2 4" xfId="20138"/>
    <cellStyle name="Normal 9 5 2 4 2" xfId="20139"/>
    <cellStyle name="Normal 9 5 2 4 3" xfId="20140"/>
    <cellStyle name="Normal 9 5 2 4 4" xfId="20141"/>
    <cellStyle name="Normal 9 5 2 5" xfId="20142"/>
    <cellStyle name="Normal 9 5 2 6" xfId="20143"/>
    <cellStyle name="Normal 9 5 2 7" xfId="20144"/>
    <cellStyle name="Normal 9 5 3" xfId="20145"/>
    <cellStyle name="Normal 9 5 3 2" xfId="20146"/>
    <cellStyle name="Normal 9 5 3 2 2" xfId="20147"/>
    <cellStyle name="Normal 9 5 3 2 2 2" xfId="20148"/>
    <cellStyle name="Normal 9 5 3 2 2 3" xfId="20149"/>
    <cellStyle name="Normal 9 5 3 2 2 4" xfId="20150"/>
    <cellStyle name="Normal 9 5 3 2 3" xfId="20151"/>
    <cellStyle name="Normal 9 5 3 2 4" xfId="20152"/>
    <cellStyle name="Normal 9 5 3 2 5" xfId="20153"/>
    <cellStyle name="Normal 9 5 3 3" xfId="20154"/>
    <cellStyle name="Normal 9 5 3 3 2" xfId="20155"/>
    <cellStyle name="Normal 9 5 3 3 3" xfId="20156"/>
    <cellStyle name="Normal 9 5 3 3 4" xfId="20157"/>
    <cellStyle name="Normal 9 5 3 4" xfId="20158"/>
    <cellStyle name="Normal 9 5 3 5" xfId="20159"/>
    <cellStyle name="Normal 9 5 3 6" xfId="20160"/>
    <cellStyle name="Normal 9 5 4" xfId="20161"/>
    <cellStyle name="Normal 9 5 4 2" xfId="20162"/>
    <cellStyle name="Normal 9 5 4 2 2" xfId="20163"/>
    <cellStyle name="Normal 9 5 4 2 2 2" xfId="20164"/>
    <cellStyle name="Normal 9 5 4 2 2 3" xfId="20165"/>
    <cellStyle name="Normal 9 5 4 2 2 4" xfId="20166"/>
    <cellStyle name="Normal 9 5 4 2 3" xfId="20167"/>
    <cellStyle name="Normal 9 5 4 2 4" xfId="20168"/>
    <cellStyle name="Normal 9 5 4 2 5" xfId="20169"/>
    <cellStyle name="Normal 9 5 4 3" xfId="20170"/>
    <cellStyle name="Normal 9 5 4 3 2" xfId="20171"/>
    <cellStyle name="Normal 9 5 4 3 3" xfId="20172"/>
    <cellStyle name="Normal 9 5 4 3 4" xfId="20173"/>
    <cellStyle name="Normal 9 5 4 4" xfId="20174"/>
    <cellStyle name="Normal 9 5 4 5" xfId="20175"/>
    <cellStyle name="Normal 9 5 4 6" xfId="20176"/>
    <cellStyle name="Normal 9 5 5" xfId="20177"/>
    <cellStyle name="Normal 9 5 5 2" xfId="20178"/>
    <cellStyle name="Normal 9 5 5 2 2" xfId="20179"/>
    <cellStyle name="Normal 9 5 5 2 3" xfId="20180"/>
    <cellStyle name="Normal 9 5 5 2 4" xfId="20181"/>
    <cellStyle name="Normal 9 5 5 3" xfId="20182"/>
    <cellStyle name="Normal 9 5 5 4" xfId="20183"/>
    <cellStyle name="Normal 9 5 5 5" xfId="20184"/>
    <cellStyle name="Normal 9 5 6" xfId="20185"/>
    <cellStyle name="Normal 9 5 7" xfId="20186"/>
    <cellStyle name="Normal 9 5 7 2" xfId="20187"/>
    <cellStyle name="Normal 9 5 7 3" xfId="20188"/>
    <cellStyle name="Normal 9 5 7 4" xfId="20189"/>
    <cellStyle name="Normal 9 5 8" xfId="20190"/>
    <cellStyle name="Normal 9 5 9" xfId="20191"/>
    <cellStyle name="Normal 9 50" xfId="20192"/>
    <cellStyle name="Normal 9 51" xfId="20193"/>
    <cellStyle name="Normal 9 52" xfId="20194"/>
    <cellStyle name="Normal 9 53" xfId="20195"/>
    <cellStyle name="Normal 9 54" xfId="20196"/>
    <cellStyle name="Normal 9 55" xfId="20197"/>
    <cellStyle name="Normal 9 56" xfId="20198"/>
    <cellStyle name="Normal 9 57" xfId="20199"/>
    <cellStyle name="Normal 9 58" xfId="20200"/>
    <cellStyle name="Normal 9 59" xfId="20201"/>
    <cellStyle name="Normal 9 6" xfId="20202"/>
    <cellStyle name="Normal 9 6 2" xfId="20203"/>
    <cellStyle name="Normal 9 6 2 2" xfId="20204"/>
    <cellStyle name="Normal 9 6 2 2 2" xfId="20205"/>
    <cellStyle name="Normal 9 6 2 2 2 2" xfId="20206"/>
    <cellStyle name="Normal 9 6 2 2 2 3" xfId="20207"/>
    <cellStyle name="Normal 9 6 2 2 2 4" xfId="20208"/>
    <cellStyle name="Normal 9 6 2 2 3" xfId="20209"/>
    <cellStyle name="Normal 9 6 2 2 4" xfId="20210"/>
    <cellStyle name="Normal 9 6 2 2 5" xfId="20211"/>
    <cellStyle name="Normal 9 6 2 3" xfId="20212"/>
    <cellStyle name="Normal 9 6 2 3 2" xfId="20213"/>
    <cellStyle name="Normal 9 6 2 3 3" xfId="20214"/>
    <cellStyle name="Normal 9 6 2 3 4" xfId="20215"/>
    <cellStyle name="Normal 9 6 2 4" xfId="20216"/>
    <cellStyle name="Normal 9 6 2 5" xfId="20217"/>
    <cellStyle name="Normal 9 6 2 6" xfId="20218"/>
    <cellStyle name="Normal 9 6 3" xfId="20219"/>
    <cellStyle name="Normal 9 6 3 2" xfId="20220"/>
    <cellStyle name="Normal 9 6 3 2 2" xfId="20221"/>
    <cellStyle name="Normal 9 6 3 2 3" xfId="20222"/>
    <cellStyle name="Normal 9 6 3 2 4" xfId="20223"/>
    <cellStyle name="Normal 9 6 3 3" xfId="20224"/>
    <cellStyle name="Normal 9 6 3 4" xfId="20225"/>
    <cellStyle name="Normal 9 6 3 5" xfId="20226"/>
    <cellStyle name="Normal 9 6 4" xfId="20227"/>
    <cellStyle name="Normal 9 6 5" xfId="20228"/>
    <cellStyle name="Normal 9 6 5 2" xfId="20229"/>
    <cellStyle name="Normal 9 6 5 3" xfId="20230"/>
    <cellStyle name="Normal 9 6 5 4" xfId="20231"/>
    <cellStyle name="Normal 9 6 6" xfId="20232"/>
    <cellStyle name="Normal 9 6 7" xfId="20233"/>
    <cellStyle name="Normal 9 6 8" xfId="20234"/>
    <cellStyle name="Normal 9 60" xfId="20235"/>
    <cellStyle name="Normal 9 61" xfId="20236"/>
    <cellStyle name="Normal 9 62" xfId="20237"/>
    <cellStyle name="Normal 9 63" xfId="20238"/>
    <cellStyle name="Normal 9 64" xfId="20239"/>
    <cellStyle name="Normal 9 65" xfId="20240"/>
    <cellStyle name="Normal 9 66" xfId="20241"/>
    <cellStyle name="Normal 9 67" xfId="20242"/>
    <cellStyle name="Normal 9 68" xfId="20243"/>
    <cellStyle name="Normal 9 69" xfId="20244"/>
    <cellStyle name="Normal 9 7" xfId="20245"/>
    <cellStyle name="Normal 9 7 2" xfId="20246"/>
    <cellStyle name="Normal 9 7 2 2" xfId="20247"/>
    <cellStyle name="Normal 9 7 2 2 2" xfId="20248"/>
    <cellStyle name="Normal 9 7 2 2 2 2" xfId="20249"/>
    <cellStyle name="Normal 9 7 2 2 2 3" xfId="20250"/>
    <cellStyle name="Normal 9 7 2 2 2 4" xfId="20251"/>
    <cellStyle name="Normal 9 7 2 2 3" xfId="20252"/>
    <cellStyle name="Normal 9 7 2 2 4" xfId="20253"/>
    <cellStyle name="Normal 9 7 2 2 5" xfId="20254"/>
    <cellStyle name="Normal 9 7 2 3" xfId="20255"/>
    <cellStyle name="Normal 9 7 2 3 2" xfId="20256"/>
    <cellStyle name="Normal 9 7 2 3 3" xfId="20257"/>
    <cellStyle name="Normal 9 7 2 3 4" xfId="20258"/>
    <cellStyle name="Normal 9 7 2 4" xfId="20259"/>
    <cellStyle name="Normal 9 7 2 5" xfId="20260"/>
    <cellStyle name="Normal 9 7 2 6" xfId="20261"/>
    <cellStyle name="Normal 9 7 3" xfId="20262"/>
    <cellStyle name="Normal 9 7 3 2" xfId="20263"/>
    <cellStyle name="Normal 9 7 3 2 2" xfId="20264"/>
    <cellStyle name="Normal 9 7 3 2 3" xfId="20265"/>
    <cellStyle name="Normal 9 7 3 2 4" xfId="20266"/>
    <cellStyle name="Normal 9 7 3 3" xfId="20267"/>
    <cellStyle name="Normal 9 7 3 4" xfId="20268"/>
    <cellStyle name="Normal 9 7 3 5" xfId="20269"/>
    <cellStyle name="Normal 9 7 4" xfId="20270"/>
    <cellStyle name="Normal 9 7 5" xfId="20271"/>
    <cellStyle name="Normal 9 7 5 2" xfId="20272"/>
    <cellStyle name="Normal 9 7 5 3" xfId="20273"/>
    <cellStyle name="Normal 9 7 5 4" xfId="20274"/>
    <cellStyle name="Normal 9 7 6" xfId="20275"/>
    <cellStyle name="Normal 9 7 7" xfId="20276"/>
    <cellStyle name="Normal 9 7 8" xfId="20277"/>
    <cellStyle name="Normal 9 70" xfId="20278"/>
    <cellStyle name="Normal 9 71" xfId="20279"/>
    <cellStyle name="Normal 9 72" xfId="20280"/>
    <cellStyle name="Normal 9 73" xfId="20281"/>
    <cellStyle name="Normal 9 74" xfId="20282"/>
    <cellStyle name="Normal 9 75" xfId="20283"/>
    <cellStyle name="Normal 9 76" xfId="20284"/>
    <cellStyle name="Normal 9 77" xfId="20285"/>
    <cellStyle name="Normal 9 78" xfId="20286"/>
    <cellStyle name="Normal 9 79" xfId="20287"/>
    <cellStyle name="Normal 9 8" xfId="20288"/>
    <cellStyle name="Normal 9 8 2" xfId="20289"/>
    <cellStyle name="Normal 9 8 2 2" xfId="20290"/>
    <cellStyle name="Normal 9 8 2 2 2" xfId="20291"/>
    <cellStyle name="Normal 9 8 2 2 3" xfId="20292"/>
    <cellStyle name="Normal 9 8 2 2 4" xfId="20293"/>
    <cellStyle name="Normal 9 8 2 3" xfId="20294"/>
    <cellStyle name="Normal 9 8 2 4" xfId="20295"/>
    <cellStyle name="Normal 9 8 2 5" xfId="20296"/>
    <cellStyle name="Normal 9 8 3" xfId="20297"/>
    <cellStyle name="Normal 9 8 4" xfId="20298"/>
    <cellStyle name="Normal 9 8 4 2" xfId="20299"/>
    <cellStyle name="Normal 9 8 4 3" xfId="20300"/>
    <cellStyle name="Normal 9 8 4 4" xfId="20301"/>
    <cellStyle name="Normal 9 8 5" xfId="20302"/>
    <cellStyle name="Normal 9 8 6" xfId="20303"/>
    <cellStyle name="Normal 9 8 7" xfId="20304"/>
    <cellStyle name="Normal 9 80" xfId="20305"/>
    <cellStyle name="Normal 9 81" xfId="20306"/>
    <cellStyle name="Normal 9 82" xfId="20307"/>
    <cellStyle name="Normal 9 83" xfId="20308"/>
    <cellStyle name="Normal 9 84" xfId="20309"/>
    <cellStyle name="Normal 9 85" xfId="20310"/>
    <cellStyle name="Normal 9 86" xfId="20311"/>
    <cellStyle name="Normal 9 87" xfId="20312"/>
    <cellStyle name="Normal 9 88" xfId="20313"/>
    <cellStyle name="Normal 9 89" xfId="20314"/>
    <cellStyle name="Normal 9 9" xfId="20315"/>
    <cellStyle name="Normal 9 9 2" xfId="20316"/>
    <cellStyle name="Normal 9 90" xfId="20317"/>
    <cellStyle name="Normal 9 91" xfId="20318"/>
    <cellStyle name="Normal 9 92" xfId="20319"/>
    <cellStyle name="Normal 9 93" xfId="20320"/>
    <cellStyle name="Normal 9 94" xfId="20321"/>
    <cellStyle name="Normal 9 95" xfId="20322"/>
    <cellStyle name="Normal 9 95 2" xfId="20323"/>
    <cellStyle name="Normal 9 95 3" xfId="20324"/>
    <cellStyle name="Normal 9 95 4" xfId="20325"/>
    <cellStyle name="Normal 9 96" xfId="20326"/>
    <cellStyle name="Normal 9 97" xfId="20327"/>
    <cellStyle name="Normal 9 98" xfId="20328"/>
    <cellStyle name="Normal 90" xfId="20329"/>
    <cellStyle name="Normal 90 2" xfId="20330"/>
    <cellStyle name="Normal 90 3" xfId="20331"/>
    <cellStyle name="Normal 90 4" xfId="20332"/>
    <cellStyle name="Normal 91" xfId="20333"/>
    <cellStyle name="Normal 91 2" xfId="20334"/>
    <cellStyle name="Normal 91 3" xfId="20335"/>
    <cellStyle name="Normal 91 4" xfId="20336"/>
    <cellStyle name="Normal 92" xfId="20337"/>
    <cellStyle name="Normal 92 2" xfId="20338"/>
    <cellStyle name="Normal 92 3" xfId="20339"/>
    <cellStyle name="Normal 92 4" xfId="20340"/>
    <cellStyle name="Normal 93" xfId="20341"/>
    <cellStyle name="Normal 93 2" xfId="20342"/>
    <cellStyle name="Normal 94" xfId="20343"/>
    <cellStyle name="Normal 94 2" xfId="20344"/>
    <cellStyle name="Normal 94 3" xfId="20345"/>
    <cellStyle name="Normal 94 4" xfId="20346"/>
    <cellStyle name="Normal 95" xfId="20347"/>
    <cellStyle name="Normal 95 2" xfId="20348"/>
    <cellStyle name="Normal 95 3" xfId="20349"/>
    <cellStyle name="Normal 95 4" xfId="20350"/>
    <cellStyle name="Normal 96" xfId="20351"/>
    <cellStyle name="Normal 96 2" xfId="20352"/>
    <cellStyle name="Normal 96 2 2" xfId="20353"/>
    <cellStyle name="Normal 96 2 2 2" xfId="20354"/>
    <cellStyle name="Normal 96 2 2 3" xfId="20355"/>
    <cellStyle name="Normal 96 2 2 4" xfId="20356"/>
    <cellStyle name="Normal 96 2 3" xfId="20357"/>
    <cellStyle name="Normal 96 2 4" xfId="20358"/>
    <cellStyle name="Normal 96 2 5" xfId="20359"/>
    <cellStyle name="Normal 96 3" xfId="20360"/>
    <cellStyle name="Normal 96 3 2" xfId="20361"/>
    <cellStyle name="Normal 96 3 3" xfId="20362"/>
    <cellStyle name="Normal 96 3 4" xfId="20363"/>
    <cellStyle name="Normal 96 4" xfId="20364"/>
    <cellStyle name="Normal 96 4 2" xfId="20365"/>
    <cellStyle name="Normal 96 4 3" xfId="20366"/>
    <cellStyle name="Normal 96 4 4" xfId="20367"/>
    <cellStyle name="Normal 96 5" xfId="20368"/>
    <cellStyle name="Normal 96 6" xfId="20369"/>
    <cellStyle name="Normal 96 7" xfId="20370"/>
    <cellStyle name="Normal 97" xfId="20371"/>
    <cellStyle name="Normal 97 2" xfId="20372"/>
    <cellStyle name="Normal 97 3" xfId="20373"/>
    <cellStyle name="Normal 97 4" xfId="20374"/>
    <cellStyle name="Normal 98" xfId="20375"/>
    <cellStyle name="Normal 98 2" xfId="20376"/>
    <cellStyle name="Normal 98 3" xfId="20377"/>
    <cellStyle name="Normal 98 4" xfId="20378"/>
    <cellStyle name="Normal 99" xfId="20379"/>
    <cellStyle name="Normal 99 2" xfId="20380"/>
    <cellStyle name="Normal 99 3" xfId="20381"/>
    <cellStyle name="Normal 99 4" xfId="20382"/>
    <cellStyle name="Normal_Capital &amp; RWA N" xfId="9"/>
    <cellStyle name="Normal_Capital &amp; RWA N 2" xfId="17"/>
    <cellStyle name="Normal_Casestdy draft" xfId="16"/>
    <cellStyle name="Normal_Casestdy draft 2" xfId="10"/>
    <cellStyle name="Normalny_Eksport 2000 - F" xfId="20383"/>
    <cellStyle name="Note 2" xfId="20384"/>
    <cellStyle name="Note 2 10" xfId="20385"/>
    <cellStyle name="Note 2 10 2" xfId="20386"/>
    <cellStyle name="Note 2 10 2 2" xfId="21221"/>
    <cellStyle name="Note 2 10 3" xfId="20387"/>
    <cellStyle name="Note 2 10 3 2" xfId="21220"/>
    <cellStyle name="Note 2 10 4" xfId="20388"/>
    <cellStyle name="Note 2 10 4 2" xfId="21219"/>
    <cellStyle name="Note 2 10 5" xfId="20389"/>
    <cellStyle name="Note 2 10 5 2" xfId="21218"/>
    <cellStyle name="Note 2 11" xfId="20390"/>
    <cellStyle name="Note 2 11 2" xfId="20391"/>
    <cellStyle name="Note 2 11 2 2" xfId="21217"/>
    <cellStyle name="Note 2 11 3" xfId="20392"/>
    <cellStyle name="Note 2 11 3 2" xfId="21216"/>
    <cellStyle name="Note 2 11 4" xfId="20393"/>
    <cellStyle name="Note 2 11 4 2" xfId="21215"/>
    <cellStyle name="Note 2 11 5" xfId="20394"/>
    <cellStyle name="Note 2 11 5 2" xfId="21214"/>
    <cellStyle name="Note 2 12" xfId="20395"/>
    <cellStyle name="Note 2 12 2" xfId="20396"/>
    <cellStyle name="Note 2 12 2 2" xfId="21213"/>
    <cellStyle name="Note 2 12 3" xfId="20397"/>
    <cellStyle name="Note 2 12 3 2" xfId="21212"/>
    <cellStyle name="Note 2 12 4" xfId="20398"/>
    <cellStyle name="Note 2 12 4 2" xfId="21211"/>
    <cellStyle name="Note 2 12 5" xfId="20399"/>
    <cellStyle name="Note 2 12 5 2" xfId="21210"/>
    <cellStyle name="Note 2 13" xfId="20400"/>
    <cellStyle name="Note 2 13 2" xfId="20401"/>
    <cellStyle name="Note 2 13 2 2" xfId="21209"/>
    <cellStyle name="Note 2 13 3" xfId="20402"/>
    <cellStyle name="Note 2 13 3 2" xfId="21208"/>
    <cellStyle name="Note 2 13 4" xfId="20403"/>
    <cellStyle name="Note 2 13 4 2" xfId="21207"/>
    <cellStyle name="Note 2 13 5" xfId="20404"/>
    <cellStyle name="Note 2 13 5 2" xfId="21206"/>
    <cellStyle name="Note 2 14" xfId="20405"/>
    <cellStyle name="Note 2 14 2" xfId="20406"/>
    <cellStyle name="Note 2 14 2 2" xfId="21204"/>
    <cellStyle name="Note 2 14 3" xfId="21205"/>
    <cellStyle name="Note 2 15" xfId="20407"/>
    <cellStyle name="Note 2 15 2" xfId="20408"/>
    <cellStyle name="Note 2 15 2 2" xfId="21203"/>
    <cellStyle name="Note 2 16" xfId="20409"/>
    <cellStyle name="Note 2 16 2" xfId="21202"/>
    <cellStyle name="Note 2 17" xfId="20410"/>
    <cellStyle name="Note 2 17 2" xfId="21201"/>
    <cellStyle name="Note 2 18" xfId="21222"/>
    <cellStyle name="Note 2 2" xfId="20411"/>
    <cellStyle name="Note 2 2 10" xfId="20412"/>
    <cellStyle name="Note 2 2 10 2" xfId="21199"/>
    <cellStyle name="Note 2 2 11" xfId="21200"/>
    <cellStyle name="Note 2 2 2" xfId="20413"/>
    <cellStyle name="Note 2 2 2 2" xfId="20414"/>
    <cellStyle name="Note 2 2 2 2 2" xfId="21197"/>
    <cellStyle name="Note 2 2 2 3" xfId="20415"/>
    <cellStyle name="Note 2 2 2 3 2" xfId="21196"/>
    <cellStyle name="Note 2 2 2 4" xfId="20416"/>
    <cellStyle name="Note 2 2 2 4 2" xfId="21195"/>
    <cellStyle name="Note 2 2 2 5" xfId="20417"/>
    <cellStyle name="Note 2 2 2 5 2" xfId="21194"/>
    <cellStyle name="Note 2 2 2 6" xfId="21198"/>
    <cellStyle name="Note 2 2 3" xfId="20418"/>
    <cellStyle name="Note 2 2 3 2" xfId="20419"/>
    <cellStyle name="Note 2 2 3 2 2" xfId="21193"/>
    <cellStyle name="Note 2 2 3 3" xfId="20420"/>
    <cellStyle name="Note 2 2 3 3 2" xfId="21192"/>
    <cellStyle name="Note 2 2 3 4" xfId="20421"/>
    <cellStyle name="Note 2 2 3 4 2" xfId="21191"/>
    <cellStyle name="Note 2 2 3 5" xfId="20422"/>
    <cellStyle name="Note 2 2 3 5 2" xfId="21190"/>
    <cellStyle name="Note 2 2 4" xfId="20423"/>
    <cellStyle name="Note 2 2 4 2" xfId="20424"/>
    <cellStyle name="Note 2 2 4 2 2" xfId="21188"/>
    <cellStyle name="Note 2 2 4 3" xfId="20425"/>
    <cellStyle name="Note 2 2 4 3 2" xfId="21187"/>
    <cellStyle name="Note 2 2 4 4" xfId="20426"/>
    <cellStyle name="Note 2 2 4 4 2" xfId="21186"/>
    <cellStyle name="Note 2 2 4 5" xfId="21189"/>
    <cellStyle name="Note 2 2 5" xfId="20427"/>
    <cellStyle name="Note 2 2 5 2" xfId="20428"/>
    <cellStyle name="Note 2 2 5 2 2" xfId="21184"/>
    <cellStyle name="Note 2 2 5 3" xfId="20429"/>
    <cellStyle name="Note 2 2 5 3 2" xfId="21183"/>
    <cellStyle name="Note 2 2 5 4" xfId="20430"/>
    <cellStyle name="Note 2 2 5 4 2" xfId="21182"/>
    <cellStyle name="Note 2 2 5 5" xfId="21185"/>
    <cellStyle name="Note 2 2 6" xfId="20431"/>
    <cellStyle name="Note 2 2 6 2" xfId="21181"/>
    <cellStyle name="Note 2 2 7" xfId="20432"/>
    <cellStyle name="Note 2 2 7 2" xfId="21180"/>
    <cellStyle name="Note 2 2 8" xfId="20433"/>
    <cellStyle name="Note 2 2 8 2" xfId="21179"/>
    <cellStyle name="Note 2 2 9" xfId="20434"/>
    <cellStyle name="Note 2 2 9 2" xfId="21178"/>
    <cellStyle name="Note 2 3" xfId="20435"/>
    <cellStyle name="Note 2 3 2" xfId="20436"/>
    <cellStyle name="Note 2 3 2 2" xfId="21177"/>
    <cellStyle name="Note 2 3 3" xfId="20437"/>
    <cellStyle name="Note 2 3 3 2" xfId="21176"/>
    <cellStyle name="Note 2 3 4" xfId="20438"/>
    <cellStyle name="Note 2 3 4 2" xfId="21175"/>
    <cellStyle name="Note 2 3 5" xfId="20439"/>
    <cellStyle name="Note 2 3 5 2" xfId="21174"/>
    <cellStyle name="Note 2 4" xfId="20440"/>
    <cellStyle name="Note 2 4 2" xfId="20441"/>
    <cellStyle name="Note 2 4 2 2" xfId="20442"/>
    <cellStyle name="Note 2 4 2 2 2" xfId="21173"/>
    <cellStyle name="Note 2 4 3" xfId="20443"/>
    <cellStyle name="Note 2 4 3 2" xfId="20444"/>
    <cellStyle name="Note 2 4 3 2 2" xfId="21172"/>
    <cellStyle name="Note 2 4 4" xfId="20445"/>
    <cellStyle name="Note 2 4 4 2" xfId="20446"/>
    <cellStyle name="Note 2 4 4 2 2" xfId="21171"/>
    <cellStyle name="Note 2 4 5" xfId="20447"/>
    <cellStyle name="Note 2 4 6" xfId="20448"/>
    <cellStyle name="Note 2 4 7" xfId="20449"/>
    <cellStyle name="Note 2 4 7 2" xfId="21170"/>
    <cellStyle name="Note 2 5" xfId="20450"/>
    <cellStyle name="Note 2 5 2" xfId="20451"/>
    <cellStyle name="Note 2 5 2 2" xfId="20452"/>
    <cellStyle name="Note 2 5 2 2 2" xfId="21169"/>
    <cellStyle name="Note 2 5 3" xfId="20453"/>
    <cellStyle name="Note 2 5 3 2" xfId="20454"/>
    <cellStyle name="Note 2 5 3 2 2" xfId="21168"/>
    <cellStyle name="Note 2 5 4" xfId="20455"/>
    <cellStyle name="Note 2 5 4 2" xfId="20456"/>
    <cellStyle name="Note 2 5 4 2 2" xfId="21167"/>
    <cellStyle name="Note 2 5 5" xfId="20457"/>
    <cellStyle name="Note 2 5 6" xfId="20458"/>
    <cellStyle name="Note 2 5 7" xfId="20459"/>
    <cellStyle name="Note 2 5 7 2" xfId="21166"/>
    <cellStyle name="Note 2 6" xfId="20460"/>
    <cellStyle name="Note 2 6 2" xfId="20461"/>
    <cellStyle name="Note 2 6 2 2" xfId="20462"/>
    <cellStyle name="Note 2 6 2 2 2" xfId="21165"/>
    <cellStyle name="Note 2 6 3" xfId="20463"/>
    <cellStyle name="Note 2 6 3 2" xfId="20464"/>
    <cellStyle name="Note 2 6 3 2 2" xfId="21164"/>
    <cellStyle name="Note 2 6 4" xfId="20465"/>
    <cellStyle name="Note 2 6 4 2" xfId="20466"/>
    <cellStyle name="Note 2 6 4 2 2" xfId="21163"/>
    <cellStyle name="Note 2 6 5" xfId="20467"/>
    <cellStyle name="Note 2 6 6" xfId="20468"/>
    <cellStyle name="Note 2 6 7" xfId="20469"/>
    <cellStyle name="Note 2 6 7 2" xfId="21162"/>
    <cellStyle name="Note 2 7" xfId="20470"/>
    <cellStyle name="Note 2 7 2" xfId="20471"/>
    <cellStyle name="Note 2 7 2 2" xfId="20472"/>
    <cellStyle name="Note 2 7 2 2 2" xfId="21161"/>
    <cellStyle name="Note 2 7 3" xfId="20473"/>
    <cellStyle name="Note 2 7 3 2" xfId="20474"/>
    <cellStyle name="Note 2 7 3 2 2" xfId="21160"/>
    <cellStyle name="Note 2 7 4" xfId="20475"/>
    <cellStyle name="Note 2 7 4 2" xfId="20476"/>
    <cellStyle name="Note 2 7 4 2 2" xfId="21159"/>
    <cellStyle name="Note 2 7 5" xfId="20477"/>
    <cellStyle name="Note 2 7 6" xfId="20478"/>
    <cellStyle name="Note 2 7 7" xfId="20479"/>
    <cellStyle name="Note 2 7 7 2" xfId="21158"/>
    <cellStyle name="Note 2 8" xfId="20480"/>
    <cellStyle name="Note 2 8 2" xfId="20481"/>
    <cellStyle name="Note 2 8 2 2" xfId="21157"/>
    <cellStyle name="Note 2 8 3" xfId="20482"/>
    <cellStyle name="Note 2 8 3 2" xfId="21156"/>
    <cellStyle name="Note 2 8 4" xfId="20483"/>
    <cellStyle name="Note 2 8 4 2" xfId="21155"/>
    <cellStyle name="Note 2 8 5" xfId="20484"/>
    <cellStyle name="Note 2 8 5 2" xfId="21154"/>
    <cellStyle name="Note 2 9" xfId="20485"/>
    <cellStyle name="Note 2 9 2" xfId="20486"/>
    <cellStyle name="Note 2 9 2 2" xfId="21153"/>
    <cellStyle name="Note 2 9 3" xfId="20487"/>
    <cellStyle name="Note 2 9 3 2" xfId="21152"/>
    <cellStyle name="Note 2 9 4" xfId="20488"/>
    <cellStyle name="Note 2 9 4 2" xfId="21151"/>
    <cellStyle name="Note 2 9 5" xfId="20489"/>
    <cellStyle name="Note 2 9 5 2" xfId="21150"/>
    <cellStyle name="Note 3 2" xfId="20490"/>
    <cellStyle name="Note 3 2 2" xfId="20491"/>
    <cellStyle name="Note 3 2 2 2" xfId="21148"/>
    <cellStyle name="Note 3 2 3" xfId="20492"/>
    <cellStyle name="Note 3 2 4" xfId="21149"/>
    <cellStyle name="Note 3 3" xfId="20493"/>
    <cellStyle name="Note 3 3 2" xfId="20494"/>
    <cellStyle name="Note 3 3 3" xfId="21147"/>
    <cellStyle name="Note 3 4" xfId="20495"/>
    <cellStyle name="Note 3 4 2" xfId="21146"/>
    <cellStyle name="Note 3 5" xfId="20496"/>
    <cellStyle name="Note 4 2" xfId="20497"/>
    <cellStyle name="Note 4 2 2" xfId="20498"/>
    <cellStyle name="Note 4 2 2 2" xfId="21144"/>
    <cellStyle name="Note 4 2 3" xfId="20499"/>
    <cellStyle name="Note 4 2 4" xfId="21145"/>
    <cellStyle name="Note 4 3" xfId="20500"/>
    <cellStyle name="Note 4 4" xfId="20501"/>
    <cellStyle name="Note 4 4 2" xfId="21143"/>
    <cellStyle name="Note 4 5" xfId="20502"/>
    <cellStyle name="Note 5" xfId="20503"/>
    <cellStyle name="Note 5 2" xfId="20504"/>
    <cellStyle name="Note 5 2 2" xfId="20505"/>
    <cellStyle name="Note 5 2 3" xfId="21141"/>
    <cellStyle name="Note 5 3" xfId="20506"/>
    <cellStyle name="Note 5 3 2" xfId="20507"/>
    <cellStyle name="Note 5 3 3" xfId="21140"/>
    <cellStyle name="Note 5 4" xfId="20508"/>
    <cellStyle name="Note 5 4 2" xfId="21139"/>
    <cellStyle name="Note 5 5" xfId="20509"/>
    <cellStyle name="Note 5 6" xfId="21142"/>
    <cellStyle name="Note 6" xfId="20510"/>
    <cellStyle name="Note 6 2" xfId="20511"/>
    <cellStyle name="Note 6 2 2" xfId="20512"/>
    <cellStyle name="Note 6 2 3" xfId="21137"/>
    <cellStyle name="Note 6 3" xfId="20513"/>
    <cellStyle name="Note 6 4" xfId="20514"/>
    <cellStyle name="Note 6 5" xfId="21138"/>
    <cellStyle name="Note 7" xfId="20515"/>
    <cellStyle name="Note 7 2" xfId="21136"/>
    <cellStyle name="Note 8" xfId="20516"/>
    <cellStyle name="Note 8 2" xfId="20517"/>
    <cellStyle name="Note 8 2 2" xfId="21134"/>
    <cellStyle name="Note 8 3" xfId="21135"/>
    <cellStyle name="Note 9" xfId="20518"/>
    <cellStyle name="Note 9 2" xfId="21133"/>
    <cellStyle name="Ôèíàíñîâûé [0]_Ëèñò1" xfId="20519"/>
    <cellStyle name="Ôèíàíñîâûé_Ëèñò1" xfId="20520"/>
    <cellStyle name="Option" xfId="20521"/>
    <cellStyle name="Option 2" xfId="20522"/>
    <cellStyle name="Option 3" xfId="20523"/>
    <cellStyle name="Option 4" xfId="20524"/>
    <cellStyle name="optionalExposure" xfId="20525"/>
    <cellStyle name="optionalExposure 2" xfId="21132"/>
    <cellStyle name="OptionHeading" xfId="20526"/>
    <cellStyle name="OptionHeading 2" xfId="20527"/>
    <cellStyle name="OptionHeading 3" xfId="20528"/>
    <cellStyle name="Output 2" xfId="20529"/>
    <cellStyle name="Output 2 10" xfId="20530"/>
    <cellStyle name="Output 2 10 2" xfId="20531"/>
    <cellStyle name="Output 2 10 2 2" xfId="21130"/>
    <cellStyle name="Output 2 10 3" xfId="20532"/>
    <cellStyle name="Output 2 10 3 2" xfId="21129"/>
    <cellStyle name="Output 2 10 4" xfId="20533"/>
    <cellStyle name="Output 2 10 4 2" xfId="21128"/>
    <cellStyle name="Output 2 10 5" xfId="20534"/>
    <cellStyle name="Output 2 10 5 2" xfId="21127"/>
    <cellStyle name="Output 2 11" xfId="20535"/>
    <cellStyle name="Output 2 11 2" xfId="20536"/>
    <cellStyle name="Output 2 11 2 2" xfId="21125"/>
    <cellStyle name="Output 2 11 3" xfId="20537"/>
    <cellStyle name="Output 2 11 3 2" xfId="21124"/>
    <cellStyle name="Output 2 11 4" xfId="20538"/>
    <cellStyle name="Output 2 11 4 2" xfId="21123"/>
    <cellStyle name="Output 2 11 5" xfId="20539"/>
    <cellStyle name="Output 2 11 5 2" xfId="21122"/>
    <cellStyle name="Output 2 11 6" xfId="21126"/>
    <cellStyle name="Output 2 12" xfId="20540"/>
    <cellStyle name="Output 2 12 2" xfId="20541"/>
    <cellStyle name="Output 2 12 2 2" xfId="21120"/>
    <cellStyle name="Output 2 12 3" xfId="20542"/>
    <cellStyle name="Output 2 12 3 2" xfId="21119"/>
    <cellStyle name="Output 2 12 4" xfId="20543"/>
    <cellStyle name="Output 2 12 4 2" xfId="21118"/>
    <cellStyle name="Output 2 12 5" xfId="20544"/>
    <cellStyle name="Output 2 12 5 2" xfId="21117"/>
    <cellStyle name="Output 2 12 6" xfId="21121"/>
    <cellStyle name="Output 2 13" xfId="20545"/>
    <cellStyle name="Output 2 13 2" xfId="20546"/>
    <cellStyle name="Output 2 13 2 2" xfId="21115"/>
    <cellStyle name="Output 2 13 3" xfId="20547"/>
    <cellStyle name="Output 2 13 3 2" xfId="21114"/>
    <cellStyle name="Output 2 13 4" xfId="20548"/>
    <cellStyle name="Output 2 13 4 2" xfId="21113"/>
    <cellStyle name="Output 2 13 5" xfId="21116"/>
    <cellStyle name="Output 2 14" xfId="20549"/>
    <cellStyle name="Output 2 14 2" xfId="21112"/>
    <cellStyle name="Output 2 15" xfId="20550"/>
    <cellStyle name="Output 2 15 2" xfId="21111"/>
    <cellStyle name="Output 2 16" xfId="20551"/>
    <cellStyle name="Output 2 16 2" xfId="21110"/>
    <cellStyle name="Output 2 17" xfId="21131"/>
    <cellStyle name="Output 2 2" xfId="20552"/>
    <cellStyle name="Output 2 2 10" xfId="21109"/>
    <cellStyle name="Output 2 2 2" xfId="20553"/>
    <cellStyle name="Output 2 2 2 2" xfId="20554"/>
    <cellStyle name="Output 2 2 2 2 2" xfId="21107"/>
    <cellStyle name="Output 2 2 2 3" xfId="20555"/>
    <cellStyle name="Output 2 2 2 3 2" xfId="21106"/>
    <cellStyle name="Output 2 2 2 4" xfId="20556"/>
    <cellStyle name="Output 2 2 2 4 2" xfId="21105"/>
    <cellStyle name="Output 2 2 2 5" xfId="21108"/>
    <cellStyle name="Output 2 2 3" xfId="20557"/>
    <cellStyle name="Output 2 2 3 2" xfId="20558"/>
    <cellStyle name="Output 2 2 3 2 2" xfId="21103"/>
    <cellStyle name="Output 2 2 3 3" xfId="20559"/>
    <cellStyle name="Output 2 2 3 3 2" xfId="21102"/>
    <cellStyle name="Output 2 2 3 4" xfId="20560"/>
    <cellStyle name="Output 2 2 3 4 2" xfId="21101"/>
    <cellStyle name="Output 2 2 3 5" xfId="21104"/>
    <cellStyle name="Output 2 2 4" xfId="20561"/>
    <cellStyle name="Output 2 2 4 2" xfId="20562"/>
    <cellStyle name="Output 2 2 4 2 2" xfId="21099"/>
    <cellStyle name="Output 2 2 4 3" xfId="20563"/>
    <cellStyle name="Output 2 2 4 3 2" xfId="21098"/>
    <cellStyle name="Output 2 2 4 4" xfId="20564"/>
    <cellStyle name="Output 2 2 4 4 2" xfId="21097"/>
    <cellStyle name="Output 2 2 4 5" xfId="21100"/>
    <cellStyle name="Output 2 2 5" xfId="20565"/>
    <cellStyle name="Output 2 2 5 2" xfId="20566"/>
    <cellStyle name="Output 2 2 5 2 2" xfId="21095"/>
    <cellStyle name="Output 2 2 5 3" xfId="20567"/>
    <cellStyle name="Output 2 2 5 3 2" xfId="21094"/>
    <cellStyle name="Output 2 2 5 4" xfId="20568"/>
    <cellStyle name="Output 2 2 5 4 2" xfId="21093"/>
    <cellStyle name="Output 2 2 5 5" xfId="21096"/>
    <cellStyle name="Output 2 2 6" xfId="20569"/>
    <cellStyle name="Output 2 2 6 2" xfId="21092"/>
    <cellStyle name="Output 2 2 7" xfId="20570"/>
    <cellStyle name="Output 2 2 7 2" xfId="21091"/>
    <cellStyle name="Output 2 2 8" xfId="20571"/>
    <cellStyle name="Output 2 2 8 2" xfId="21090"/>
    <cellStyle name="Output 2 2 9" xfId="20572"/>
    <cellStyle name="Output 2 2 9 2" xfId="21089"/>
    <cellStyle name="Output 2 3" xfId="20573"/>
    <cellStyle name="Output 2 3 2" xfId="20574"/>
    <cellStyle name="Output 2 3 2 2" xfId="21088"/>
    <cellStyle name="Output 2 3 3" xfId="20575"/>
    <cellStyle name="Output 2 3 3 2" xfId="21087"/>
    <cellStyle name="Output 2 3 4" xfId="20576"/>
    <cellStyle name="Output 2 3 4 2" xfId="21086"/>
    <cellStyle name="Output 2 3 5" xfId="20577"/>
    <cellStyle name="Output 2 3 5 2" xfId="21085"/>
    <cellStyle name="Output 2 4" xfId="20578"/>
    <cellStyle name="Output 2 4 2" xfId="20579"/>
    <cellStyle name="Output 2 4 2 2" xfId="21084"/>
    <cellStyle name="Output 2 4 3" xfId="20580"/>
    <cellStyle name="Output 2 4 3 2" xfId="21083"/>
    <cellStyle name="Output 2 4 4" xfId="20581"/>
    <cellStyle name="Output 2 4 4 2" xfId="21082"/>
    <cellStyle name="Output 2 4 5" xfId="20582"/>
    <cellStyle name="Output 2 4 5 2" xfId="21081"/>
    <cellStyle name="Output 2 5" xfId="20583"/>
    <cellStyle name="Output 2 5 2" xfId="20584"/>
    <cellStyle name="Output 2 5 2 2" xfId="21080"/>
    <cellStyle name="Output 2 5 3" xfId="20585"/>
    <cellStyle name="Output 2 5 3 2" xfId="21079"/>
    <cellStyle name="Output 2 5 4" xfId="20586"/>
    <cellStyle name="Output 2 5 4 2" xfId="21078"/>
    <cellStyle name="Output 2 5 5" xfId="20587"/>
    <cellStyle name="Output 2 5 5 2" xfId="21077"/>
    <cellStyle name="Output 2 6" xfId="20588"/>
    <cellStyle name="Output 2 6 2" xfId="20589"/>
    <cellStyle name="Output 2 6 2 2" xfId="21076"/>
    <cellStyle name="Output 2 6 3" xfId="20590"/>
    <cellStyle name="Output 2 6 3 2" xfId="21075"/>
    <cellStyle name="Output 2 6 4" xfId="20591"/>
    <cellStyle name="Output 2 6 4 2" xfId="21074"/>
    <cellStyle name="Output 2 6 5" xfId="20592"/>
    <cellStyle name="Output 2 6 5 2" xfId="21073"/>
    <cellStyle name="Output 2 7" xfId="20593"/>
    <cellStyle name="Output 2 7 2" xfId="20594"/>
    <cellStyle name="Output 2 7 2 2" xfId="21072"/>
    <cellStyle name="Output 2 7 3" xfId="20595"/>
    <cellStyle name="Output 2 7 3 2" xfId="21071"/>
    <cellStyle name="Output 2 7 4" xfId="20596"/>
    <cellStyle name="Output 2 7 4 2" xfId="21070"/>
    <cellStyle name="Output 2 7 5" xfId="20597"/>
    <cellStyle name="Output 2 7 5 2" xfId="21069"/>
    <cellStyle name="Output 2 8" xfId="20598"/>
    <cellStyle name="Output 2 8 2" xfId="20599"/>
    <cellStyle name="Output 2 8 2 2" xfId="21068"/>
    <cellStyle name="Output 2 8 3" xfId="20600"/>
    <cellStyle name="Output 2 8 3 2" xfId="21067"/>
    <cellStyle name="Output 2 8 4" xfId="20601"/>
    <cellStyle name="Output 2 8 4 2" xfId="21066"/>
    <cellStyle name="Output 2 8 5" xfId="20602"/>
    <cellStyle name="Output 2 8 5 2" xfId="21065"/>
    <cellStyle name="Output 2 9" xfId="20603"/>
    <cellStyle name="Output 2 9 2" xfId="20604"/>
    <cellStyle name="Output 2 9 2 2" xfId="21064"/>
    <cellStyle name="Output 2 9 3" xfId="20605"/>
    <cellStyle name="Output 2 9 3 2" xfId="21063"/>
    <cellStyle name="Output 2 9 4" xfId="20606"/>
    <cellStyle name="Output 2 9 4 2" xfId="21062"/>
    <cellStyle name="Output 2 9 5" xfId="20607"/>
    <cellStyle name="Output 2 9 5 2" xfId="21061"/>
    <cellStyle name="Output 3" xfId="20608"/>
    <cellStyle name="Output 3 2" xfId="20609"/>
    <cellStyle name="Output 3 2 2" xfId="21059"/>
    <cellStyle name="Output 3 3" xfId="20610"/>
    <cellStyle name="Output 3 3 2" xfId="21058"/>
    <cellStyle name="Output 3 4" xfId="21060"/>
    <cellStyle name="Output 4" xfId="20611"/>
    <cellStyle name="Output 4 2" xfId="20612"/>
    <cellStyle name="Output 4 2 2" xfId="21056"/>
    <cellStyle name="Output 4 3" xfId="20613"/>
    <cellStyle name="Output 4 3 2" xfId="21055"/>
    <cellStyle name="Output 4 4" xfId="21057"/>
    <cellStyle name="Output 5" xfId="20614"/>
    <cellStyle name="Output 5 2" xfId="20615"/>
    <cellStyle name="Output 5 2 2" xfId="21053"/>
    <cellStyle name="Output 5 3" xfId="20616"/>
    <cellStyle name="Output 5 3 2" xfId="21052"/>
    <cellStyle name="Output 5 4" xfId="21054"/>
    <cellStyle name="Output 6" xfId="20617"/>
    <cellStyle name="Output 6 2" xfId="20618"/>
    <cellStyle name="Output 6 2 2" xfId="21050"/>
    <cellStyle name="Output 6 3" xfId="20619"/>
    <cellStyle name="Output 6 3 2" xfId="21049"/>
    <cellStyle name="Output 6 4" xfId="21051"/>
    <cellStyle name="Output 7" xfId="20620"/>
    <cellStyle name="Output 7 2" xfId="21048"/>
    <cellStyle name="Percen - Style1" xfId="20621"/>
    <cellStyle name="Percent" xfId="1" builtinId="5"/>
    <cellStyle name="Percent [0]" xfId="20622"/>
    <cellStyle name="Percent [00]" xfId="20623"/>
    <cellStyle name="Percent 10" xfId="20624"/>
    <cellStyle name="Percent 10 2" xfId="20625"/>
    <cellStyle name="Percent 10 2 2" xfId="20626"/>
    <cellStyle name="Percent 10 3" xfId="20627"/>
    <cellStyle name="Percent 10 4" xfId="20628"/>
    <cellStyle name="Percent 11" xfId="20629"/>
    <cellStyle name="Percent 11 2" xfId="20630"/>
    <cellStyle name="Percent 12" xfId="20631"/>
    <cellStyle name="Percent 12 2" xfId="20632"/>
    <cellStyle name="Percent 13" xfId="20633"/>
    <cellStyle name="Percent 13 2" xfId="20634"/>
    <cellStyle name="Percent 14" xfId="20635"/>
    <cellStyle name="Percent 15" xfId="20636"/>
    <cellStyle name="Percent 15 2" xfId="20637"/>
    <cellStyle name="Percent 16" xfId="20638"/>
    <cellStyle name="Percent 17" xfId="20639"/>
    <cellStyle name="Percent 18" xfId="20640"/>
    <cellStyle name="Percent 19" xfId="20641"/>
    <cellStyle name="Percent 2" xfId="8"/>
    <cellStyle name="Percent 2 2" xfId="20642"/>
    <cellStyle name="Percent 2 2 2" xfId="20643"/>
    <cellStyle name="Percent 2 2 3" xfId="20644"/>
    <cellStyle name="Percent 2 2 4" xfId="20645"/>
    <cellStyle name="Percent 2 2 4 2" xfId="20646"/>
    <cellStyle name="Percent 2 2 4 2 2" xfId="20647"/>
    <cellStyle name="Percent 2 2 4 2 2 2" xfId="20648"/>
    <cellStyle name="Percent 2 2 4 2 2 3" xfId="20649"/>
    <cellStyle name="Percent 2 2 4 2 2 4" xfId="20650"/>
    <cellStyle name="Percent 2 2 4 2 3" xfId="20651"/>
    <cellStyle name="Percent 2 2 4 2 4" xfId="20652"/>
    <cellStyle name="Percent 2 2 4 2 5" xfId="20653"/>
    <cellStyle name="Percent 2 2 4 3" xfId="20654"/>
    <cellStyle name="Percent 2 2 4 3 2" xfId="20655"/>
    <cellStyle name="Percent 2 2 4 3 3" xfId="20656"/>
    <cellStyle name="Percent 2 2 4 3 4" xfId="20657"/>
    <cellStyle name="Percent 2 2 4 4" xfId="20658"/>
    <cellStyle name="Percent 2 2 4 5" xfId="20659"/>
    <cellStyle name="Percent 2 2 4 6" xfId="20660"/>
    <cellStyle name="Percent 2 2 5" xfId="20661"/>
    <cellStyle name="Percent 2 3" xfId="20662"/>
    <cellStyle name="Percent 2 4" xfId="20663"/>
    <cellStyle name="Percent 2 5" xfId="20664"/>
    <cellStyle name="Percent 2 6" xfId="20665"/>
    <cellStyle name="Percent 2 7" xfId="20666"/>
    <cellStyle name="Percent 2 8" xfId="20667"/>
    <cellStyle name="Percent 2 8 2" xfId="20668"/>
    <cellStyle name="Percent 2 9" xfId="20669"/>
    <cellStyle name="Percent 2 9 2" xfId="20670"/>
    <cellStyle name="Percent 2 9 2 2" xfId="20671"/>
    <cellStyle name="Percent 2 9 2 2 2" xfId="20672"/>
    <cellStyle name="Percent 2 9 2 2 3" xfId="20673"/>
    <cellStyle name="Percent 2 9 2 2 4" xfId="20674"/>
    <cellStyle name="Percent 2 9 2 3" xfId="20675"/>
    <cellStyle name="Percent 2 9 2 4" xfId="20676"/>
    <cellStyle name="Percent 2 9 2 5" xfId="20677"/>
    <cellStyle name="Percent 2 9 3" xfId="20678"/>
    <cellStyle name="Percent 2 9 3 2" xfId="20679"/>
    <cellStyle name="Percent 2 9 3 3" xfId="20680"/>
    <cellStyle name="Percent 2 9 3 4" xfId="20681"/>
    <cellStyle name="Percent 2 9 4" xfId="20682"/>
    <cellStyle name="Percent 2 9 5" xfId="20683"/>
    <cellStyle name="Percent 2 9 6" xfId="20684"/>
    <cellStyle name="Percent 20" xfId="20685"/>
    <cellStyle name="Percent 21" xfId="20686"/>
    <cellStyle name="Percent 21 2" xfId="20687"/>
    <cellStyle name="Percent 21 3" xfId="20688"/>
    <cellStyle name="Percent 21 4" xfId="20689"/>
    <cellStyle name="Percent 3" xfId="15"/>
    <cellStyle name="Percent 3 2" xfId="20690"/>
    <cellStyle name="Percent 3 2 2" xfId="20691"/>
    <cellStyle name="Percent 3 2 2 2" xfId="20692"/>
    <cellStyle name="Percent 3 2 2 3" xfId="20693"/>
    <cellStyle name="Percent 3 2 3" xfId="20694"/>
    <cellStyle name="Percent 3 2 4" xfId="20695"/>
    <cellStyle name="Percent 3 3" xfId="20696"/>
    <cellStyle name="Percent 3 3 2" xfId="20697"/>
    <cellStyle name="Percent 3 4" xfId="20698"/>
    <cellStyle name="Percent 3 4 2" xfId="20699"/>
    <cellStyle name="Percent 3 4 3" xfId="20700"/>
    <cellStyle name="Percent 4" xfId="20701"/>
    <cellStyle name="Percent 4 2" xfId="20702"/>
    <cellStyle name="Percent 4 2 2" xfId="20703"/>
    <cellStyle name="Percent 4 2 2 2" xfId="20704"/>
    <cellStyle name="Percent 4 3" xfId="20705"/>
    <cellStyle name="Percent 4 3 2" xfId="20706"/>
    <cellStyle name="Percent 4 4" xfId="20707"/>
    <cellStyle name="Percent 5" xfId="20708"/>
    <cellStyle name="Percent 5 2" xfId="20709"/>
    <cellStyle name="Percent 5 2 2" xfId="20710"/>
    <cellStyle name="Percent 5 2 2 2" xfId="20711"/>
    <cellStyle name="Percent 5 2 3" xfId="20712"/>
    <cellStyle name="Percent 5 2 4" xfId="20713"/>
    <cellStyle name="Percent 5 2 4 2" xfId="20714"/>
    <cellStyle name="Percent 5 2 4 2 2" xfId="20715"/>
    <cellStyle name="Percent 5 2 4 2 3" xfId="20716"/>
    <cellStyle name="Percent 5 2 4 2 4" xfId="20717"/>
    <cellStyle name="Percent 5 2 4 3" xfId="20718"/>
    <cellStyle name="Percent 5 2 4 4" xfId="20719"/>
    <cellStyle name="Percent 5 2 4 5" xfId="20720"/>
    <cellStyle name="Percent 5 2 5" xfId="20721"/>
    <cellStyle name="Percent 5 2 5 2" xfId="20722"/>
    <cellStyle name="Percent 5 2 5 3" xfId="20723"/>
    <cellStyle name="Percent 5 2 5 4" xfId="20724"/>
    <cellStyle name="Percent 5 2 6" xfId="20725"/>
    <cellStyle name="Percent 5 2 7" xfId="20726"/>
    <cellStyle name="Percent 5 2 8" xfId="20727"/>
    <cellStyle name="Percent 5 3" xfId="20728"/>
    <cellStyle name="Percent 5 3 2" xfId="20729"/>
    <cellStyle name="Percent 5 4" xfId="20730"/>
    <cellStyle name="Percent 5 4 2" xfId="20731"/>
    <cellStyle name="Percent 5 4 2 2" xfId="20732"/>
    <cellStyle name="Percent 5 4 2 3" xfId="20733"/>
    <cellStyle name="Percent 5 4 2 4" xfId="20734"/>
    <cellStyle name="Percent 5 4 3" xfId="20735"/>
    <cellStyle name="Percent 5 4 4" xfId="20736"/>
    <cellStyle name="Percent 5 4 5" xfId="20737"/>
    <cellStyle name="Percent 5 5" xfId="20738"/>
    <cellStyle name="Percent 5 5 2" xfId="20739"/>
    <cellStyle name="Percent 5 5 3" xfId="20740"/>
    <cellStyle name="Percent 5 5 4" xfId="20741"/>
    <cellStyle name="Percent 5 6" xfId="20742"/>
    <cellStyle name="Percent 5 7" xfId="20743"/>
    <cellStyle name="Percent 5 8" xfId="20744"/>
    <cellStyle name="Percent 6" xfId="20745"/>
    <cellStyle name="Percent 6 2" xfId="20746"/>
    <cellStyle name="Percent 6 2 2" xfId="20747"/>
    <cellStyle name="Percent 6 3" xfId="20748"/>
    <cellStyle name="Percent 6 3 2" xfId="20749"/>
    <cellStyle name="Percent 7" xfId="20750"/>
    <cellStyle name="Percent 7 2" xfId="20751"/>
    <cellStyle name="Percent 7 2 2" xfId="20752"/>
    <cellStyle name="Percent 7 3" xfId="20753"/>
    <cellStyle name="Percent 8" xfId="20754"/>
    <cellStyle name="Percent 8 10" xfId="20755"/>
    <cellStyle name="Percent 8 11" xfId="20756"/>
    <cellStyle name="Percent 8 12" xfId="20757"/>
    <cellStyle name="Percent 8 2" xfId="20758"/>
    <cellStyle name="Percent 8 3" xfId="20759"/>
    <cellStyle name="Percent 8 4" xfId="20760"/>
    <cellStyle name="Percent 8 5" xfId="20761"/>
    <cellStyle name="Percent 8 6" xfId="20762"/>
    <cellStyle name="Percent 8 7" xfId="20763"/>
    <cellStyle name="Percent 8 8" xfId="20764"/>
    <cellStyle name="Percent 8 9" xfId="20765"/>
    <cellStyle name="Percent 9" xfId="20766"/>
    <cellStyle name="Percent 9 10" xfId="20767"/>
    <cellStyle name="Percent 9 11" xfId="20768"/>
    <cellStyle name="Percent 9 2" xfId="20769"/>
    <cellStyle name="Percent 9 3" xfId="20770"/>
    <cellStyle name="Percent 9 4" xfId="20771"/>
    <cellStyle name="Percent 9 5" xfId="20772"/>
    <cellStyle name="Percent 9 6" xfId="20773"/>
    <cellStyle name="Percent 9 7" xfId="20774"/>
    <cellStyle name="Percent 9 8" xfId="20775"/>
    <cellStyle name="Percent 9 9" xfId="20776"/>
    <cellStyle name="PrePop Currency (0)" xfId="20777"/>
    <cellStyle name="PrePop Currency (2)" xfId="20778"/>
    <cellStyle name="PrePop Units (0)" xfId="20779"/>
    <cellStyle name="PrePop Units (1)" xfId="20780"/>
    <cellStyle name="PrePop Units (2)" xfId="20781"/>
    <cellStyle name="Price" xfId="20782"/>
    <cellStyle name="Price 2" xfId="20783"/>
    <cellStyle name="Price 3" xfId="20784"/>
    <cellStyle name="RunRep_Header" xfId="20785"/>
    <cellStyle name="Sheet Title" xfId="20786"/>
    <cellStyle name="showExposure" xfId="20787"/>
    <cellStyle name="showExposure 2" xfId="21047"/>
    <cellStyle name="showParameterE" xfId="20788"/>
    <cellStyle name="showParameterE 2" xfId="21046"/>
    <cellStyle name="Standard_AX-4-4-Profit-Loss-310899" xfId="20789"/>
    <cellStyle name="Style 1" xfId="20790"/>
    <cellStyle name="Style 1 2" xfId="20791"/>
    <cellStyle name="Style 1 2 2" xfId="20792"/>
    <cellStyle name="Style 1 3" xfId="20793"/>
    <cellStyle name="Style 1 4" xfId="20794"/>
    <cellStyle name="Style 2" xfId="20795"/>
    <cellStyle name="Style 3" xfId="20796"/>
    <cellStyle name="Style 4" xfId="20797"/>
    <cellStyle name="Style 5" xfId="20798"/>
    <cellStyle name="Style 6" xfId="20799"/>
    <cellStyle name="Style 7" xfId="20800"/>
    <cellStyle name="Style 8" xfId="20801"/>
    <cellStyle name="Style 9" xfId="21411"/>
    <cellStyle name="Text Indent A" xfId="20802"/>
    <cellStyle name="Text Indent B" xfId="20803"/>
    <cellStyle name="Text Indent C" xfId="20804"/>
    <cellStyle name="Tickmark" xfId="20805"/>
    <cellStyle name="Title 2" xfId="20806"/>
    <cellStyle name="Title 2 2" xfId="20807"/>
    <cellStyle name="Title 2 2 2" xfId="20808"/>
    <cellStyle name="Title 2 3" xfId="20809"/>
    <cellStyle name="Title 2 4" xfId="20810"/>
    <cellStyle name="Title 3" xfId="20811"/>
    <cellStyle name="Title 3 2" xfId="20812"/>
    <cellStyle name="Title 3 3" xfId="20813"/>
    <cellStyle name="Title 4" xfId="20814"/>
    <cellStyle name="Title 4 2" xfId="20815"/>
    <cellStyle name="Title 4 3" xfId="20816"/>
    <cellStyle name="Title 5" xfId="20817"/>
    <cellStyle name="Title 5 2" xfId="20818"/>
    <cellStyle name="Title 5 3" xfId="20819"/>
    <cellStyle name="Title 6" xfId="20820"/>
    <cellStyle name="Title 6 2" xfId="20821"/>
    <cellStyle name="Title 6 3" xfId="20822"/>
    <cellStyle name="Title 7" xfId="20823"/>
    <cellStyle name="Total 2" xfId="20824"/>
    <cellStyle name="Total 2 10" xfId="20825"/>
    <cellStyle name="Total 2 10 2" xfId="20826"/>
    <cellStyle name="Total 2 10 2 2" xfId="21044"/>
    <cellStyle name="Total 2 10 3" xfId="20827"/>
    <cellStyle name="Total 2 10 3 2" xfId="21043"/>
    <cellStyle name="Total 2 10 4" xfId="20828"/>
    <cellStyle name="Total 2 10 4 2" xfId="21042"/>
    <cellStyle name="Total 2 10 5" xfId="20829"/>
    <cellStyle name="Total 2 10 5 2" xfId="21041"/>
    <cellStyle name="Total 2 11" xfId="20830"/>
    <cellStyle name="Total 2 11 2" xfId="20831"/>
    <cellStyle name="Total 2 11 2 2" xfId="21039"/>
    <cellStyle name="Total 2 11 3" xfId="20832"/>
    <cellStyle name="Total 2 11 3 2" xfId="21038"/>
    <cellStyle name="Total 2 11 4" xfId="20833"/>
    <cellStyle name="Total 2 11 4 2" xfId="21037"/>
    <cellStyle name="Total 2 11 5" xfId="20834"/>
    <cellStyle name="Total 2 11 5 2" xfId="21036"/>
    <cellStyle name="Total 2 11 6" xfId="21040"/>
    <cellStyle name="Total 2 12" xfId="20835"/>
    <cellStyle name="Total 2 12 2" xfId="20836"/>
    <cellStyle name="Total 2 12 2 2" xfId="21034"/>
    <cellStyle name="Total 2 12 3" xfId="20837"/>
    <cellStyle name="Total 2 12 3 2" xfId="21033"/>
    <cellStyle name="Total 2 12 4" xfId="20838"/>
    <cellStyle name="Total 2 12 4 2" xfId="21032"/>
    <cellStyle name="Total 2 12 5" xfId="20839"/>
    <cellStyle name="Total 2 12 5 2" xfId="21031"/>
    <cellStyle name="Total 2 12 6" xfId="21035"/>
    <cellStyle name="Total 2 13" xfId="20840"/>
    <cellStyle name="Total 2 13 2" xfId="20841"/>
    <cellStyle name="Total 2 13 2 2" xfId="21029"/>
    <cellStyle name="Total 2 13 3" xfId="20842"/>
    <cellStyle name="Total 2 13 3 2" xfId="21028"/>
    <cellStyle name="Total 2 13 4" xfId="20843"/>
    <cellStyle name="Total 2 13 4 2" xfId="21027"/>
    <cellStyle name="Total 2 13 5" xfId="21030"/>
    <cellStyle name="Total 2 14" xfId="20844"/>
    <cellStyle name="Total 2 14 2" xfId="21026"/>
    <cellStyle name="Total 2 15" xfId="20845"/>
    <cellStyle name="Total 2 15 2" xfId="21025"/>
    <cellStyle name="Total 2 16" xfId="20846"/>
    <cellStyle name="Total 2 16 2" xfId="21024"/>
    <cellStyle name="Total 2 17" xfId="21045"/>
    <cellStyle name="Total 2 2" xfId="20847"/>
    <cellStyle name="Total 2 2 10" xfId="21023"/>
    <cellStyle name="Total 2 2 2" xfId="20848"/>
    <cellStyle name="Total 2 2 2 2" xfId="20849"/>
    <cellStyle name="Total 2 2 2 2 2" xfId="21021"/>
    <cellStyle name="Total 2 2 2 3" xfId="20850"/>
    <cellStyle name="Total 2 2 2 3 2" xfId="21020"/>
    <cellStyle name="Total 2 2 2 4" xfId="20851"/>
    <cellStyle name="Total 2 2 2 4 2" xfId="21019"/>
    <cellStyle name="Total 2 2 2 5" xfId="21022"/>
    <cellStyle name="Total 2 2 3" xfId="20852"/>
    <cellStyle name="Total 2 2 3 2" xfId="20853"/>
    <cellStyle name="Total 2 2 3 2 2" xfId="21017"/>
    <cellStyle name="Total 2 2 3 3" xfId="20854"/>
    <cellStyle name="Total 2 2 3 3 2" xfId="21016"/>
    <cellStyle name="Total 2 2 3 4" xfId="20855"/>
    <cellStyle name="Total 2 2 3 4 2" xfId="21015"/>
    <cellStyle name="Total 2 2 3 5" xfId="21018"/>
    <cellStyle name="Total 2 2 4" xfId="20856"/>
    <cellStyle name="Total 2 2 4 2" xfId="20857"/>
    <cellStyle name="Total 2 2 4 2 2" xfId="21013"/>
    <cellStyle name="Total 2 2 4 3" xfId="20858"/>
    <cellStyle name="Total 2 2 4 3 2" xfId="21012"/>
    <cellStyle name="Total 2 2 4 4" xfId="20859"/>
    <cellStyle name="Total 2 2 4 4 2" xfId="21011"/>
    <cellStyle name="Total 2 2 4 5" xfId="21014"/>
    <cellStyle name="Total 2 2 5" xfId="20860"/>
    <cellStyle name="Total 2 2 5 2" xfId="20861"/>
    <cellStyle name="Total 2 2 5 2 2" xfId="21009"/>
    <cellStyle name="Total 2 2 5 3" xfId="20862"/>
    <cellStyle name="Total 2 2 5 3 2" xfId="21008"/>
    <cellStyle name="Total 2 2 5 4" xfId="20863"/>
    <cellStyle name="Total 2 2 5 4 2" xfId="21007"/>
    <cellStyle name="Total 2 2 5 5" xfId="21010"/>
    <cellStyle name="Total 2 2 6" xfId="20864"/>
    <cellStyle name="Total 2 2 6 2" xfId="21006"/>
    <cellStyle name="Total 2 2 7" xfId="20865"/>
    <cellStyle name="Total 2 2 7 2" xfId="21005"/>
    <cellStyle name="Total 2 2 8" xfId="20866"/>
    <cellStyle name="Total 2 2 8 2" xfId="21004"/>
    <cellStyle name="Total 2 2 9" xfId="20867"/>
    <cellStyle name="Total 2 2 9 2" xfId="21003"/>
    <cellStyle name="Total 2 3" xfId="20868"/>
    <cellStyle name="Total 2 3 2" xfId="20869"/>
    <cellStyle name="Total 2 3 2 2" xfId="21002"/>
    <cellStyle name="Total 2 3 3" xfId="20870"/>
    <cellStyle name="Total 2 3 3 2" xfId="21001"/>
    <cellStyle name="Total 2 3 4" xfId="20871"/>
    <cellStyle name="Total 2 3 4 2" xfId="21000"/>
    <cellStyle name="Total 2 3 5" xfId="20872"/>
    <cellStyle name="Total 2 3 5 2" xfId="20999"/>
    <cellStyle name="Total 2 4" xfId="20873"/>
    <cellStyle name="Total 2 4 2" xfId="20874"/>
    <cellStyle name="Total 2 4 2 2" xfId="20998"/>
    <cellStyle name="Total 2 4 3" xfId="20875"/>
    <cellStyle name="Total 2 4 3 2" xfId="20997"/>
    <cellStyle name="Total 2 4 4" xfId="20876"/>
    <cellStyle name="Total 2 4 4 2" xfId="20996"/>
    <cellStyle name="Total 2 4 5" xfId="20877"/>
    <cellStyle name="Total 2 4 5 2" xfId="20995"/>
    <cellStyle name="Total 2 5" xfId="20878"/>
    <cellStyle name="Total 2 5 2" xfId="20879"/>
    <cellStyle name="Total 2 5 2 2" xfId="20994"/>
    <cellStyle name="Total 2 5 3" xfId="20880"/>
    <cellStyle name="Total 2 5 3 2" xfId="20993"/>
    <cellStyle name="Total 2 5 4" xfId="20881"/>
    <cellStyle name="Total 2 5 4 2" xfId="20992"/>
    <cellStyle name="Total 2 5 5" xfId="20882"/>
    <cellStyle name="Total 2 5 5 2" xfId="20991"/>
    <cellStyle name="Total 2 6" xfId="20883"/>
    <cellStyle name="Total 2 6 2" xfId="20884"/>
    <cellStyle name="Total 2 6 2 2" xfId="20990"/>
    <cellStyle name="Total 2 6 3" xfId="20885"/>
    <cellStyle name="Total 2 6 3 2" xfId="20989"/>
    <cellStyle name="Total 2 6 4" xfId="20886"/>
    <cellStyle name="Total 2 6 4 2" xfId="20988"/>
    <cellStyle name="Total 2 6 5" xfId="20887"/>
    <cellStyle name="Total 2 6 5 2" xfId="20987"/>
    <cellStyle name="Total 2 7" xfId="20888"/>
    <cellStyle name="Total 2 7 2" xfId="20889"/>
    <cellStyle name="Total 2 7 2 2" xfId="20986"/>
    <cellStyle name="Total 2 7 3" xfId="20890"/>
    <cellStyle name="Total 2 7 3 2" xfId="20985"/>
    <cellStyle name="Total 2 7 4" xfId="20891"/>
    <cellStyle name="Total 2 7 4 2" xfId="20984"/>
    <cellStyle name="Total 2 7 5" xfId="20892"/>
    <cellStyle name="Total 2 7 5 2" xfId="20983"/>
    <cellStyle name="Total 2 8" xfId="20893"/>
    <cellStyle name="Total 2 8 2" xfId="20894"/>
    <cellStyle name="Total 2 8 2 2" xfId="20982"/>
    <cellStyle name="Total 2 8 3" xfId="20895"/>
    <cellStyle name="Total 2 8 3 2" xfId="20981"/>
    <cellStyle name="Total 2 8 4" xfId="20896"/>
    <cellStyle name="Total 2 8 4 2" xfId="20980"/>
    <cellStyle name="Total 2 8 5" xfId="20897"/>
    <cellStyle name="Total 2 8 5 2" xfId="20979"/>
    <cellStyle name="Total 2 9" xfId="20898"/>
    <cellStyle name="Total 2 9 2" xfId="20899"/>
    <cellStyle name="Total 2 9 2 2" xfId="20978"/>
    <cellStyle name="Total 2 9 3" xfId="20900"/>
    <cellStyle name="Total 2 9 3 2" xfId="20977"/>
    <cellStyle name="Total 2 9 4" xfId="20901"/>
    <cellStyle name="Total 2 9 4 2" xfId="20976"/>
    <cellStyle name="Total 2 9 5" xfId="20902"/>
    <cellStyle name="Total 2 9 5 2" xfId="20975"/>
    <cellStyle name="Total 3" xfId="20903"/>
    <cellStyle name="Total 3 2" xfId="20904"/>
    <cellStyle name="Total 3 2 2" xfId="20973"/>
    <cellStyle name="Total 3 3" xfId="20905"/>
    <cellStyle name="Total 3 3 2" xfId="20972"/>
    <cellStyle name="Total 3 4" xfId="20974"/>
    <cellStyle name="Total 4" xfId="20906"/>
    <cellStyle name="Total 4 2" xfId="20907"/>
    <cellStyle name="Total 4 2 2" xfId="20970"/>
    <cellStyle name="Total 4 3" xfId="20908"/>
    <cellStyle name="Total 4 3 2" xfId="20969"/>
    <cellStyle name="Total 4 4" xfId="20971"/>
    <cellStyle name="Total 5" xfId="20909"/>
    <cellStyle name="Total 5 2" xfId="20910"/>
    <cellStyle name="Total 5 2 2" xfId="20967"/>
    <cellStyle name="Total 5 3" xfId="20911"/>
    <cellStyle name="Total 5 3 2" xfId="20966"/>
    <cellStyle name="Total 5 4" xfId="20968"/>
    <cellStyle name="Total 6" xfId="20912"/>
    <cellStyle name="Total 6 2" xfId="20913"/>
    <cellStyle name="Total 6 2 2" xfId="20964"/>
    <cellStyle name="Total 6 3" xfId="20914"/>
    <cellStyle name="Total 6 3 2" xfId="20963"/>
    <cellStyle name="Total 6 4" xfId="20965"/>
    <cellStyle name="Total 7" xfId="20915"/>
    <cellStyle name="Total 7 2" xfId="20962"/>
    <cellStyle name="Total2 - Style2" xfId="20916"/>
    <cellStyle name="Unit" xfId="20917"/>
    <cellStyle name="Unit 2" xfId="20918"/>
    <cellStyle name="Unit 3" xfId="20919"/>
    <cellStyle name="Unit 4" xfId="20920"/>
    <cellStyle name="Vertical" xfId="20921"/>
    <cellStyle name="Vertical 2" xfId="20922"/>
    <cellStyle name="Vertical 3" xfId="20923"/>
    <cellStyle name="Währung [0]" xfId="20924"/>
    <cellStyle name="Währung_AX-3-4-Balance-Sheet-310899" xfId="20925"/>
    <cellStyle name="Warning Text 2" xfId="20926"/>
    <cellStyle name="Warning Text 2 10" xfId="20927"/>
    <cellStyle name="Warning Text 2 11" xfId="20928"/>
    <cellStyle name="Warning Text 2 12" xfId="20929"/>
    <cellStyle name="Warning Text 2 2" xfId="20930"/>
    <cellStyle name="Warning Text 2 2 2" xfId="20931"/>
    <cellStyle name="Warning Text 2 3" xfId="20932"/>
    <cellStyle name="Warning Text 2 4" xfId="20933"/>
    <cellStyle name="Warning Text 2 5" xfId="20934"/>
    <cellStyle name="Warning Text 2 6" xfId="20935"/>
    <cellStyle name="Warning Text 2 7" xfId="20936"/>
    <cellStyle name="Warning Text 2 8" xfId="20937"/>
    <cellStyle name="Warning Text 2 9" xfId="20938"/>
    <cellStyle name="Warning Text 3" xfId="20939"/>
    <cellStyle name="Warning Text 3 2" xfId="20940"/>
    <cellStyle name="Warning Text 3 3" xfId="20941"/>
    <cellStyle name="Warning Text 4" xfId="20942"/>
    <cellStyle name="Warning Text 4 2" xfId="20943"/>
    <cellStyle name="Warning Text 4 3" xfId="20944"/>
    <cellStyle name="Warning Text 5" xfId="20945"/>
    <cellStyle name="Warning Text 5 2" xfId="20946"/>
    <cellStyle name="Warning Text 5 3" xfId="20947"/>
    <cellStyle name="Warning Text 6" xfId="20948"/>
    <cellStyle name="Warning Text 6 2" xfId="20949"/>
    <cellStyle name="Warning Text 6 3" xfId="20950"/>
    <cellStyle name="Warning Text 7" xfId="20951"/>
    <cellStyle name="Years" xfId="20952"/>
    <cellStyle name="Денежный [0]_Capex" xfId="20953"/>
    <cellStyle name="Денежный_Capex" xfId="20954"/>
    <cellStyle name="Обычный_7.1" xfId="20955"/>
    <cellStyle name="ТЕКСТ" xfId="20956"/>
    <cellStyle name="Тысячи [0]_Chart1 (Sales &amp; Costs)" xfId="20957"/>
    <cellStyle name="Тысячи_Chart1 (Sales &amp; Costs)" xfId="20958"/>
    <cellStyle name="Финансовый [0]_Capex" xfId="20959"/>
    <cellStyle name="Финансовый_Capex" xfId="20960"/>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800100" y="1028700"/>
          <a:ext cx="6324600" cy="76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48118533890809E-2"/>
  </sheetPr>
  <dimension ref="A1:C35"/>
  <sheetViews>
    <sheetView tabSelected="1" zoomScale="85" zoomScaleNormal="85" workbookViewId="0">
      <pane xSplit="1" ySplit="7" topLeftCell="B8" activePane="bottomRight" state="frozen"/>
      <selection activeCell="B3" sqref="B3"/>
      <selection pane="topRight" activeCell="B3" sqref="B3"/>
      <selection pane="bottomLeft" activeCell="B3" sqref="B3"/>
      <selection pane="bottomRight" activeCell="D16" sqref="D16"/>
    </sheetView>
  </sheetViews>
  <sheetFormatPr defaultColWidth="8.85546875" defaultRowHeight="15"/>
  <cols>
    <col min="1" max="1" width="10.28515625" style="32" customWidth="1"/>
    <col min="2" max="2" width="134.28515625" style="32" customWidth="1"/>
    <col min="3" max="3" width="39.42578125" style="32" customWidth="1"/>
    <col min="4" max="6" width="8.85546875" style="32"/>
    <col min="7" max="7" width="25" style="32" customWidth="1"/>
    <col min="8" max="16384" width="8.85546875" style="32"/>
  </cols>
  <sheetData>
    <row r="1" spans="1:3">
      <c r="A1" s="42"/>
      <c r="B1" s="480" t="s">
        <v>250</v>
      </c>
      <c r="C1" s="42"/>
    </row>
    <row r="2" spans="1:3">
      <c r="A2" s="187">
        <v>1</v>
      </c>
      <c r="B2" s="70" t="s">
        <v>251</v>
      </c>
      <c r="C2" s="42" t="s">
        <v>1014</v>
      </c>
    </row>
    <row r="3" spans="1:3">
      <c r="A3" s="187">
        <v>2</v>
      </c>
      <c r="B3" s="71" t="s">
        <v>252</v>
      </c>
      <c r="C3" s="42" t="s">
        <v>991</v>
      </c>
    </row>
    <row r="4" spans="1:3">
      <c r="A4" s="187">
        <v>3</v>
      </c>
      <c r="B4" s="71" t="s">
        <v>253</v>
      </c>
      <c r="C4" s="42" t="s">
        <v>997</v>
      </c>
    </row>
    <row r="5" spans="1:3">
      <c r="A5" s="188">
        <v>4</v>
      </c>
      <c r="B5" s="73" t="s">
        <v>254</v>
      </c>
      <c r="C5" s="42" t="s">
        <v>1015</v>
      </c>
    </row>
    <row r="6" spans="1:3" s="72" customFormat="1" ht="65.25" customHeight="1">
      <c r="A6" s="669" t="s">
        <v>482</v>
      </c>
      <c r="B6" s="670"/>
      <c r="C6" s="670"/>
    </row>
    <row r="7" spans="1:3">
      <c r="A7" s="189" t="s">
        <v>399</v>
      </c>
      <c r="B7" s="480" t="s">
        <v>255</v>
      </c>
    </row>
    <row r="8" spans="1:3">
      <c r="A8" s="42">
        <v>1</v>
      </c>
      <c r="B8" s="190" t="s">
        <v>223</v>
      </c>
    </row>
    <row r="9" spans="1:3">
      <c r="A9" s="42">
        <v>2</v>
      </c>
      <c r="B9" s="190" t="s">
        <v>256</v>
      </c>
    </row>
    <row r="10" spans="1:3">
      <c r="A10" s="42">
        <v>3</v>
      </c>
      <c r="B10" s="190" t="s">
        <v>257</v>
      </c>
    </row>
    <row r="11" spans="1:3">
      <c r="A11" s="42">
        <v>4</v>
      </c>
      <c r="B11" s="190" t="s">
        <v>258</v>
      </c>
      <c r="C11" s="481"/>
    </row>
    <row r="12" spans="1:3">
      <c r="A12" s="42">
        <v>5</v>
      </c>
      <c r="B12" s="190" t="s">
        <v>187</v>
      </c>
    </row>
    <row r="13" spans="1:3">
      <c r="A13" s="42">
        <v>6</v>
      </c>
      <c r="B13" s="191" t="s">
        <v>149</v>
      </c>
    </row>
    <row r="14" spans="1:3">
      <c r="A14" s="42">
        <v>7</v>
      </c>
      <c r="B14" s="190" t="s">
        <v>259</v>
      </c>
    </row>
    <row r="15" spans="1:3">
      <c r="A15" s="42">
        <v>8</v>
      </c>
      <c r="B15" s="190" t="s">
        <v>262</v>
      </c>
    </row>
    <row r="16" spans="1:3">
      <c r="A16" s="42">
        <v>9</v>
      </c>
      <c r="B16" s="190" t="s">
        <v>88</v>
      </c>
    </row>
    <row r="17" spans="1:2">
      <c r="A17" s="192" t="s">
        <v>537</v>
      </c>
      <c r="B17" s="190" t="s">
        <v>517</v>
      </c>
    </row>
    <row r="18" spans="1:2">
      <c r="A18" s="42">
        <v>10</v>
      </c>
      <c r="B18" s="190" t="s">
        <v>265</v>
      </c>
    </row>
    <row r="19" spans="1:2">
      <c r="A19" s="42">
        <v>11</v>
      </c>
      <c r="B19" s="191" t="s">
        <v>246</v>
      </c>
    </row>
    <row r="20" spans="1:2">
      <c r="A20" s="42">
        <v>12</v>
      </c>
      <c r="B20" s="191" t="s">
        <v>243</v>
      </c>
    </row>
    <row r="21" spans="1:2">
      <c r="A21" s="42">
        <v>13</v>
      </c>
      <c r="B21" s="193" t="s">
        <v>455</v>
      </c>
    </row>
    <row r="22" spans="1:2">
      <c r="A22" s="42">
        <v>14</v>
      </c>
      <c r="B22" s="194" t="s">
        <v>510</v>
      </c>
    </row>
    <row r="23" spans="1:2">
      <c r="A23" s="195">
        <v>15</v>
      </c>
      <c r="B23" s="191" t="s">
        <v>77</v>
      </c>
    </row>
    <row r="24" spans="1:2">
      <c r="A24" s="195">
        <v>15.1</v>
      </c>
      <c r="B24" s="190" t="s">
        <v>546</v>
      </c>
    </row>
    <row r="25" spans="1:2">
      <c r="A25" s="195">
        <v>16</v>
      </c>
      <c r="B25" s="190" t="s">
        <v>611</v>
      </c>
    </row>
    <row r="26" spans="1:2">
      <c r="A26" s="195">
        <v>17</v>
      </c>
      <c r="B26" s="190" t="s">
        <v>917</v>
      </c>
    </row>
    <row r="27" spans="1:2">
      <c r="A27" s="195">
        <v>18</v>
      </c>
      <c r="B27" s="190" t="s">
        <v>935</v>
      </c>
    </row>
    <row r="28" spans="1:2">
      <c r="A28" s="195">
        <v>19</v>
      </c>
      <c r="B28" s="190" t="s">
        <v>936</v>
      </c>
    </row>
    <row r="29" spans="1:2">
      <c r="A29" s="195">
        <v>20</v>
      </c>
      <c r="B29" s="194" t="s">
        <v>710</v>
      </c>
    </row>
    <row r="30" spans="1:2">
      <c r="A30" s="195">
        <v>21</v>
      </c>
      <c r="B30" s="190" t="s">
        <v>726</v>
      </c>
    </row>
    <row r="31" spans="1:2" ht="30">
      <c r="A31" s="195">
        <v>22</v>
      </c>
      <c r="B31" s="196" t="s">
        <v>743</v>
      </c>
    </row>
    <row r="32" spans="1:2" ht="30">
      <c r="A32" s="195">
        <v>23</v>
      </c>
      <c r="B32" s="196" t="s">
        <v>918</v>
      </c>
    </row>
    <row r="33" spans="1:2">
      <c r="A33" s="195">
        <v>24</v>
      </c>
      <c r="B33" s="190" t="s">
        <v>919</v>
      </c>
    </row>
    <row r="34" spans="1:2">
      <c r="A34" s="195">
        <v>25</v>
      </c>
      <c r="B34" s="190" t="s">
        <v>920</v>
      </c>
    </row>
    <row r="35" spans="1:2">
      <c r="A35" s="42">
        <v>26</v>
      </c>
      <c r="B35" s="194" t="s">
        <v>987</v>
      </c>
    </row>
  </sheetData>
  <mergeCells count="1">
    <mergeCell ref="A6:C6"/>
  </mergeCells>
  <hyperlinks>
    <hyperlink ref="B8" display="ძირითადი მაჩვენებლები"/>
    <hyperlink ref="B9" display="საბალანსო უწყისი"/>
    <hyperlink ref="B10" display="მოგება-ზარალის ანგარიშგება"/>
    <hyperlink ref="B11" display="ბალანსგარეშე ანგარიშების უწყისი "/>
    <hyperlink ref="B12" display="რისკის მიხედვით შეწონილი რისკის პოზიციები"/>
    <hyperlink ref="B14"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display="ინფორმაცია ბანკის სამეთვალყურეო საბჭოს, დირექტორატის და აქციონერთა შესახებ"/>
    <hyperlink ref="B15" display="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
    <hyperlink ref="B16" display="საზედამხედველო კაპიტალი"/>
    <hyperlink ref="B18" display="საბალანსო უწყისისა და საზედამხედველო კაპიტალის ელემენტებს შორის კავშირები"/>
    <hyperlink ref="B20" display="საკრედიტო რისკის მიტიგაცია"/>
    <hyperlink ref="B19" display="საკრედიტო რისკის მიხედვით შეწონილი რისკის პოზიციები"/>
    <hyperlink ref="B21" display="სტანდარტიზებული მიდგომა - საკრედიტო რისკის მიტიგაციის ეფექტი"/>
    <hyperlink ref="B23" display="კონტრაგენტთან დაკავშირებული საკრედიტო რისკის მიხედვით შეწონილი რისკის პოზიციები"/>
    <hyperlink ref="B22" display="ლიკვიდობის გადაფარვის კოეფიციენტი"/>
    <hyperlink ref="B17" display="კაპიტალის ადეკვატურობის მოთხოვნები"/>
    <hyperlink ref="B24" display="ლევერიჯის კოეფიციენტი"/>
    <hyperlink ref="B25" display="წმინდა სტაბილური დაფინანსების კოეფიციენტი"/>
    <hyperlink ref="B26" display="რისკის პოზიციის ღირებულება ნარჩენი ვადიანობის  და რისკის კლასების მიხედვით"/>
    <hyperlink ref="B27" display="აქტივების მთლიანი ღირებულების, საბალანსო ღირებულების, აქტივებზე რეზერვების და ჩამოწერების განაწილება რისკის კლასების მიხედვით"/>
    <hyperlink ref="B28" display="აქტივების მთლიანი ღირებულების, საბალანსო ღირებულების, აქტივებზე რეზერვების და ჩამოწერების განაწილება დაფარვის წყაროს სექტორების მიხედვით"/>
    <hyperlink ref="B30" display="უმოქმედო სესხების ცვლილება"/>
    <hyperlink ref="B3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hyperlink ref="B32"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hyperlink ref="B33" display="სესხების და სესხებზე რეზერვის განაწილება, დაფარვის წყაროს სექტორების და კლასიფიკაციის მიხედვით"/>
    <hyperlink ref="B34"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hyperlink ref="B29" display="რეზერვის ცვლილება სესხებზე და კორპორატიულ სავალო ფასიანი ქაღალდებზე"/>
    <hyperlink ref="B35" display="ზოგადი და ხარისხობრივი ინფორმაცია საცალო პროდუქტებზე"/>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48118533890809E-2"/>
  </sheetPr>
  <dimension ref="A1:I55"/>
  <sheetViews>
    <sheetView zoomScale="85" zoomScaleNormal="85" workbookViewId="0">
      <pane xSplit="1" ySplit="5" topLeftCell="B6" activePane="bottomRight" state="frozen"/>
      <selection sqref="A1:XFD1048576"/>
      <selection pane="topRight" sqref="A1:XFD1048576"/>
      <selection pane="bottomLeft" sqref="A1:XFD1048576"/>
      <selection pane="bottomRight" activeCell="H22" sqref="H22"/>
    </sheetView>
  </sheetViews>
  <sheetFormatPr defaultColWidth="8.85546875" defaultRowHeight="15"/>
  <cols>
    <col min="1" max="1" width="9.42578125" style="240" bestFit="1" customWidth="1"/>
    <col min="2" max="2" width="132.42578125" style="32" customWidth="1"/>
    <col min="3" max="3" width="18.42578125" style="32" customWidth="1"/>
    <col min="4" max="5" width="8.85546875" style="32"/>
    <col min="6" max="6" width="10.5703125" style="32" bestFit="1" customWidth="1"/>
    <col min="7" max="8" width="8.85546875" style="32"/>
    <col min="9" max="9" width="8.85546875" style="537"/>
    <col min="10" max="16384" width="8.85546875" style="32"/>
  </cols>
  <sheetData>
    <row r="1" spans="1:9">
      <c r="A1" s="184" t="s">
        <v>188</v>
      </c>
      <c r="B1" s="186" t="str">
        <f>Info!C2</f>
        <v>სს "ბაზისბანკი"</v>
      </c>
    </row>
    <row r="2" spans="1:9" s="8" customFormat="1" ht="15.75" customHeight="1">
      <c r="A2" s="9" t="s">
        <v>189</v>
      </c>
      <c r="B2" s="185">
        <f>'1. key ratios'!B2</f>
        <v>44742</v>
      </c>
      <c r="I2" s="653"/>
    </row>
    <row r="3" spans="1:9" s="8" customFormat="1" ht="15.75" customHeight="1">
      <c r="I3" s="653"/>
    </row>
    <row r="4" spans="1:9" ht="15.75" thickBot="1">
      <c r="A4" s="240" t="s">
        <v>408</v>
      </c>
      <c r="B4" s="345" t="s">
        <v>88</v>
      </c>
    </row>
    <row r="5" spans="1:9">
      <c r="A5" s="346" t="s">
        <v>26</v>
      </c>
      <c r="B5" s="347"/>
      <c r="C5" s="348" t="s">
        <v>27</v>
      </c>
    </row>
    <row r="6" spans="1:9">
      <c r="A6" s="349">
        <v>1</v>
      </c>
      <c r="B6" s="350" t="s">
        <v>28</v>
      </c>
      <c r="C6" s="351">
        <f>SUM(C7:C11)</f>
        <v>327665190.73000002</v>
      </c>
      <c r="F6" s="118"/>
    </row>
    <row r="7" spans="1:9">
      <c r="A7" s="349">
        <v>2</v>
      </c>
      <c r="B7" s="352" t="s">
        <v>29</v>
      </c>
      <c r="C7" s="353">
        <v>16181147</v>
      </c>
      <c r="F7" s="118"/>
    </row>
    <row r="8" spans="1:9">
      <c r="A8" s="349">
        <v>3</v>
      </c>
      <c r="B8" s="354" t="s">
        <v>30</v>
      </c>
      <c r="C8" s="353">
        <v>76412652.799999997</v>
      </c>
      <c r="F8" s="118"/>
    </row>
    <row r="9" spans="1:9">
      <c r="A9" s="349">
        <v>4</v>
      </c>
      <c r="B9" s="354" t="s">
        <v>31</v>
      </c>
      <c r="C9" s="353">
        <v>0</v>
      </c>
      <c r="F9" s="118"/>
    </row>
    <row r="10" spans="1:9">
      <c r="A10" s="349">
        <v>5</v>
      </c>
      <c r="B10" s="354" t="s">
        <v>32</v>
      </c>
      <c r="C10" s="353">
        <v>203333239.38999999</v>
      </c>
      <c r="F10" s="118"/>
    </row>
    <row r="11" spans="1:9">
      <c r="A11" s="349">
        <v>6</v>
      </c>
      <c r="B11" s="355" t="s">
        <v>33</v>
      </c>
      <c r="C11" s="353">
        <v>31738151.539999999</v>
      </c>
      <c r="F11" s="118"/>
    </row>
    <row r="12" spans="1:9" s="162" customFormat="1">
      <c r="A12" s="349">
        <v>7</v>
      </c>
      <c r="B12" s="350" t="s">
        <v>34</v>
      </c>
      <c r="C12" s="356">
        <f>SUM(C13:C27)</f>
        <v>21170206.23</v>
      </c>
      <c r="F12" s="118"/>
      <c r="I12" s="537"/>
    </row>
    <row r="13" spans="1:9" s="162" customFormat="1">
      <c r="A13" s="349">
        <v>8</v>
      </c>
      <c r="B13" s="357" t="s">
        <v>35</v>
      </c>
      <c r="C13" s="358">
        <v>13935928.140000001</v>
      </c>
      <c r="F13" s="118"/>
      <c r="I13" s="537"/>
    </row>
    <row r="14" spans="1:9" s="162" customFormat="1" ht="30">
      <c r="A14" s="349">
        <v>9</v>
      </c>
      <c r="B14" s="46" t="s">
        <v>36</v>
      </c>
      <c r="C14" s="358">
        <v>0</v>
      </c>
      <c r="F14" s="118"/>
      <c r="I14" s="537"/>
    </row>
    <row r="15" spans="1:9" s="162" customFormat="1">
      <c r="A15" s="349">
        <v>10</v>
      </c>
      <c r="B15" s="359" t="s">
        <v>37</v>
      </c>
      <c r="C15" s="358">
        <v>7234278.0899999999</v>
      </c>
      <c r="F15" s="118"/>
      <c r="I15" s="537"/>
    </row>
    <row r="16" spans="1:9" s="162" customFormat="1">
      <c r="A16" s="349">
        <v>11</v>
      </c>
      <c r="B16" s="360" t="s">
        <v>38</v>
      </c>
      <c r="C16" s="358">
        <v>0</v>
      </c>
      <c r="F16" s="118"/>
      <c r="I16" s="537"/>
    </row>
    <row r="17" spans="1:9" s="162" customFormat="1">
      <c r="A17" s="349">
        <v>12</v>
      </c>
      <c r="B17" s="359" t="s">
        <v>39</v>
      </c>
      <c r="C17" s="358">
        <v>0</v>
      </c>
      <c r="F17" s="118"/>
      <c r="I17" s="537"/>
    </row>
    <row r="18" spans="1:9" s="162" customFormat="1">
      <c r="A18" s="349">
        <v>13</v>
      </c>
      <c r="B18" s="359" t="s">
        <v>40</v>
      </c>
      <c r="C18" s="358">
        <v>0</v>
      </c>
      <c r="F18" s="118"/>
      <c r="I18" s="537"/>
    </row>
    <row r="19" spans="1:9" s="162" customFormat="1">
      <c r="A19" s="349">
        <v>14</v>
      </c>
      <c r="B19" s="359" t="s">
        <v>41</v>
      </c>
      <c r="C19" s="358">
        <v>0</v>
      </c>
      <c r="F19" s="118"/>
      <c r="I19" s="537"/>
    </row>
    <row r="20" spans="1:9" s="162" customFormat="1" ht="30">
      <c r="A20" s="349">
        <v>15</v>
      </c>
      <c r="B20" s="359" t="s">
        <v>42</v>
      </c>
      <c r="C20" s="358">
        <v>0</v>
      </c>
      <c r="F20" s="118"/>
      <c r="I20" s="537"/>
    </row>
    <row r="21" spans="1:9" s="162" customFormat="1" ht="30">
      <c r="A21" s="349">
        <v>16</v>
      </c>
      <c r="B21" s="46" t="s">
        <v>43</v>
      </c>
      <c r="C21" s="358">
        <v>0</v>
      </c>
      <c r="F21" s="118"/>
      <c r="I21" s="537"/>
    </row>
    <row r="22" spans="1:9" s="162" customFormat="1">
      <c r="A22" s="349">
        <v>17</v>
      </c>
      <c r="B22" s="361" t="s">
        <v>44</v>
      </c>
      <c r="C22" s="358">
        <v>0</v>
      </c>
      <c r="F22" s="118"/>
      <c r="I22" s="537"/>
    </row>
    <row r="23" spans="1:9" s="162" customFormat="1" ht="30">
      <c r="A23" s="349">
        <v>18</v>
      </c>
      <c r="B23" s="46" t="s">
        <v>45</v>
      </c>
      <c r="C23" s="358">
        <v>0</v>
      </c>
      <c r="F23" s="118"/>
      <c r="I23" s="537"/>
    </row>
    <row r="24" spans="1:9" s="162" customFormat="1" ht="30">
      <c r="A24" s="349">
        <v>19</v>
      </c>
      <c r="B24" s="46" t="s">
        <v>46</v>
      </c>
      <c r="C24" s="358">
        <v>0</v>
      </c>
      <c r="F24" s="118"/>
      <c r="I24" s="537"/>
    </row>
    <row r="25" spans="1:9" s="162" customFormat="1" ht="30">
      <c r="A25" s="349">
        <v>20</v>
      </c>
      <c r="B25" s="48" t="s">
        <v>47</v>
      </c>
      <c r="C25" s="358">
        <v>0</v>
      </c>
      <c r="F25" s="118"/>
      <c r="I25" s="537"/>
    </row>
    <row r="26" spans="1:9" s="162" customFormat="1">
      <c r="A26" s="349">
        <v>21</v>
      </c>
      <c r="B26" s="48" t="s">
        <v>48</v>
      </c>
      <c r="C26" s="358">
        <v>0</v>
      </c>
      <c r="F26" s="118"/>
      <c r="I26" s="537"/>
    </row>
    <row r="27" spans="1:9" s="162" customFormat="1" ht="30">
      <c r="A27" s="349">
        <v>22</v>
      </c>
      <c r="B27" s="48" t="s">
        <v>49</v>
      </c>
      <c r="C27" s="358">
        <v>0</v>
      </c>
      <c r="F27" s="118"/>
      <c r="I27" s="537"/>
    </row>
    <row r="28" spans="1:9" s="162" customFormat="1">
      <c r="A28" s="349">
        <v>23</v>
      </c>
      <c r="B28" s="362" t="s">
        <v>23</v>
      </c>
      <c r="C28" s="356">
        <f>C6-C12</f>
        <v>306494984.5</v>
      </c>
      <c r="F28" s="118"/>
      <c r="I28" s="537"/>
    </row>
    <row r="29" spans="1:9" s="162" customFormat="1">
      <c r="A29" s="363"/>
      <c r="B29" s="364"/>
      <c r="C29" s="358"/>
      <c r="F29" s="118"/>
      <c r="I29" s="537"/>
    </row>
    <row r="30" spans="1:9" s="162" customFormat="1">
      <c r="A30" s="363">
        <v>24</v>
      </c>
      <c r="B30" s="362" t="s">
        <v>50</v>
      </c>
      <c r="C30" s="356">
        <f>C31+C34</f>
        <v>0</v>
      </c>
      <c r="F30" s="118"/>
      <c r="I30" s="537"/>
    </row>
    <row r="31" spans="1:9" s="162" customFormat="1">
      <c r="A31" s="363">
        <v>25</v>
      </c>
      <c r="B31" s="354" t="s">
        <v>51</v>
      </c>
      <c r="C31" s="365">
        <f>C32+C33</f>
        <v>0</v>
      </c>
      <c r="F31" s="118"/>
      <c r="I31" s="537"/>
    </row>
    <row r="32" spans="1:9" s="162" customFormat="1">
      <c r="A32" s="363">
        <v>26</v>
      </c>
      <c r="B32" s="366" t="s">
        <v>52</v>
      </c>
      <c r="C32" s="358"/>
      <c r="F32" s="118"/>
      <c r="I32" s="537"/>
    </row>
    <row r="33" spans="1:9" s="162" customFormat="1">
      <c r="A33" s="363">
        <v>27</v>
      </c>
      <c r="B33" s="366" t="s">
        <v>53</v>
      </c>
      <c r="C33" s="358"/>
      <c r="F33" s="118"/>
      <c r="I33" s="537"/>
    </row>
    <row r="34" spans="1:9" s="162" customFormat="1">
      <c r="A34" s="363">
        <v>28</v>
      </c>
      <c r="B34" s="354" t="s">
        <v>54</v>
      </c>
      <c r="C34" s="358"/>
      <c r="F34" s="118"/>
      <c r="I34" s="537"/>
    </row>
    <row r="35" spans="1:9" s="162" customFormat="1">
      <c r="A35" s="363">
        <v>29</v>
      </c>
      <c r="B35" s="362" t="s">
        <v>55</v>
      </c>
      <c r="C35" s="356">
        <f>SUM(C36:C40)</f>
        <v>0</v>
      </c>
      <c r="F35" s="118"/>
      <c r="I35" s="537"/>
    </row>
    <row r="36" spans="1:9" s="162" customFormat="1">
      <c r="A36" s="363">
        <v>30</v>
      </c>
      <c r="B36" s="46" t="s">
        <v>56</v>
      </c>
      <c r="C36" s="358"/>
      <c r="F36" s="118"/>
      <c r="I36" s="537"/>
    </row>
    <row r="37" spans="1:9" s="162" customFormat="1">
      <c r="A37" s="363">
        <v>31</v>
      </c>
      <c r="B37" s="359" t="s">
        <v>57</v>
      </c>
      <c r="C37" s="358"/>
      <c r="F37" s="118"/>
      <c r="I37" s="537"/>
    </row>
    <row r="38" spans="1:9" s="162" customFormat="1" ht="30">
      <c r="A38" s="363">
        <v>32</v>
      </c>
      <c r="B38" s="46" t="s">
        <v>58</v>
      </c>
      <c r="C38" s="358"/>
      <c r="F38" s="118"/>
      <c r="I38" s="537"/>
    </row>
    <row r="39" spans="1:9" s="162" customFormat="1" ht="30">
      <c r="A39" s="363">
        <v>33</v>
      </c>
      <c r="B39" s="46" t="s">
        <v>46</v>
      </c>
      <c r="C39" s="358"/>
      <c r="F39" s="118"/>
      <c r="I39" s="537"/>
    </row>
    <row r="40" spans="1:9" s="162" customFormat="1" ht="30">
      <c r="A40" s="363">
        <v>34</v>
      </c>
      <c r="B40" s="48" t="s">
        <v>59</v>
      </c>
      <c r="C40" s="358"/>
      <c r="F40" s="118"/>
      <c r="I40" s="537"/>
    </row>
    <row r="41" spans="1:9" s="162" customFormat="1">
      <c r="A41" s="363">
        <v>35</v>
      </c>
      <c r="B41" s="362" t="s">
        <v>24</v>
      </c>
      <c r="C41" s="356">
        <f>C30-C35</f>
        <v>0</v>
      </c>
      <c r="F41" s="118"/>
      <c r="I41" s="537"/>
    </row>
    <row r="42" spans="1:9" s="162" customFormat="1">
      <c r="A42" s="363"/>
      <c r="B42" s="364"/>
      <c r="C42" s="358"/>
      <c r="F42" s="118"/>
      <c r="I42" s="537"/>
    </row>
    <row r="43" spans="1:9" s="162" customFormat="1">
      <c r="A43" s="363">
        <v>36</v>
      </c>
      <c r="B43" s="367" t="s">
        <v>60</v>
      </c>
      <c r="C43" s="356">
        <f>SUM(C44:C46)</f>
        <v>39491529.381206915</v>
      </c>
      <c r="F43" s="118"/>
      <c r="I43" s="537"/>
    </row>
    <row r="44" spans="1:9" s="162" customFormat="1">
      <c r="A44" s="363">
        <v>37</v>
      </c>
      <c r="B44" s="354" t="s">
        <v>61</v>
      </c>
      <c r="C44" s="358">
        <v>11481288</v>
      </c>
      <c r="F44" s="118"/>
      <c r="I44" s="537"/>
    </row>
    <row r="45" spans="1:9" s="162" customFormat="1">
      <c r="A45" s="363">
        <v>38</v>
      </c>
      <c r="B45" s="354" t="s">
        <v>62</v>
      </c>
      <c r="C45" s="358">
        <v>0</v>
      </c>
      <c r="F45" s="118"/>
      <c r="I45" s="537"/>
    </row>
    <row r="46" spans="1:9" s="162" customFormat="1">
      <c r="A46" s="363">
        <v>39</v>
      </c>
      <c r="B46" s="354" t="s">
        <v>63</v>
      </c>
      <c r="C46" s="358">
        <v>28010241.381206915</v>
      </c>
      <c r="F46" s="118"/>
      <c r="I46" s="537"/>
    </row>
    <row r="47" spans="1:9" s="162" customFormat="1">
      <c r="A47" s="363">
        <v>40</v>
      </c>
      <c r="B47" s="367" t="s">
        <v>64</v>
      </c>
      <c r="C47" s="356">
        <f>SUM(C48:C51)</f>
        <v>0</v>
      </c>
      <c r="F47" s="118"/>
      <c r="I47" s="537"/>
    </row>
    <row r="48" spans="1:9" s="162" customFormat="1">
      <c r="A48" s="363">
        <v>41</v>
      </c>
      <c r="B48" s="46" t="s">
        <v>65</v>
      </c>
      <c r="C48" s="358"/>
      <c r="F48" s="118"/>
      <c r="I48" s="537"/>
    </row>
    <row r="49" spans="1:9" s="162" customFormat="1">
      <c r="A49" s="363">
        <v>42</v>
      </c>
      <c r="B49" s="359" t="s">
        <v>66</v>
      </c>
      <c r="C49" s="358"/>
      <c r="F49" s="118"/>
      <c r="I49" s="537"/>
    </row>
    <row r="50" spans="1:9" s="162" customFormat="1" ht="30">
      <c r="A50" s="363">
        <v>43</v>
      </c>
      <c r="B50" s="46" t="s">
        <v>67</v>
      </c>
      <c r="C50" s="358"/>
      <c r="F50" s="118"/>
      <c r="I50" s="537"/>
    </row>
    <row r="51" spans="1:9" s="162" customFormat="1" ht="30">
      <c r="A51" s="363">
        <v>44</v>
      </c>
      <c r="B51" s="46" t="s">
        <v>46</v>
      </c>
      <c r="C51" s="358"/>
      <c r="F51" s="118"/>
      <c r="I51" s="537"/>
    </row>
    <row r="52" spans="1:9" s="162" customFormat="1" ht="15.75" thickBot="1">
      <c r="A52" s="368">
        <v>45</v>
      </c>
      <c r="B52" s="369" t="s">
        <v>25</v>
      </c>
      <c r="C52" s="370">
        <f>C43-C47</f>
        <v>39491529.381206915</v>
      </c>
      <c r="F52" s="118"/>
      <c r="I52" s="537"/>
    </row>
    <row r="55" spans="1:9">
      <c r="B55" s="32" t="s">
        <v>225</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pageSetup orientation="portrait"/>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48118533890809E-2"/>
  </sheetPr>
  <dimension ref="A1:J23"/>
  <sheetViews>
    <sheetView zoomScale="85" zoomScaleNormal="85" workbookViewId="0">
      <selection activeCell="D30" sqref="D30"/>
    </sheetView>
  </sheetViews>
  <sheetFormatPr defaultColWidth="9.140625" defaultRowHeight="15"/>
  <cols>
    <col min="1" max="1" width="10.85546875" style="32" bestFit="1" customWidth="1"/>
    <col min="2" max="2" width="59" style="32" customWidth="1"/>
    <col min="3" max="3" width="16.7109375" style="32" bestFit="1" customWidth="1"/>
    <col min="4" max="4" width="22.140625" style="32" customWidth="1"/>
    <col min="5" max="16384" width="9.140625" style="32"/>
  </cols>
  <sheetData>
    <row r="1" spans="1:10">
      <c r="A1" s="184" t="s">
        <v>188</v>
      </c>
      <c r="B1" s="186" t="str">
        <f>Info!C2</f>
        <v>სს "ბაზისბანკი"</v>
      </c>
    </row>
    <row r="2" spans="1:10" s="8" customFormat="1" ht="15.75" customHeight="1">
      <c r="A2" s="9" t="s">
        <v>189</v>
      </c>
      <c r="B2" s="185">
        <f>'1. key ratios'!B2</f>
        <v>44742</v>
      </c>
    </row>
    <row r="3" spans="1:10" s="8" customFormat="1" ht="15.75" customHeight="1"/>
    <row r="4" spans="1:10" ht="15.75" thickBot="1">
      <c r="A4" s="240" t="s">
        <v>516</v>
      </c>
      <c r="B4" s="320" t="s">
        <v>517</v>
      </c>
    </row>
    <row r="5" spans="1:10" s="323" customFormat="1">
      <c r="A5" s="688" t="s">
        <v>518</v>
      </c>
      <c r="B5" s="689"/>
      <c r="C5" s="321" t="s">
        <v>519</v>
      </c>
      <c r="D5" s="322" t="s">
        <v>520</v>
      </c>
    </row>
    <row r="6" spans="1:10" s="327" customFormat="1">
      <c r="A6" s="324">
        <v>1</v>
      </c>
      <c r="B6" s="325" t="s">
        <v>521</v>
      </c>
      <c r="C6" s="325"/>
      <c r="D6" s="326"/>
    </row>
    <row r="7" spans="1:10" s="327" customFormat="1">
      <c r="A7" s="328" t="s">
        <v>522</v>
      </c>
      <c r="B7" s="329" t="s">
        <v>523</v>
      </c>
      <c r="C7" s="330">
        <v>4.4999999999999998E-2</v>
      </c>
      <c r="D7" s="331">
        <f>C7*'5. RWA'!$C$13</f>
        <v>106819742.14622788</v>
      </c>
      <c r="G7" s="332"/>
      <c r="I7" s="654"/>
      <c r="J7" s="654"/>
    </row>
    <row r="8" spans="1:10" s="327" customFormat="1">
      <c r="A8" s="328" t="s">
        <v>524</v>
      </c>
      <c r="B8" s="329" t="s">
        <v>525</v>
      </c>
      <c r="C8" s="333">
        <v>0.06</v>
      </c>
      <c r="D8" s="331">
        <f>C8*'5. RWA'!$C$13</f>
        <v>142426322.86163718</v>
      </c>
      <c r="G8" s="332"/>
      <c r="I8" s="654"/>
      <c r="J8" s="654"/>
    </row>
    <row r="9" spans="1:10" s="327" customFormat="1">
      <c r="A9" s="328" t="s">
        <v>526</v>
      </c>
      <c r="B9" s="329" t="s">
        <v>527</v>
      </c>
      <c r="C9" s="333">
        <v>0.08</v>
      </c>
      <c r="D9" s="331">
        <f>C9*'5. RWA'!$C$13</f>
        <v>189901763.81551623</v>
      </c>
      <c r="G9" s="332"/>
      <c r="I9" s="654"/>
      <c r="J9" s="654"/>
    </row>
    <row r="10" spans="1:10" s="327" customFormat="1">
      <c r="A10" s="324" t="s">
        <v>528</v>
      </c>
      <c r="B10" s="325" t="s">
        <v>529</v>
      </c>
      <c r="C10" s="334"/>
      <c r="D10" s="335"/>
      <c r="G10" s="332"/>
      <c r="I10" s="654"/>
      <c r="J10" s="654"/>
    </row>
    <row r="11" spans="1:10" s="327" customFormat="1">
      <c r="A11" s="328" t="s">
        <v>530</v>
      </c>
      <c r="B11" s="329" t="s">
        <v>592</v>
      </c>
      <c r="C11" s="333">
        <v>0</v>
      </c>
      <c r="D11" s="331">
        <f>C11*'5. RWA'!$C$13</f>
        <v>0</v>
      </c>
      <c r="G11" s="332"/>
      <c r="I11" s="654"/>
      <c r="J11" s="654"/>
    </row>
    <row r="12" spans="1:10" s="327" customFormat="1">
      <c r="A12" s="328" t="s">
        <v>531</v>
      </c>
      <c r="B12" s="329" t="s">
        <v>532</v>
      </c>
      <c r="C12" s="333">
        <v>0</v>
      </c>
      <c r="D12" s="331">
        <f>C12*'5. RWA'!$C$13</f>
        <v>0</v>
      </c>
      <c r="G12" s="332"/>
      <c r="I12" s="654"/>
      <c r="J12" s="654"/>
    </row>
    <row r="13" spans="1:10" s="327" customFormat="1">
      <c r="A13" s="328" t="s">
        <v>533</v>
      </c>
      <c r="B13" s="329" t="s">
        <v>534</v>
      </c>
      <c r="C13" s="333"/>
      <c r="D13" s="331">
        <f>C13*'5. RWA'!$C$13</f>
        <v>0</v>
      </c>
      <c r="G13" s="332"/>
      <c r="I13" s="654"/>
      <c r="J13" s="654"/>
    </row>
    <row r="14" spans="1:10" s="327" customFormat="1">
      <c r="A14" s="324" t="s">
        <v>535</v>
      </c>
      <c r="B14" s="325" t="s">
        <v>590</v>
      </c>
      <c r="C14" s="336"/>
      <c r="D14" s="335"/>
      <c r="G14" s="332"/>
      <c r="I14" s="654"/>
      <c r="J14" s="654"/>
    </row>
    <row r="15" spans="1:10" s="327" customFormat="1">
      <c r="A15" s="337" t="s">
        <v>538</v>
      </c>
      <c r="B15" s="329" t="s">
        <v>591</v>
      </c>
      <c r="C15" s="333">
        <v>1.7175305459794739E-2</v>
      </c>
      <c r="D15" s="331">
        <f>C15*'5. RWA'!$C$13</f>
        <v>40770260.011066087</v>
      </c>
      <c r="G15" s="332"/>
      <c r="I15" s="654"/>
      <c r="J15" s="654"/>
    </row>
    <row r="16" spans="1:10" s="327" customFormat="1">
      <c r="A16" s="337" t="s">
        <v>539</v>
      </c>
      <c r="B16" s="329" t="s">
        <v>541</v>
      </c>
      <c r="C16" s="333">
        <v>2.292084516792002E-2</v>
      </c>
      <c r="D16" s="331">
        <f>C16*'5. RWA'!$C$13</f>
        <v>54408861.569129556</v>
      </c>
      <c r="G16" s="332"/>
      <c r="I16" s="654"/>
      <c r="J16" s="654"/>
    </row>
    <row r="17" spans="1:10" s="327" customFormat="1">
      <c r="A17" s="337" t="s">
        <v>540</v>
      </c>
      <c r="B17" s="329" t="s">
        <v>588</v>
      </c>
      <c r="C17" s="333">
        <v>3.6668566998672311E-2</v>
      </c>
      <c r="D17" s="331">
        <f>C17*'5. RWA'!$C$13</f>
        <v>87042819.370441288</v>
      </c>
      <c r="G17" s="332"/>
      <c r="I17" s="654"/>
      <c r="J17" s="654"/>
    </row>
    <row r="18" spans="1:10" s="323" customFormat="1">
      <c r="A18" s="690" t="s">
        <v>589</v>
      </c>
      <c r="B18" s="691"/>
      <c r="C18" s="338" t="s">
        <v>519</v>
      </c>
      <c r="D18" s="339" t="s">
        <v>520</v>
      </c>
      <c r="G18" s="332"/>
      <c r="I18" s="654"/>
      <c r="J18" s="654"/>
    </row>
    <row r="19" spans="1:10" s="327" customFormat="1">
      <c r="A19" s="340">
        <v>4</v>
      </c>
      <c r="B19" s="329" t="s">
        <v>23</v>
      </c>
      <c r="C19" s="333">
        <f>C7+C11+C12+C13+C15</f>
        <v>6.2175305459794737E-2</v>
      </c>
      <c r="D19" s="331">
        <f>C19*'5. RWA'!$C$13</f>
        <v>147590002.15729398</v>
      </c>
      <c r="G19" s="332"/>
      <c r="I19" s="654"/>
      <c r="J19" s="654"/>
    </row>
    <row r="20" spans="1:10" s="327" customFormat="1">
      <c r="A20" s="340">
        <v>5</v>
      </c>
      <c r="B20" s="329" t="s">
        <v>89</v>
      </c>
      <c r="C20" s="333">
        <f>C8+C11+C12+C13+C16</f>
        <v>8.2920845167920018E-2</v>
      </c>
      <c r="D20" s="331">
        <f>C20*'5. RWA'!$C$13</f>
        <v>196835184.43076673</v>
      </c>
      <c r="G20" s="332"/>
      <c r="I20" s="654"/>
      <c r="J20" s="654"/>
    </row>
    <row r="21" spans="1:10" s="327" customFormat="1" ht="15.75" thickBot="1">
      <c r="A21" s="341" t="s">
        <v>536</v>
      </c>
      <c r="B21" s="342" t="s">
        <v>88</v>
      </c>
      <c r="C21" s="343">
        <f>C9+C11+C12+C13+C17</f>
        <v>0.11666856699867231</v>
      </c>
      <c r="D21" s="344">
        <f>C21*'5. RWA'!$C$13</f>
        <v>276944583.18595755</v>
      </c>
      <c r="G21" s="332"/>
      <c r="I21" s="654"/>
      <c r="J21" s="654"/>
    </row>
    <row r="22" spans="1:10">
      <c r="F22" s="240"/>
    </row>
    <row r="23" spans="1:10" ht="75">
      <c r="B23" s="162" t="s">
        <v>593</v>
      </c>
    </row>
  </sheetData>
  <mergeCells count="2">
    <mergeCell ref="A5:B5"/>
    <mergeCell ref="A18:B18"/>
  </mergeCells>
  <conditionalFormatting sqref="C21">
    <cfRule type="cellIs" dxfId="25"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48118533890809E-2"/>
  </sheetPr>
  <dimension ref="A1:F42"/>
  <sheetViews>
    <sheetView zoomScale="85" zoomScaleNormal="85" workbookViewId="0">
      <pane xSplit="1" ySplit="5" topLeftCell="B6" activePane="bottomRight" state="frozen"/>
      <selection sqref="A1:XFD1048576"/>
      <selection pane="topRight" sqref="A1:XFD1048576"/>
      <selection pane="bottomLeft" sqref="A1:XFD1048576"/>
      <selection pane="bottomRight" activeCell="C13" sqref="C13"/>
    </sheetView>
  </sheetViews>
  <sheetFormatPr defaultColWidth="8.85546875" defaultRowHeight="15"/>
  <cols>
    <col min="1" max="1" width="10.7109375" style="32" customWidth="1"/>
    <col min="2" max="2" width="91.85546875" style="32" customWidth="1"/>
    <col min="3" max="3" width="42.7109375" style="32" customWidth="1"/>
    <col min="4" max="4" width="32.28515625" style="32" customWidth="1"/>
    <col min="5" max="5" width="9.42578125" style="32" customWidth="1"/>
    <col min="6" max="16384" width="8.85546875" style="32"/>
  </cols>
  <sheetData>
    <row r="1" spans="1:5">
      <c r="A1" s="184" t="s">
        <v>188</v>
      </c>
      <c r="B1" s="186" t="str">
        <f>Info!C2</f>
        <v>სს "ბაზისბანკი"</v>
      </c>
    </row>
    <row r="2" spans="1:5" s="8" customFormat="1" ht="15.75" customHeight="1">
      <c r="A2" s="9" t="s">
        <v>189</v>
      </c>
      <c r="B2" s="185">
        <f>'1. key ratios'!B2</f>
        <v>44742</v>
      </c>
    </row>
    <row r="3" spans="1:5" s="8" customFormat="1" ht="15.75" customHeight="1">
      <c r="A3" s="9"/>
    </row>
    <row r="4" spans="1:5" s="8" customFormat="1" ht="15.75" customHeight="1" thickBot="1">
      <c r="A4" s="8" t="s">
        <v>409</v>
      </c>
      <c r="B4" s="76" t="s">
        <v>265</v>
      </c>
      <c r="D4" s="77" t="s">
        <v>93</v>
      </c>
    </row>
    <row r="5" spans="1:5" ht="60">
      <c r="A5" s="316" t="s">
        <v>26</v>
      </c>
      <c r="B5" s="317" t="s">
        <v>231</v>
      </c>
      <c r="C5" s="318" t="s">
        <v>234</v>
      </c>
      <c r="D5" s="319" t="s">
        <v>266</v>
      </c>
    </row>
    <row r="6" spans="1:5">
      <c r="A6" s="52">
        <v>1</v>
      </c>
      <c r="B6" s="35" t="s">
        <v>154</v>
      </c>
      <c r="C6" s="102">
        <v>81320309.797399998</v>
      </c>
      <c r="D6" s="53"/>
      <c r="E6" s="605"/>
    </row>
    <row r="7" spans="1:5">
      <c r="A7" s="52">
        <v>2</v>
      </c>
      <c r="B7" s="36" t="s">
        <v>155</v>
      </c>
      <c r="C7" s="103">
        <v>244268805.2225</v>
      </c>
      <c r="D7" s="54"/>
      <c r="E7" s="605"/>
    </row>
    <row r="8" spans="1:5">
      <c r="A8" s="52">
        <v>3</v>
      </c>
      <c r="B8" s="36" t="s">
        <v>156</v>
      </c>
      <c r="C8" s="103">
        <v>72574361.908299997</v>
      </c>
      <c r="D8" s="54"/>
      <c r="E8" s="605"/>
    </row>
    <row r="9" spans="1:5">
      <c r="A9" s="52">
        <v>4</v>
      </c>
      <c r="B9" s="36" t="s">
        <v>185</v>
      </c>
      <c r="C9" s="103">
        <v>121523779.59</v>
      </c>
      <c r="D9" s="54"/>
      <c r="E9" s="605"/>
    </row>
    <row r="10" spans="1:5">
      <c r="A10" s="52">
        <v>5</v>
      </c>
      <c r="B10" s="36" t="s">
        <v>157</v>
      </c>
      <c r="C10" s="103">
        <v>215578264.36000001</v>
      </c>
      <c r="D10" s="54"/>
      <c r="E10" s="605"/>
    </row>
    <row r="11" spans="1:5">
      <c r="A11" s="52">
        <v>6.1</v>
      </c>
      <c r="B11" s="36" t="s">
        <v>158</v>
      </c>
      <c r="C11" s="104">
        <v>2027872905.2425001</v>
      </c>
      <c r="D11" s="55"/>
      <c r="E11" s="606"/>
    </row>
    <row r="12" spans="1:5">
      <c r="A12" s="52">
        <v>6.2</v>
      </c>
      <c r="B12" s="37" t="s">
        <v>159</v>
      </c>
      <c r="C12" s="104">
        <v>-80441399.220899999</v>
      </c>
      <c r="D12" s="55"/>
      <c r="E12" s="606"/>
    </row>
    <row r="13" spans="1:5">
      <c r="A13" s="52" t="s">
        <v>479</v>
      </c>
      <c r="B13" s="38" t="s">
        <v>480</v>
      </c>
      <c r="C13" s="104">
        <v>28010241.381206915</v>
      </c>
      <c r="D13" s="55" t="s">
        <v>1016</v>
      </c>
      <c r="E13" s="606"/>
    </row>
    <row r="14" spans="1:5">
      <c r="A14" s="52">
        <v>6</v>
      </c>
      <c r="B14" s="36" t="s">
        <v>160</v>
      </c>
      <c r="C14" s="110">
        <v>1947431506.0216</v>
      </c>
      <c r="D14" s="55"/>
      <c r="E14" s="605"/>
    </row>
    <row r="15" spans="1:5">
      <c r="A15" s="52">
        <v>7</v>
      </c>
      <c r="B15" s="36" t="s">
        <v>161</v>
      </c>
      <c r="C15" s="103">
        <v>28658429.028499998</v>
      </c>
      <c r="D15" s="54"/>
      <c r="E15" s="605"/>
    </row>
    <row r="16" spans="1:5">
      <c r="A16" s="52">
        <v>8</v>
      </c>
      <c r="B16" s="36" t="s">
        <v>162</v>
      </c>
      <c r="C16" s="103">
        <v>10777009.487</v>
      </c>
      <c r="D16" s="54"/>
      <c r="E16" s="605"/>
    </row>
    <row r="17" spans="1:6">
      <c r="A17" s="52">
        <v>9</v>
      </c>
      <c r="B17" s="36" t="s">
        <v>163</v>
      </c>
      <c r="C17" s="103">
        <v>17062704.66</v>
      </c>
      <c r="D17" s="54"/>
      <c r="E17" s="605"/>
    </row>
    <row r="18" spans="1:6">
      <c r="A18" s="52">
        <v>10</v>
      </c>
      <c r="B18" s="36" t="s">
        <v>164</v>
      </c>
      <c r="C18" s="103">
        <v>64056959</v>
      </c>
      <c r="D18" s="54"/>
      <c r="E18" s="605"/>
    </row>
    <row r="19" spans="1:6">
      <c r="A19" s="52">
        <v>10.1</v>
      </c>
      <c r="B19" s="38" t="s">
        <v>233</v>
      </c>
      <c r="C19" s="103">
        <v>7234278.0899999999</v>
      </c>
      <c r="D19" s="154" t="s">
        <v>435</v>
      </c>
      <c r="E19" s="605"/>
    </row>
    <row r="20" spans="1:6">
      <c r="A20" s="52">
        <v>11</v>
      </c>
      <c r="B20" s="39" t="s">
        <v>165</v>
      </c>
      <c r="C20" s="105">
        <v>14114843.8803</v>
      </c>
      <c r="D20" s="56"/>
      <c r="E20" s="605"/>
    </row>
    <row r="21" spans="1:6">
      <c r="A21" s="52">
        <v>12</v>
      </c>
      <c r="B21" s="41" t="s">
        <v>166</v>
      </c>
      <c r="C21" s="106">
        <f>SUM(C6:C10,C14:C17,C18,C20)</f>
        <v>2817366972.9555998</v>
      </c>
      <c r="D21" s="57"/>
      <c r="E21" s="607"/>
      <c r="F21" s="608"/>
    </row>
    <row r="22" spans="1:6">
      <c r="A22" s="52">
        <v>13</v>
      </c>
      <c r="B22" s="36" t="s">
        <v>167</v>
      </c>
      <c r="C22" s="107">
        <v>1144.46</v>
      </c>
      <c r="D22" s="58"/>
      <c r="E22" s="605"/>
    </row>
    <row r="23" spans="1:6">
      <c r="A23" s="52">
        <v>14</v>
      </c>
      <c r="B23" s="36" t="s">
        <v>168</v>
      </c>
      <c r="C23" s="103">
        <v>415757359.88979995</v>
      </c>
      <c r="D23" s="54"/>
      <c r="E23" s="605"/>
    </row>
    <row r="24" spans="1:6">
      <c r="A24" s="52">
        <v>15</v>
      </c>
      <c r="B24" s="36" t="s">
        <v>169</v>
      </c>
      <c r="C24" s="103">
        <v>325748847.19479996</v>
      </c>
      <c r="D24" s="54"/>
      <c r="E24" s="605"/>
    </row>
    <row r="25" spans="1:6">
      <c r="A25" s="52">
        <v>16</v>
      </c>
      <c r="B25" s="36" t="s">
        <v>170</v>
      </c>
      <c r="C25" s="103">
        <v>930231651.9993</v>
      </c>
      <c r="D25" s="54"/>
      <c r="E25" s="605"/>
    </row>
    <row r="26" spans="1:6">
      <c r="A26" s="52">
        <v>17</v>
      </c>
      <c r="B26" s="36" t="s">
        <v>171</v>
      </c>
      <c r="C26" s="103">
        <v>0</v>
      </c>
      <c r="D26" s="54"/>
      <c r="E26" s="605"/>
    </row>
    <row r="27" spans="1:6">
      <c r="A27" s="52">
        <v>18</v>
      </c>
      <c r="B27" s="36" t="s">
        <v>172</v>
      </c>
      <c r="C27" s="103">
        <v>696499129.60619998</v>
      </c>
      <c r="D27" s="54"/>
      <c r="E27" s="605"/>
    </row>
    <row r="28" spans="1:6">
      <c r="A28" s="52">
        <v>19</v>
      </c>
      <c r="B28" s="36" t="s">
        <v>173</v>
      </c>
      <c r="C28" s="103">
        <v>16305351.202600002</v>
      </c>
      <c r="D28" s="54"/>
      <c r="E28" s="605"/>
    </row>
    <row r="29" spans="1:6">
      <c r="A29" s="52">
        <v>20</v>
      </c>
      <c r="B29" s="36" t="s">
        <v>95</v>
      </c>
      <c r="C29" s="103">
        <v>44575186.933799997</v>
      </c>
      <c r="D29" s="54"/>
      <c r="E29" s="605"/>
    </row>
    <row r="30" spans="1:6">
      <c r="A30" s="52">
        <v>21</v>
      </c>
      <c r="B30" s="39" t="s">
        <v>174</v>
      </c>
      <c r="C30" s="105">
        <v>60583110</v>
      </c>
      <c r="D30" s="56"/>
      <c r="E30" s="605"/>
    </row>
    <row r="31" spans="1:6">
      <c r="A31" s="52">
        <v>21.1</v>
      </c>
      <c r="B31" s="40" t="s">
        <v>942</v>
      </c>
      <c r="C31" s="108">
        <v>11481288</v>
      </c>
      <c r="D31" s="59" t="s">
        <v>1017</v>
      </c>
      <c r="E31" s="605"/>
    </row>
    <row r="32" spans="1:6">
      <c r="A32" s="52">
        <v>22</v>
      </c>
      <c r="B32" s="41" t="s">
        <v>175</v>
      </c>
      <c r="C32" s="106">
        <f>SUM(C22:C30)</f>
        <v>2489701781.2865</v>
      </c>
      <c r="D32" s="57"/>
      <c r="E32" s="607"/>
      <c r="F32" s="608"/>
    </row>
    <row r="33" spans="1:5">
      <c r="A33" s="52">
        <v>23</v>
      </c>
      <c r="B33" s="39" t="s">
        <v>176</v>
      </c>
      <c r="C33" s="103">
        <v>16181147</v>
      </c>
      <c r="D33" s="54" t="s">
        <v>1018</v>
      </c>
      <c r="E33" s="605"/>
    </row>
    <row r="34" spans="1:5">
      <c r="A34" s="52">
        <v>24</v>
      </c>
      <c r="B34" s="39" t="s">
        <v>177</v>
      </c>
      <c r="C34" s="103">
        <v>0</v>
      </c>
      <c r="D34" s="54"/>
      <c r="E34" s="605"/>
    </row>
    <row r="35" spans="1:5">
      <c r="A35" s="52">
        <v>25</v>
      </c>
      <c r="B35" s="39" t="s">
        <v>232</v>
      </c>
      <c r="C35" s="103">
        <v>0</v>
      </c>
      <c r="D35" s="54"/>
      <c r="E35" s="605"/>
    </row>
    <row r="36" spans="1:5">
      <c r="A36" s="52">
        <v>26</v>
      </c>
      <c r="B36" s="39" t="s">
        <v>179</v>
      </c>
      <c r="C36" s="103">
        <v>76412652.799999997</v>
      </c>
      <c r="D36" s="54" t="s">
        <v>1019</v>
      </c>
      <c r="E36" s="605"/>
    </row>
    <row r="37" spans="1:5">
      <c r="A37" s="52">
        <v>27</v>
      </c>
      <c r="B37" s="39" t="s">
        <v>180</v>
      </c>
      <c r="C37" s="103">
        <v>189397311.25</v>
      </c>
      <c r="D37" s="54" t="s">
        <v>1020</v>
      </c>
      <c r="E37" s="605"/>
    </row>
    <row r="38" spans="1:5">
      <c r="A38" s="52">
        <v>28</v>
      </c>
      <c r="B38" s="39" t="s">
        <v>181</v>
      </c>
      <c r="C38" s="103">
        <v>31738152.090000018</v>
      </c>
      <c r="D38" s="54" t="s">
        <v>1021</v>
      </c>
      <c r="E38" s="605"/>
    </row>
    <row r="39" spans="1:5">
      <c r="A39" s="52">
        <v>29</v>
      </c>
      <c r="B39" s="39" t="s">
        <v>35</v>
      </c>
      <c r="C39" s="103">
        <v>13935928.140000001</v>
      </c>
      <c r="D39" s="54" t="s">
        <v>1022</v>
      </c>
      <c r="E39" s="605"/>
    </row>
    <row r="40" spans="1:5" ht="15.75" thickBot="1">
      <c r="A40" s="60">
        <v>30</v>
      </c>
      <c r="B40" s="61" t="s">
        <v>182</v>
      </c>
      <c r="C40" s="109">
        <f>SUM(C33:C39)</f>
        <v>327665191.28000003</v>
      </c>
      <c r="D40" s="62"/>
      <c r="E40" s="607"/>
    </row>
    <row r="41" spans="1:5">
      <c r="C41" s="118"/>
    </row>
    <row r="42" spans="1:5">
      <c r="C42" s="118"/>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48118533890809E-2"/>
  </sheetPr>
  <dimension ref="A1:S57"/>
  <sheetViews>
    <sheetView zoomScale="85" zoomScaleNormal="85" workbookViewId="0">
      <pane xSplit="2" ySplit="7" topLeftCell="C8" activePane="bottomRight" state="frozen"/>
      <selection sqref="A1:XFD1048576"/>
      <selection pane="topRight" sqref="A1:XFD1048576"/>
      <selection pane="bottomLeft" sqref="A1:XFD1048576"/>
      <selection pane="bottomRight" activeCell="D28" sqref="D28"/>
    </sheetView>
  </sheetViews>
  <sheetFormatPr defaultColWidth="9.140625" defaultRowHeight="15"/>
  <cols>
    <col min="1" max="1" width="10.42578125" style="32" bestFit="1" customWidth="1"/>
    <col min="2" max="2" width="95" style="32" customWidth="1"/>
    <col min="3" max="3" width="14.5703125" style="32" bestFit="1" customWidth="1"/>
    <col min="4" max="4" width="13.28515625" style="32" bestFit="1" customWidth="1"/>
    <col min="5" max="5" width="13.5703125" style="32" bestFit="1" customWidth="1"/>
    <col min="6" max="6" width="13.28515625" style="32" bestFit="1" customWidth="1"/>
    <col min="7" max="7" width="14.5703125" style="32" bestFit="1" customWidth="1"/>
    <col min="8" max="8" width="13.42578125" style="32" bestFit="1" customWidth="1"/>
    <col min="9" max="9" width="12.42578125" style="32" bestFit="1" customWidth="1"/>
    <col min="10" max="10" width="13.42578125" style="32" bestFit="1" customWidth="1"/>
    <col min="11" max="11" width="14.5703125" style="32" bestFit="1" customWidth="1"/>
    <col min="12" max="12" width="13.5703125" style="32" bestFit="1" customWidth="1"/>
    <col min="13" max="13" width="16" style="32" bestFit="1" customWidth="1"/>
    <col min="14" max="14" width="14.5703125" style="32" bestFit="1" customWidth="1"/>
    <col min="15" max="15" width="13.5703125" style="32" bestFit="1" customWidth="1"/>
    <col min="16" max="16" width="13.28515625" style="32" bestFit="1" customWidth="1"/>
    <col min="17" max="17" width="13.5703125" style="32" bestFit="1" customWidth="1"/>
    <col min="18" max="18" width="13.28515625" style="32" bestFit="1" customWidth="1"/>
    <col min="19" max="19" width="19.5703125" style="32" customWidth="1"/>
    <col min="20" max="16384" width="9.140625" style="32"/>
  </cols>
  <sheetData>
    <row r="1" spans="1:19">
      <c r="A1" s="43" t="s">
        <v>188</v>
      </c>
      <c r="B1" s="43" t="str">
        <f>Info!C2</f>
        <v>სს "ბაზისბანკი"</v>
      </c>
    </row>
    <row r="2" spans="1:19">
      <c r="A2" s="43" t="s">
        <v>189</v>
      </c>
      <c r="B2" s="185">
        <f>'1. key ratios'!B2</f>
        <v>44742</v>
      </c>
    </row>
    <row r="4" spans="1:19" ht="45.75" thickBot="1">
      <c r="A4" s="30" t="s">
        <v>410</v>
      </c>
      <c r="B4" s="308" t="s">
        <v>452</v>
      </c>
    </row>
    <row r="5" spans="1:19">
      <c r="A5" s="309"/>
      <c r="B5" s="310"/>
      <c r="C5" s="620" t="s">
        <v>0</v>
      </c>
      <c r="D5" s="620" t="s">
        <v>1</v>
      </c>
      <c r="E5" s="620" t="s">
        <v>2</v>
      </c>
      <c r="F5" s="620" t="s">
        <v>3</v>
      </c>
      <c r="G5" s="620" t="s">
        <v>4</v>
      </c>
      <c r="H5" s="620" t="s">
        <v>5</v>
      </c>
      <c r="I5" s="620" t="s">
        <v>235</v>
      </c>
      <c r="J5" s="620" t="s">
        <v>236</v>
      </c>
      <c r="K5" s="620" t="s">
        <v>237</v>
      </c>
      <c r="L5" s="620" t="s">
        <v>238</v>
      </c>
      <c r="M5" s="620" t="s">
        <v>239</v>
      </c>
      <c r="N5" s="620" t="s">
        <v>240</v>
      </c>
      <c r="O5" s="620" t="s">
        <v>439</v>
      </c>
      <c r="P5" s="620" t="s">
        <v>440</v>
      </c>
      <c r="Q5" s="620" t="s">
        <v>441</v>
      </c>
      <c r="R5" s="621" t="s">
        <v>442</v>
      </c>
      <c r="S5" s="622" t="s">
        <v>443</v>
      </c>
    </row>
    <row r="6" spans="1:19" ht="46.5" customHeight="1">
      <c r="A6" s="282"/>
      <c r="B6" s="696" t="s">
        <v>444</v>
      </c>
      <c r="C6" s="694">
        <v>0</v>
      </c>
      <c r="D6" s="695"/>
      <c r="E6" s="694">
        <v>0.2</v>
      </c>
      <c r="F6" s="695"/>
      <c r="G6" s="694">
        <v>0.35</v>
      </c>
      <c r="H6" s="695"/>
      <c r="I6" s="694">
        <v>0.5</v>
      </c>
      <c r="J6" s="695"/>
      <c r="K6" s="694">
        <v>0.75</v>
      </c>
      <c r="L6" s="695"/>
      <c r="M6" s="694">
        <v>1</v>
      </c>
      <c r="N6" s="695"/>
      <c r="O6" s="694">
        <v>1.5</v>
      </c>
      <c r="P6" s="695"/>
      <c r="Q6" s="694">
        <v>2.5</v>
      </c>
      <c r="R6" s="695"/>
      <c r="S6" s="692" t="s">
        <v>247</v>
      </c>
    </row>
    <row r="7" spans="1:19" ht="42" customHeight="1">
      <c r="A7" s="282"/>
      <c r="B7" s="697"/>
      <c r="C7" s="623" t="s">
        <v>437</v>
      </c>
      <c r="D7" s="623" t="s">
        <v>438</v>
      </c>
      <c r="E7" s="623" t="s">
        <v>437</v>
      </c>
      <c r="F7" s="623" t="s">
        <v>438</v>
      </c>
      <c r="G7" s="623" t="s">
        <v>437</v>
      </c>
      <c r="H7" s="623" t="s">
        <v>438</v>
      </c>
      <c r="I7" s="623" t="s">
        <v>437</v>
      </c>
      <c r="J7" s="623" t="s">
        <v>438</v>
      </c>
      <c r="K7" s="623" t="s">
        <v>437</v>
      </c>
      <c r="L7" s="623" t="s">
        <v>438</v>
      </c>
      <c r="M7" s="623" t="s">
        <v>437</v>
      </c>
      <c r="N7" s="623" t="s">
        <v>438</v>
      </c>
      <c r="O7" s="623" t="s">
        <v>437</v>
      </c>
      <c r="P7" s="623" t="s">
        <v>438</v>
      </c>
      <c r="Q7" s="623" t="s">
        <v>437</v>
      </c>
      <c r="R7" s="623" t="s">
        <v>438</v>
      </c>
      <c r="S7" s="693"/>
    </row>
    <row r="8" spans="1:19" s="481" customFormat="1">
      <c r="A8" s="311">
        <v>1</v>
      </c>
      <c r="B8" s="312" t="s">
        <v>216</v>
      </c>
      <c r="C8" s="313">
        <v>361691206.63</v>
      </c>
      <c r="D8" s="313"/>
      <c r="E8" s="313">
        <v>0</v>
      </c>
      <c r="F8" s="314"/>
      <c r="G8" s="313">
        <v>0</v>
      </c>
      <c r="H8" s="313"/>
      <c r="I8" s="313">
        <v>0</v>
      </c>
      <c r="J8" s="313"/>
      <c r="K8" s="313">
        <v>0</v>
      </c>
      <c r="L8" s="313"/>
      <c r="M8" s="313">
        <v>220835164.3231</v>
      </c>
      <c r="N8" s="313"/>
      <c r="O8" s="313">
        <v>0</v>
      </c>
      <c r="P8" s="313"/>
      <c r="Q8" s="313">
        <v>0</v>
      </c>
      <c r="R8" s="314"/>
      <c r="S8" s="624">
        <v>220835164.3231</v>
      </c>
    </row>
    <row r="9" spans="1:19" s="481" customFormat="1">
      <c r="A9" s="311">
        <v>2</v>
      </c>
      <c r="B9" s="312" t="s">
        <v>217</v>
      </c>
      <c r="C9" s="313">
        <v>0</v>
      </c>
      <c r="D9" s="313"/>
      <c r="E9" s="313">
        <v>0</v>
      </c>
      <c r="F9" s="313"/>
      <c r="G9" s="313">
        <v>0</v>
      </c>
      <c r="H9" s="313"/>
      <c r="I9" s="313">
        <v>0</v>
      </c>
      <c r="J9" s="313"/>
      <c r="K9" s="313">
        <v>0</v>
      </c>
      <c r="L9" s="313"/>
      <c r="M9" s="313">
        <v>0</v>
      </c>
      <c r="N9" s="313"/>
      <c r="O9" s="313">
        <v>0</v>
      </c>
      <c r="P9" s="313"/>
      <c r="Q9" s="313">
        <v>0</v>
      </c>
      <c r="R9" s="314"/>
      <c r="S9" s="624">
        <v>0</v>
      </c>
    </row>
    <row r="10" spans="1:19" s="481" customFormat="1">
      <c r="A10" s="311">
        <v>3</v>
      </c>
      <c r="B10" s="312" t="s">
        <v>218</v>
      </c>
      <c r="C10" s="313">
        <v>0</v>
      </c>
      <c r="D10" s="313">
        <v>0</v>
      </c>
      <c r="E10" s="313">
        <v>0</v>
      </c>
      <c r="F10" s="313">
        <v>0</v>
      </c>
      <c r="G10" s="313">
        <v>0</v>
      </c>
      <c r="H10" s="313">
        <v>0</v>
      </c>
      <c r="I10" s="313">
        <v>0</v>
      </c>
      <c r="J10" s="313">
        <v>0</v>
      </c>
      <c r="K10" s="313">
        <v>0</v>
      </c>
      <c r="L10" s="313">
        <v>0</v>
      </c>
      <c r="M10" s="313">
        <v>39251537.390000001</v>
      </c>
      <c r="N10" s="313">
        <v>0</v>
      </c>
      <c r="O10" s="313">
        <v>0</v>
      </c>
      <c r="P10" s="313">
        <v>0</v>
      </c>
      <c r="Q10" s="313">
        <v>0</v>
      </c>
      <c r="R10" s="314">
        <v>0</v>
      </c>
      <c r="S10" s="624">
        <v>39251537.390000001</v>
      </c>
    </row>
    <row r="11" spans="1:19" s="481" customFormat="1">
      <c r="A11" s="311">
        <v>4</v>
      </c>
      <c r="B11" s="312" t="s">
        <v>219</v>
      </c>
      <c r="C11" s="313">
        <v>0</v>
      </c>
      <c r="D11" s="313"/>
      <c r="E11" s="313">
        <v>0</v>
      </c>
      <c r="F11" s="313"/>
      <c r="G11" s="313">
        <v>0</v>
      </c>
      <c r="H11" s="313"/>
      <c r="I11" s="313">
        <v>0</v>
      </c>
      <c r="J11" s="313"/>
      <c r="K11" s="313">
        <v>0</v>
      </c>
      <c r="L11" s="313"/>
      <c r="M11" s="313">
        <v>0</v>
      </c>
      <c r="N11" s="313"/>
      <c r="O11" s="313">
        <v>0</v>
      </c>
      <c r="P11" s="313"/>
      <c r="Q11" s="313">
        <v>0</v>
      </c>
      <c r="R11" s="314"/>
      <c r="S11" s="624">
        <v>0</v>
      </c>
    </row>
    <row r="12" spans="1:19" s="481" customFormat="1">
      <c r="A12" s="311">
        <v>5</v>
      </c>
      <c r="B12" s="312" t="s">
        <v>220</v>
      </c>
      <c r="C12" s="313">
        <v>0</v>
      </c>
      <c r="D12" s="313"/>
      <c r="E12" s="313">
        <v>0</v>
      </c>
      <c r="F12" s="313"/>
      <c r="G12" s="313">
        <v>0</v>
      </c>
      <c r="H12" s="313"/>
      <c r="I12" s="313">
        <v>0</v>
      </c>
      <c r="J12" s="313"/>
      <c r="K12" s="313">
        <v>0</v>
      </c>
      <c r="L12" s="313"/>
      <c r="M12" s="313">
        <v>0</v>
      </c>
      <c r="N12" s="313"/>
      <c r="O12" s="313">
        <v>0</v>
      </c>
      <c r="P12" s="313"/>
      <c r="Q12" s="313">
        <v>0</v>
      </c>
      <c r="R12" s="314"/>
      <c r="S12" s="624">
        <v>0</v>
      </c>
    </row>
    <row r="13" spans="1:19" s="481" customFormat="1">
      <c r="A13" s="311">
        <v>6</v>
      </c>
      <c r="B13" s="312" t="s">
        <v>221</v>
      </c>
      <c r="C13" s="313">
        <v>0</v>
      </c>
      <c r="D13" s="313"/>
      <c r="E13" s="313">
        <v>68188595.992500007</v>
      </c>
      <c r="F13" s="313"/>
      <c r="G13" s="313">
        <v>0</v>
      </c>
      <c r="H13" s="313"/>
      <c r="I13" s="313">
        <v>4240067.9271999998</v>
      </c>
      <c r="J13" s="313"/>
      <c r="K13" s="313">
        <v>0</v>
      </c>
      <c r="L13" s="313"/>
      <c r="M13" s="313">
        <v>164632.1018</v>
      </c>
      <c r="N13" s="313"/>
      <c r="O13" s="313">
        <v>0</v>
      </c>
      <c r="P13" s="313"/>
      <c r="Q13" s="313">
        <v>0</v>
      </c>
      <c r="R13" s="314"/>
      <c r="S13" s="624">
        <v>15922385.263900002</v>
      </c>
    </row>
    <row r="14" spans="1:19" s="481" customFormat="1">
      <c r="A14" s="311">
        <v>7</v>
      </c>
      <c r="B14" s="312" t="s">
        <v>73</v>
      </c>
      <c r="C14" s="313">
        <v>0</v>
      </c>
      <c r="D14" s="313">
        <v>0</v>
      </c>
      <c r="E14" s="313">
        <v>0</v>
      </c>
      <c r="F14" s="313">
        <v>0</v>
      </c>
      <c r="G14" s="313">
        <v>0</v>
      </c>
      <c r="H14" s="313">
        <v>29000</v>
      </c>
      <c r="I14" s="313">
        <v>0</v>
      </c>
      <c r="J14" s="313">
        <v>0</v>
      </c>
      <c r="K14" s="313">
        <v>0</v>
      </c>
      <c r="L14" s="313">
        <v>4283894.7139999997</v>
      </c>
      <c r="M14" s="313">
        <v>1024997873.5949212</v>
      </c>
      <c r="N14" s="313">
        <v>142462375.33054</v>
      </c>
      <c r="O14" s="313">
        <v>0</v>
      </c>
      <c r="P14" s="313">
        <v>400000</v>
      </c>
      <c r="Q14" s="313">
        <v>0</v>
      </c>
      <c r="R14" s="314">
        <v>0</v>
      </c>
      <c r="S14" s="624">
        <v>1171283319.9609613</v>
      </c>
    </row>
    <row r="15" spans="1:19" s="481" customFormat="1">
      <c r="A15" s="311">
        <v>8</v>
      </c>
      <c r="B15" s="312" t="s">
        <v>74</v>
      </c>
      <c r="C15" s="313">
        <v>0</v>
      </c>
      <c r="D15" s="313">
        <v>0</v>
      </c>
      <c r="E15" s="313">
        <v>0</v>
      </c>
      <c r="F15" s="313">
        <v>0</v>
      </c>
      <c r="G15" s="313">
        <v>0</v>
      </c>
      <c r="H15" s="313">
        <v>3082.1</v>
      </c>
      <c r="I15" s="313">
        <v>0</v>
      </c>
      <c r="J15" s="313">
        <v>0</v>
      </c>
      <c r="K15" s="313">
        <v>361229106.75602341</v>
      </c>
      <c r="L15" s="313">
        <v>333299.11694999982</v>
      </c>
      <c r="M15" s="313">
        <v>0</v>
      </c>
      <c r="N15" s="313">
        <v>243015.67</v>
      </c>
      <c r="O15" s="313">
        <v>0</v>
      </c>
      <c r="P15" s="313">
        <v>21873.849999999995</v>
      </c>
      <c r="Q15" s="313">
        <v>0</v>
      </c>
      <c r="R15" s="314">
        <v>0</v>
      </c>
      <c r="S15" s="624">
        <v>271448709.58473003</v>
      </c>
    </row>
    <row r="16" spans="1:19" s="481" customFormat="1">
      <c r="A16" s="311">
        <v>9</v>
      </c>
      <c r="B16" s="312" t="s">
        <v>75</v>
      </c>
      <c r="C16" s="313">
        <v>0</v>
      </c>
      <c r="D16" s="313">
        <v>0</v>
      </c>
      <c r="E16" s="313">
        <v>0</v>
      </c>
      <c r="F16" s="313">
        <v>0</v>
      </c>
      <c r="G16" s="313">
        <v>315586113.66956729</v>
      </c>
      <c r="H16" s="313">
        <v>0</v>
      </c>
      <c r="I16" s="313">
        <v>0</v>
      </c>
      <c r="J16" s="313">
        <v>0</v>
      </c>
      <c r="K16" s="313">
        <v>0</v>
      </c>
      <c r="L16" s="313">
        <v>0</v>
      </c>
      <c r="M16" s="313">
        <v>0</v>
      </c>
      <c r="N16" s="313">
        <v>0</v>
      </c>
      <c r="O16" s="313">
        <v>0</v>
      </c>
      <c r="P16" s="313">
        <v>0</v>
      </c>
      <c r="Q16" s="313">
        <v>0</v>
      </c>
      <c r="R16" s="314">
        <v>0</v>
      </c>
      <c r="S16" s="624">
        <v>110455139.78434855</v>
      </c>
    </row>
    <row r="17" spans="1:19" s="481" customFormat="1">
      <c r="A17" s="311">
        <v>10</v>
      </c>
      <c r="B17" s="312" t="s">
        <v>69</v>
      </c>
      <c r="C17" s="313">
        <v>0</v>
      </c>
      <c r="D17" s="313">
        <v>0</v>
      </c>
      <c r="E17" s="313">
        <v>0</v>
      </c>
      <c r="F17" s="313">
        <v>0</v>
      </c>
      <c r="G17" s="313">
        <v>0</v>
      </c>
      <c r="H17" s="313">
        <v>0</v>
      </c>
      <c r="I17" s="313">
        <v>5205468.3009746997</v>
      </c>
      <c r="J17" s="313">
        <v>0</v>
      </c>
      <c r="K17" s="313">
        <v>0</v>
      </c>
      <c r="L17" s="313">
        <v>0</v>
      </c>
      <c r="M17" s="313">
        <v>14539289.689365599</v>
      </c>
      <c r="N17" s="313">
        <v>0</v>
      </c>
      <c r="O17" s="313">
        <v>1501456.0872118999</v>
      </c>
      <c r="P17" s="313">
        <v>0</v>
      </c>
      <c r="Q17" s="313">
        <v>0</v>
      </c>
      <c r="R17" s="314">
        <v>0</v>
      </c>
      <c r="S17" s="624">
        <v>19394207.970670797</v>
      </c>
    </row>
    <row r="18" spans="1:19" s="481" customFormat="1">
      <c r="A18" s="311">
        <v>11</v>
      </c>
      <c r="B18" s="312" t="s">
        <v>70</v>
      </c>
      <c r="C18" s="313">
        <v>0</v>
      </c>
      <c r="D18" s="313">
        <v>0</v>
      </c>
      <c r="E18" s="313">
        <v>0</v>
      </c>
      <c r="F18" s="313">
        <v>0</v>
      </c>
      <c r="G18" s="313">
        <v>0</v>
      </c>
      <c r="H18" s="313">
        <v>35042.5</v>
      </c>
      <c r="I18" s="313">
        <v>0</v>
      </c>
      <c r="J18" s="313">
        <v>0</v>
      </c>
      <c r="K18" s="313">
        <v>0</v>
      </c>
      <c r="L18" s="313">
        <v>40761.151000000005</v>
      </c>
      <c r="M18" s="313">
        <v>54418814.628550701</v>
      </c>
      <c r="N18" s="313">
        <v>194666.92499999996</v>
      </c>
      <c r="O18" s="313">
        <v>37619143.808197901</v>
      </c>
      <c r="P18" s="313">
        <v>215685.37499999983</v>
      </c>
      <c r="Q18" s="313">
        <v>1964857.425</v>
      </c>
      <c r="R18" s="314">
        <v>0</v>
      </c>
      <c r="S18" s="624">
        <v>116320704.62909755</v>
      </c>
    </row>
    <row r="19" spans="1:19" s="481" customFormat="1">
      <c r="A19" s="311">
        <v>12</v>
      </c>
      <c r="B19" s="312" t="s">
        <v>71</v>
      </c>
      <c r="C19" s="313">
        <v>0</v>
      </c>
      <c r="D19" s="313">
        <v>0</v>
      </c>
      <c r="E19" s="313">
        <v>0</v>
      </c>
      <c r="F19" s="313">
        <v>0</v>
      </c>
      <c r="G19" s="313">
        <v>0</v>
      </c>
      <c r="H19" s="313">
        <v>0</v>
      </c>
      <c r="I19" s="313">
        <v>0</v>
      </c>
      <c r="J19" s="313">
        <v>0</v>
      </c>
      <c r="K19" s="313">
        <v>0</v>
      </c>
      <c r="L19" s="313">
        <v>113254.5319</v>
      </c>
      <c r="M19" s="313">
        <v>5432384.8732000003</v>
      </c>
      <c r="N19" s="313">
        <v>38474145.49423001</v>
      </c>
      <c r="O19" s="313">
        <v>0</v>
      </c>
      <c r="P19" s="313">
        <v>677.31</v>
      </c>
      <c r="Q19" s="313">
        <v>0</v>
      </c>
      <c r="R19" s="314">
        <v>0</v>
      </c>
      <c r="S19" s="624">
        <v>43992487.231355011</v>
      </c>
    </row>
    <row r="20" spans="1:19" s="481" customFormat="1">
      <c r="A20" s="311">
        <v>13</v>
      </c>
      <c r="B20" s="312" t="s">
        <v>72</v>
      </c>
      <c r="C20" s="313">
        <v>0</v>
      </c>
      <c r="D20" s="313"/>
      <c r="E20" s="313">
        <v>0</v>
      </c>
      <c r="F20" s="313"/>
      <c r="G20" s="313">
        <v>0</v>
      </c>
      <c r="H20" s="313"/>
      <c r="I20" s="313">
        <v>0</v>
      </c>
      <c r="J20" s="313"/>
      <c r="K20" s="313">
        <v>0</v>
      </c>
      <c r="L20" s="313"/>
      <c r="M20" s="313">
        <v>0</v>
      </c>
      <c r="N20" s="313"/>
      <c r="O20" s="313">
        <v>0</v>
      </c>
      <c r="P20" s="313"/>
      <c r="Q20" s="313">
        <v>0</v>
      </c>
      <c r="R20" s="314"/>
      <c r="S20" s="624">
        <v>0</v>
      </c>
    </row>
    <row r="21" spans="1:19" s="481" customFormat="1">
      <c r="A21" s="311">
        <v>14</v>
      </c>
      <c r="B21" s="312" t="s">
        <v>245</v>
      </c>
      <c r="C21" s="313">
        <v>78280336.139500007</v>
      </c>
      <c r="D21" s="313">
        <v>0</v>
      </c>
      <c r="E21" s="313">
        <v>3075723.6579</v>
      </c>
      <c r="F21" s="313">
        <v>0</v>
      </c>
      <c r="G21" s="313">
        <v>0</v>
      </c>
      <c r="H21" s="313">
        <v>210490.97514999998</v>
      </c>
      <c r="I21" s="313">
        <v>0</v>
      </c>
      <c r="J21" s="313">
        <v>0</v>
      </c>
      <c r="K21" s="313">
        <v>0</v>
      </c>
      <c r="L21" s="313">
        <v>5811504.5228799973</v>
      </c>
      <c r="M21" s="313">
        <v>215199041.27008739</v>
      </c>
      <c r="N21" s="313">
        <v>14900875.525150005</v>
      </c>
      <c r="O21" s="313">
        <v>0</v>
      </c>
      <c r="P21" s="313">
        <v>993910.54224999982</v>
      </c>
      <c r="Q21" s="313">
        <v>17000000</v>
      </c>
      <c r="R21" s="314">
        <v>0</v>
      </c>
      <c r="S21" s="624">
        <v>279138227.57365489</v>
      </c>
    </row>
    <row r="22" spans="1:19" ht="15.75" thickBot="1">
      <c r="A22" s="302"/>
      <c r="B22" s="67" t="s">
        <v>68</v>
      </c>
      <c r="C22" s="315">
        <f>SUM(C8:C21)</f>
        <v>439971542.76950002</v>
      </c>
      <c r="D22" s="315">
        <f t="shared" ref="D22:S22" si="0">SUM(D8:D21)</f>
        <v>0</v>
      </c>
      <c r="E22" s="315">
        <f t="shared" si="0"/>
        <v>71264319.650400013</v>
      </c>
      <c r="F22" s="315">
        <f t="shared" si="0"/>
        <v>0</v>
      </c>
      <c r="G22" s="315">
        <f t="shared" si="0"/>
        <v>315586113.66956729</v>
      </c>
      <c r="H22" s="315">
        <f t="shared" si="0"/>
        <v>277615.57514999999</v>
      </c>
      <c r="I22" s="315">
        <f t="shared" si="0"/>
        <v>9445536.2281746995</v>
      </c>
      <c r="J22" s="315">
        <f t="shared" si="0"/>
        <v>0</v>
      </c>
      <c r="K22" s="315">
        <f t="shared" si="0"/>
        <v>361229106.75602341</v>
      </c>
      <c r="L22" s="315">
        <f t="shared" si="0"/>
        <v>10582714.036729995</v>
      </c>
      <c r="M22" s="315">
        <f t="shared" si="0"/>
        <v>1574838737.8710251</v>
      </c>
      <c r="N22" s="315">
        <f t="shared" si="0"/>
        <v>196275078.94492</v>
      </c>
      <c r="O22" s="315">
        <f t="shared" si="0"/>
        <v>39120599.8954098</v>
      </c>
      <c r="P22" s="315">
        <f t="shared" si="0"/>
        <v>1632147.0772499996</v>
      </c>
      <c r="Q22" s="315">
        <f t="shared" si="0"/>
        <v>18964857.425000001</v>
      </c>
      <c r="R22" s="315">
        <f t="shared" si="0"/>
        <v>0</v>
      </c>
      <c r="S22" s="625">
        <f t="shared" si="0"/>
        <v>2288041883.7118177</v>
      </c>
    </row>
    <row r="43" spans="3:19">
      <c r="C43" s="183"/>
      <c r="D43" s="183"/>
      <c r="E43" s="183"/>
      <c r="F43" s="183"/>
      <c r="G43" s="183"/>
      <c r="H43" s="183"/>
      <c r="I43" s="183"/>
      <c r="J43" s="183"/>
      <c r="K43" s="183"/>
      <c r="L43" s="183"/>
      <c r="M43" s="183"/>
      <c r="N43" s="183"/>
      <c r="O43" s="183"/>
      <c r="P43" s="183"/>
      <c r="Q43" s="183"/>
      <c r="R43" s="183"/>
      <c r="S43" s="183"/>
    </row>
    <row r="44" spans="3:19">
      <c r="C44" s="183"/>
      <c r="D44" s="183"/>
      <c r="E44" s="183"/>
      <c r="F44" s="183"/>
      <c r="G44" s="183"/>
      <c r="H44" s="183"/>
      <c r="I44" s="183"/>
      <c r="J44" s="183"/>
      <c r="K44" s="183"/>
      <c r="L44" s="183"/>
      <c r="M44" s="183"/>
      <c r="N44" s="183"/>
      <c r="O44" s="183"/>
      <c r="P44" s="183"/>
      <c r="Q44" s="183"/>
      <c r="R44" s="183"/>
      <c r="S44" s="183"/>
    </row>
    <row r="45" spans="3:19">
      <c r="C45" s="183"/>
      <c r="D45" s="183"/>
      <c r="E45" s="183"/>
      <c r="F45" s="183"/>
      <c r="G45" s="183"/>
      <c r="H45" s="183"/>
      <c r="I45" s="183"/>
      <c r="J45" s="183"/>
      <c r="K45" s="183"/>
      <c r="L45" s="183"/>
      <c r="M45" s="183"/>
      <c r="N45" s="183"/>
      <c r="O45" s="183"/>
      <c r="P45" s="183"/>
      <c r="Q45" s="183"/>
      <c r="R45" s="183"/>
      <c r="S45" s="183"/>
    </row>
    <row r="46" spans="3:19">
      <c r="C46" s="183"/>
      <c r="D46" s="183"/>
      <c r="E46" s="183"/>
      <c r="F46" s="183"/>
      <c r="G46" s="183"/>
      <c r="H46" s="183"/>
      <c r="I46" s="183"/>
      <c r="J46" s="183"/>
      <c r="K46" s="183"/>
      <c r="L46" s="183"/>
      <c r="M46" s="183"/>
      <c r="N46" s="183"/>
      <c r="O46" s="183"/>
      <c r="P46" s="183"/>
      <c r="Q46" s="183"/>
      <c r="R46" s="183"/>
      <c r="S46" s="183"/>
    </row>
    <row r="47" spans="3:19">
      <c r="C47" s="183"/>
      <c r="D47" s="183"/>
      <c r="E47" s="183"/>
      <c r="F47" s="183"/>
      <c r="G47" s="183"/>
      <c r="H47" s="183"/>
      <c r="I47" s="183"/>
      <c r="J47" s="183"/>
      <c r="K47" s="183"/>
      <c r="L47" s="183"/>
      <c r="M47" s="183"/>
      <c r="N47" s="183"/>
      <c r="O47" s="183"/>
      <c r="P47" s="183"/>
      <c r="Q47" s="183"/>
      <c r="R47" s="183"/>
      <c r="S47" s="183"/>
    </row>
    <row r="48" spans="3:19">
      <c r="C48" s="183"/>
      <c r="D48" s="183"/>
      <c r="E48" s="183"/>
      <c r="F48" s="183"/>
      <c r="G48" s="183"/>
      <c r="H48" s="183"/>
      <c r="I48" s="183"/>
      <c r="J48" s="183"/>
      <c r="K48" s="183"/>
      <c r="L48" s="183"/>
      <c r="M48" s="183"/>
      <c r="N48" s="183"/>
      <c r="O48" s="183"/>
      <c r="P48" s="183"/>
      <c r="Q48" s="183"/>
      <c r="R48" s="183"/>
      <c r="S48" s="183"/>
    </row>
    <row r="49" spans="3:19">
      <c r="C49" s="183"/>
      <c r="D49" s="183"/>
      <c r="E49" s="183"/>
      <c r="F49" s="183"/>
      <c r="G49" s="183"/>
      <c r="H49" s="183"/>
      <c r="I49" s="183"/>
      <c r="J49" s="183"/>
      <c r="K49" s="183"/>
      <c r="L49" s="183"/>
      <c r="M49" s="183"/>
      <c r="N49" s="183"/>
      <c r="O49" s="183"/>
      <c r="P49" s="183"/>
      <c r="Q49" s="183"/>
      <c r="R49" s="183"/>
      <c r="S49" s="183"/>
    </row>
    <row r="50" spans="3:19">
      <c r="C50" s="183"/>
      <c r="D50" s="183"/>
      <c r="E50" s="183"/>
      <c r="F50" s="183"/>
      <c r="G50" s="183"/>
      <c r="H50" s="183"/>
      <c r="I50" s="183"/>
      <c r="J50" s="183"/>
      <c r="K50" s="183"/>
      <c r="L50" s="183"/>
      <c r="M50" s="183"/>
      <c r="N50" s="183"/>
      <c r="O50" s="183"/>
      <c r="P50" s="183"/>
      <c r="Q50" s="183"/>
      <c r="R50" s="183"/>
      <c r="S50" s="183"/>
    </row>
    <row r="51" spans="3:19">
      <c r="C51" s="183"/>
      <c r="D51" s="183"/>
      <c r="E51" s="183"/>
      <c r="F51" s="183"/>
      <c r="G51" s="183"/>
      <c r="H51" s="183"/>
      <c r="I51" s="183"/>
      <c r="J51" s="183"/>
      <c r="K51" s="183"/>
      <c r="L51" s="183"/>
      <c r="M51" s="183"/>
      <c r="N51" s="183"/>
      <c r="O51" s="183"/>
      <c r="P51" s="183"/>
      <c r="Q51" s="183"/>
      <c r="R51" s="183"/>
      <c r="S51" s="183"/>
    </row>
    <row r="52" spans="3:19">
      <c r="C52" s="183"/>
      <c r="D52" s="183"/>
      <c r="E52" s="183"/>
      <c r="F52" s="183"/>
      <c r="G52" s="183"/>
      <c r="H52" s="183"/>
      <c r="I52" s="183"/>
      <c r="J52" s="183"/>
      <c r="K52" s="183"/>
      <c r="L52" s="183"/>
      <c r="M52" s="183"/>
      <c r="N52" s="183"/>
      <c r="O52" s="183"/>
      <c r="P52" s="183"/>
      <c r="Q52" s="183"/>
      <c r="R52" s="183"/>
      <c r="S52" s="183"/>
    </row>
    <row r="53" spans="3:19">
      <c r="C53" s="183"/>
      <c r="D53" s="183"/>
      <c r="E53" s="183"/>
      <c r="F53" s="183"/>
      <c r="G53" s="183"/>
      <c r="H53" s="183"/>
      <c r="I53" s="183"/>
      <c r="J53" s="183"/>
      <c r="K53" s="183"/>
      <c r="L53" s="183"/>
      <c r="M53" s="183"/>
      <c r="N53" s="183"/>
      <c r="O53" s="183"/>
      <c r="P53" s="183"/>
      <c r="Q53" s="183"/>
      <c r="R53" s="183"/>
      <c r="S53" s="183"/>
    </row>
    <row r="54" spans="3:19">
      <c r="C54" s="183"/>
      <c r="D54" s="183"/>
      <c r="E54" s="183"/>
      <c r="F54" s="183"/>
      <c r="G54" s="183"/>
      <c r="H54" s="183"/>
      <c r="I54" s="183"/>
      <c r="J54" s="183"/>
      <c r="K54" s="183"/>
      <c r="L54" s="183"/>
      <c r="M54" s="183"/>
      <c r="N54" s="183"/>
      <c r="O54" s="183"/>
      <c r="P54" s="183"/>
      <c r="Q54" s="183"/>
      <c r="R54" s="183"/>
      <c r="S54" s="183"/>
    </row>
    <row r="55" spans="3:19">
      <c r="C55" s="183"/>
      <c r="D55" s="183"/>
      <c r="E55" s="183"/>
      <c r="F55" s="183"/>
      <c r="G55" s="183"/>
      <c r="H55" s="183"/>
      <c r="I55" s="183"/>
      <c r="J55" s="183"/>
      <c r="K55" s="183"/>
      <c r="L55" s="183"/>
      <c r="M55" s="183"/>
      <c r="N55" s="183"/>
      <c r="O55" s="183"/>
      <c r="P55" s="183"/>
      <c r="Q55" s="183"/>
      <c r="R55" s="183"/>
      <c r="S55" s="183"/>
    </row>
    <row r="56" spans="3:19">
      <c r="C56" s="183"/>
      <c r="D56" s="183"/>
      <c r="E56" s="183"/>
      <c r="F56" s="183"/>
      <c r="G56" s="183"/>
      <c r="H56" s="183"/>
      <c r="I56" s="183"/>
      <c r="J56" s="183"/>
      <c r="K56" s="183"/>
      <c r="L56" s="183"/>
      <c r="M56" s="183"/>
      <c r="N56" s="183"/>
      <c r="O56" s="183"/>
      <c r="P56" s="183"/>
      <c r="Q56" s="183"/>
      <c r="R56" s="183"/>
      <c r="S56" s="183"/>
    </row>
    <row r="57" spans="3:19">
      <c r="C57" s="183"/>
      <c r="D57" s="183"/>
      <c r="E57" s="183"/>
      <c r="F57" s="183"/>
      <c r="G57" s="183"/>
      <c r="H57" s="183"/>
      <c r="I57" s="183"/>
      <c r="J57" s="183"/>
      <c r="K57" s="183"/>
      <c r="L57" s="183"/>
      <c r="M57" s="183"/>
      <c r="N57" s="183"/>
      <c r="O57" s="183"/>
      <c r="P57" s="183"/>
      <c r="Q57" s="183"/>
      <c r="R57" s="183"/>
      <c r="S57" s="183"/>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48118533890809E-2"/>
  </sheetPr>
  <dimension ref="A1:V28"/>
  <sheetViews>
    <sheetView zoomScale="85" zoomScaleNormal="85" workbookViewId="0">
      <pane xSplit="2" ySplit="6" topLeftCell="C7" activePane="bottomRight" state="frozen"/>
      <selection sqref="A1:XFD1048576"/>
      <selection pane="topRight" sqref="A1:XFD1048576"/>
      <selection pane="bottomLeft" sqref="A1:XFD1048576"/>
      <selection pane="bottomRight" activeCell="V21" sqref="D7:V21"/>
    </sheetView>
  </sheetViews>
  <sheetFormatPr defaultColWidth="9.140625" defaultRowHeight="15"/>
  <cols>
    <col min="1" max="1" width="10.42578125" style="32" bestFit="1" customWidth="1"/>
    <col min="2" max="2" width="74.42578125" style="32" customWidth="1"/>
    <col min="3" max="3" width="19" style="32" customWidth="1"/>
    <col min="4" max="4" width="19.42578125" style="32" customWidth="1"/>
    <col min="5" max="5" width="31.140625" style="32" customWidth="1"/>
    <col min="6" max="6" width="29.140625" style="32" customWidth="1"/>
    <col min="7" max="7" width="28.42578125" style="32" customWidth="1"/>
    <col min="8" max="8" width="26.42578125" style="32" customWidth="1"/>
    <col min="9" max="9" width="23.7109375" style="32" customWidth="1"/>
    <col min="10" max="10" width="21.42578125" style="32" customWidth="1"/>
    <col min="11" max="11" width="15.7109375" style="32" customWidth="1"/>
    <col min="12" max="12" width="13.28515625" style="32" customWidth="1"/>
    <col min="13" max="13" width="20.85546875" style="32" customWidth="1"/>
    <col min="14" max="14" width="19.28515625" style="32" customWidth="1"/>
    <col min="15" max="15" width="18.42578125" style="32" customWidth="1"/>
    <col min="16" max="16" width="19" style="32" customWidth="1"/>
    <col min="17" max="17" width="20.28515625" style="32" customWidth="1"/>
    <col min="18" max="18" width="18" style="32" customWidth="1"/>
    <col min="19" max="19" width="27.5703125" style="32" customWidth="1"/>
    <col min="20" max="20" width="19.42578125" style="32" customWidth="1"/>
    <col min="21" max="21" width="19.140625" style="32" customWidth="1"/>
    <col min="22" max="22" width="14.85546875" style="32" customWidth="1"/>
    <col min="23" max="16384" width="9.140625" style="32"/>
  </cols>
  <sheetData>
    <row r="1" spans="1:22">
      <c r="A1" s="43" t="s">
        <v>188</v>
      </c>
      <c r="B1" s="43" t="str">
        <f>Info!C2</f>
        <v>სს "ბაზისბანკი"</v>
      </c>
    </row>
    <row r="2" spans="1:22">
      <c r="A2" s="43" t="s">
        <v>189</v>
      </c>
      <c r="B2" s="185">
        <f>'1. key ratios'!B2</f>
        <v>44742</v>
      </c>
    </row>
    <row r="4" spans="1:22" ht="30.75" thickBot="1">
      <c r="A4" s="32" t="s">
        <v>411</v>
      </c>
      <c r="B4" s="292" t="s">
        <v>453</v>
      </c>
      <c r="V4" s="77" t="s">
        <v>93</v>
      </c>
    </row>
    <row r="5" spans="1:22">
      <c r="A5" s="280"/>
      <c r="B5" s="293"/>
      <c r="C5" s="698" t="s">
        <v>198</v>
      </c>
      <c r="D5" s="699"/>
      <c r="E5" s="699"/>
      <c r="F5" s="699"/>
      <c r="G5" s="699"/>
      <c r="H5" s="699"/>
      <c r="I5" s="699"/>
      <c r="J5" s="699"/>
      <c r="K5" s="699"/>
      <c r="L5" s="700"/>
      <c r="M5" s="698" t="s">
        <v>199</v>
      </c>
      <c r="N5" s="699"/>
      <c r="O5" s="699"/>
      <c r="P5" s="699"/>
      <c r="Q5" s="699"/>
      <c r="R5" s="699"/>
      <c r="S5" s="700"/>
      <c r="T5" s="703" t="s">
        <v>451</v>
      </c>
      <c r="U5" s="703" t="s">
        <v>450</v>
      </c>
      <c r="V5" s="701" t="s">
        <v>200</v>
      </c>
    </row>
    <row r="6" spans="1:22" s="30" customFormat="1" ht="180">
      <c r="A6" s="294"/>
      <c r="B6" s="295"/>
      <c r="C6" s="627" t="s">
        <v>201</v>
      </c>
      <c r="D6" s="628" t="s">
        <v>202</v>
      </c>
      <c r="E6" s="629" t="s">
        <v>203</v>
      </c>
      <c r="F6" s="156" t="s">
        <v>445</v>
      </c>
      <c r="G6" s="628" t="s">
        <v>204</v>
      </c>
      <c r="H6" s="628" t="s">
        <v>205</v>
      </c>
      <c r="I6" s="628" t="s">
        <v>206</v>
      </c>
      <c r="J6" s="628" t="s">
        <v>244</v>
      </c>
      <c r="K6" s="628" t="s">
        <v>207</v>
      </c>
      <c r="L6" s="626" t="s">
        <v>208</v>
      </c>
      <c r="M6" s="627" t="s">
        <v>209</v>
      </c>
      <c r="N6" s="628" t="s">
        <v>210</v>
      </c>
      <c r="O6" s="628" t="s">
        <v>211</v>
      </c>
      <c r="P6" s="628" t="s">
        <v>212</v>
      </c>
      <c r="Q6" s="628" t="s">
        <v>213</v>
      </c>
      <c r="R6" s="628" t="s">
        <v>214</v>
      </c>
      <c r="S6" s="626" t="s">
        <v>215</v>
      </c>
      <c r="T6" s="704"/>
      <c r="U6" s="704"/>
      <c r="V6" s="702"/>
    </row>
    <row r="7" spans="1:22" s="481" customFormat="1">
      <c r="A7" s="64">
        <v>1</v>
      </c>
      <c r="B7" s="296" t="s">
        <v>216</v>
      </c>
      <c r="C7" s="297"/>
      <c r="D7" s="298">
        <v>0</v>
      </c>
      <c r="E7" s="298"/>
      <c r="F7" s="298"/>
      <c r="G7" s="298"/>
      <c r="H7" s="298"/>
      <c r="I7" s="298"/>
      <c r="J7" s="298"/>
      <c r="K7" s="298"/>
      <c r="L7" s="299"/>
      <c r="M7" s="297"/>
      <c r="N7" s="298"/>
      <c r="O7" s="298"/>
      <c r="P7" s="298"/>
      <c r="Q7" s="298"/>
      <c r="R7" s="298"/>
      <c r="S7" s="299"/>
      <c r="T7" s="300">
        <v>0</v>
      </c>
      <c r="U7" s="301"/>
      <c r="V7" s="633">
        <f>SUM(C7:S7)</f>
        <v>0</v>
      </c>
    </row>
    <row r="8" spans="1:22" s="481" customFormat="1">
      <c r="A8" s="64">
        <v>2</v>
      </c>
      <c r="B8" s="296" t="s">
        <v>217</v>
      </c>
      <c r="C8" s="297"/>
      <c r="D8" s="298">
        <v>0</v>
      </c>
      <c r="E8" s="298"/>
      <c r="F8" s="298"/>
      <c r="G8" s="298"/>
      <c r="H8" s="298"/>
      <c r="I8" s="298"/>
      <c r="J8" s="298"/>
      <c r="K8" s="298"/>
      <c r="L8" s="299"/>
      <c r="M8" s="297"/>
      <c r="N8" s="298"/>
      <c r="O8" s="298"/>
      <c r="P8" s="298"/>
      <c r="Q8" s="298"/>
      <c r="R8" s="298"/>
      <c r="S8" s="299"/>
      <c r="T8" s="301">
        <v>0</v>
      </c>
      <c r="U8" s="301"/>
      <c r="V8" s="633">
        <f t="shared" ref="V8:V20" si="0">SUM(C8:S8)</f>
        <v>0</v>
      </c>
    </row>
    <row r="9" spans="1:22" s="481" customFormat="1">
      <c r="A9" s="64">
        <v>3</v>
      </c>
      <c r="B9" s="296" t="s">
        <v>218</v>
      </c>
      <c r="C9" s="297"/>
      <c r="D9" s="298">
        <v>0</v>
      </c>
      <c r="E9" s="298"/>
      <c r="F9" s="298"/>
      <c r="G9" s="298"/>
      <c r="H9" s="298"/>
      <c r="I9" s="298"/>
      <c r="J9" s="298"/>
      <c r="K9" s="298"/>
      <c r="L9" s="299"/>
      <c r="M9" s="297"/>
      <c r="N9" s="298"/>
      <c r="O9" s="298"/>
      <c r="P9" s="298"/>
      <c r="Q9" s="298"/>
      <c r="R9" s="298"/>
      <c r="S9" s="299"/>
      <c r="T9" s="301">
        <v>0</v>
      </c>
      <c r="U9" s="301"/>
      <c r="V9" s="633">
        <f>SUM(C9:S9)</f>
        <v>0</v>
      </c>
    </row>
    <row r="10" spans="1:22" s="481" customFormat="1">
      <c r="A10" s="64">
        <v>4</v>
      </c>
      <c r="B10" s="296" t="s">
        <v>219</v>
      </c>
      <c r="C10" s="297"/>
      <c r="D10" s="298">
        <v>0</v>
      </c>
      <c r="E10" s="298"/>
      <c r="F10" s="298"/>
      <c r="G10" s="298"/>
      <c r="H10" s="298"/>
      <c r="I10" s="298"/>
      <c r="J10" s="298"/>
      <c r="K10" s="298"/>
      <c r="L10" s="299"/>
      <c r="M10" s="297"/>
      <c r="N10" s="298"/>
      <c r="O10" s="298"/>
      <c r="P10" s="298"/>
      <c r="Q10" s="298"/>
      <c r="R10" s="298"/>
      <c r="S10" s="299"/>
      <c r="T10" s="301">
        <v>0</v>
      </c>
      <c r="U10" s="301"/>
      <c r="V10" s="633">
        <f t="shared" si="0"/>
        <v>0</v>
      </c>
    </row>
    <row r="11" spans="1:22" s="481" customFormat="1">
      <c r="A11" s="64">
        <v>5</v>
      </c>
      <c r="B11" s="296" t="s">
        <v>220</v>
      </c>
      <c r="C11" s="297"/>
      <c r="D11" s="298">
        <v>0</v>
      </c>
      <c r="E11" s="298"/>
      <c r="F11" s="298"/>
      <c r="G11" s="298"/>
      <c r="H11" s="298"/>
      <c r="I11" s="298"/>
      <c r="J11" s="298"/>
      <c r="K11" s="298"/>
      <c r="L11" s="299"/>
      <c r="M11" s="297"/>
      <c r="N11" s="298"/>
      <c r="O11" s="298"/>
      <c r="P11" s="298"/>
      <c r="Q11" s="298"/>
      <c r="R11" s="298"/>
      <c r="S11" s="299"/>
      <c r="T11" s="301">
        <v>0</v>
      </c>
      <c r="U11" s="301"/>
      <c r="V11" s="633">
        <f t="shared" si="0"/>
        <v>0</v>
      </c>
    </row>
    <row r="12" spans="1:22" s="481" customFormat="1">
      <c r="A12" s="64">
        <v>6</v>
      </c>
      <c r="B12" s="296" t="s">
        <v>221</v>
      </c>
      <c r="C12" s="297"/>
      <c r="D12" s="298">
        <v>0</v>
      </c>
      <c r="E12" s="298"/>
      <c r="F12" s="298"/>
      <c r="G12" s="298"/>
      <c r="H12" s="298"/>
      <c r="I12" s="298"/>
      <c r="J12" s="298"/>
      <c r="K12" s="298"/>
      <c r="L12" s="299"/>
      <c r="M12" s="297"/>
      <c r="N12" s="298"/>
      <c r="O12" s="298"/>
      <c r="P12" s="298"/>
      <c r="Q12" s="298"/>
      <c r="R12" s="298"/>
      <c r="S12" s="299"/>
      <c r="T12" s="301">
        <v>0</v>
      </c>
      <c r="U12" s="301"/>
      <c r="V12" s="633">
        <f t="shared" si="0"/>
        <v>0</v>
      </c>
    </row>
    <row r="13" spans="1:22" s="481" customFormat="1">
      <c r="A13" s="64">
        <v>7</v>
      </c>
      <c r="B13" s="296" t="s">
        <v>73</v>
      </c>
      <c r="C13" s="297"/>
      <c r="D13" s="298">
        <v>31785440.947350603</v>
      </c>
      <c r="E13" s="298"/>
      <c r="F13" s="298"/>
      <c r="G13" s="298"/>
      <c r="H13" s="298"/>
      <c r="I13" s="298"/>
      <c r="J13" s="298"/>
      <c r="K13" s="298"/>
      <c r="L13" s="299"/>
      <c r="M13" s="297"/>
      <c r="N13" s="298"/>
      <c r="O13" s="298"/>
      <c r="P13" s="298"/>
      <c r="Q13" s="298"/>
      <c r="R13" s="298"/>
      <c r="S13" s="299"/>
      <c r="T13" s="301">
        <v>21295454.723233402</v>
      </c>
      <c r="U13" s="301">
        <v>10489986.224117201</v>
      </c>
      <c r="V13" s="633">
        <f t="shared" si="0"/>
        <v>31785440.947350603</v>
      </c>
    </row>
    <row r="14" spans="1:22" s="481" customFormat="1">
      <c r="A14" s="64">
        <v>8</v>
      </c>
      <c r="B14" s="296" t="s">
        <v>74</v>
      </c>
      <c r="C14" s="297"/>
      <c r="D14" s="298">
        <v>285753.05755069997</v>
      </c>
      <c r="E14" s="298"/>
      <c r="F14" s="298"/>
      <c r="G14" s="298"/>
      <c r="H14" s="298"/>
      <c r="I14" s="298"/>
      <c r="J14" s="298"/>
      <c r="K14" s="298"/>
      <c r="L14" s="299"/>
      <c r="M14" s="297"/>
      <c r="N14" s="298"/>
      <c r="O14" s="298"/>
      <c r="P14" s="298"/>
      <c r="Q14" s="298"/>
      <c r="R14" s="298"/>
      <c r="S14" s="299"/>
      <c r="T14" s="301">
        <v>194754.15108819999</v>
      </c>
      <c r="U14" s="301">
        <v>90998.906462500003</v>
      </c>
      <c r="V14" s="633">
        <f t="shared" si="0"/>
        <v>285753.05755069997</v>
      </c>
    </row>
    <row r="15" spans="1:22" s="481" customFormat="1">
      <c r="A15" s="64">
        <v>9</v>
      </c>
      <c r="B15" s="296" t="s">
        <v>75</v>
      </c>
      <c r="C15" s="297"/>
      <c r="D15" s="298">
        <v>0</v>
      </c>
      <c r="E15" s="298"/>
      <c r="F15" s="298"/>
      <c r="G15" s="298"/>
      <c r="H15" s="298"/>
      <c r="I15" s="298"/>
      <c r="J15" s="298"/>
      <c r="K15" s="298"/>
      <c r="L15" s="299"/>
      <c r="M15" s="297"/>
      <c r="N15" s="298"/>
      <c r="O15" s="298"/>
      <c r="P15" s="298"/>
      <c r="Q15" s="298"/>
      <c r="R15" s="298"/>
      <c r="S15" s="299"/>
      <c r="T15" s="301">
        <v>0</v>
      </c>
      <c r="U15" s="301">
        <v>0</v>
      </c>
      <c r="V15" s="633">
        <f t="shared" si="0"/>
        <v>0</v>
      </c>
    </row>
    <row r="16" spans="1:22" s="481" customFormat="1">
      <c r="A16" s="64">
        <v>10</v>
      </c>
      <c r="B16" s="296" t="s">
        <v>69</v>
      </c>
      <c r="C16" s="297"/>
      <c r="D16" s="298">
        <v>0</v>
      </c>
      <c r="E16" s="298"/>
      <c r="F16" s="298"/>
      <c r="G16" s="298"/>
      <c r="H16" s="298"/>
      <c r="I16" s="298"/>
      <c r="J16" s="298"/>
      <c r="K16" s="298"/>
      <c r="L16" s="299"/>
      <c r="M16" s="297"/>
      <c r="N16" s="298"/>
      <c r="O16" s="298"/>
      <c r="P16" s="298"/>
      <c r="Q16" s="298"/>
      <c r="R16" s="298"/>
      <c r="S16" s="299"/>
      <c r="T16" s="301">
        <v>0</v>
      </c>
      <c r="U16" s="301"/>
      <c r="V16" s="633">
        <f t="shared" si="0"/>
        <v>0</v>
      </c>
    </row>
    <row r="17" spans="1:22" s="481" customFormat="1">
      <c r="A17" s="64">
        <v>11</v>
      </c>
      <c r="B17" s="296" t="s">
        <v>70</v>
      </c>
      <c r="C17" s="297"/>
      <c r="D17" s="298">
        <v>8230481.9354624003</v>
      </c>
      <c r="E17" s="298"/>
      <c r="F17" s="298"/>
      <c r="G17" s="298"/>
      <c r="H17" s="298"/>
      <c r="I17" s="298"/>
      <c r="J17" s="298"/>
      <c r="K17" s="298"/>
      <c r="L17" s="299"/>
      <c r="M17" s="297"/>
      <c r="N17" s="298"/>
      <c r="O17" s="298"/>
      <c r="P17" s="298"/>
      <c r="Q17" s="298"/>
      <c r="R17" s="298"/>
      <c r="S17" s="299"/>
      <c r="T17" s="301">
        <v>8230481.9354624003</v>
      </c>
      <c r="U17" s="301">
        <v>0</v>
      </c>
      <c r="V17" s="633">
        <f t="shared" si="0"/>
        <v>8230481.9354624003</v>
      </c>
    </row>
    <row r="18" spans="1:22" s="481" customFormat="1">
      <c r="A18" s="64">
        <v>12</v>
      </c>
      <c r="B18" s="296" t="s">
        <v>71</v>
      </c>
      <c r="C18" s="297"/>
      <c r="D18" s="298">
        <v>3983544.2519951002</v>
      </c>
      <c r="E18" s="298"/>
      <c r="F18" s="298"/>
      <c r="G18" s="298"/>
      <c r="H18" s="298"/>
      <c r="I18" s="298"/>
      <c r="J18" s="298"/>
      <c r="K18" s="298"/>
      <c r="L18" s="299"/>
      <c r="M18" s="297"/>
      <c r="N18" s="298"/>
      <c r="O18" s="298"/>
      <c r="P18" s="298"/>
      <c r="Q18" s="298"/>
      <c r="R18" s="298"/>
      <c r="S18" s="299"/>
      <c r="T18" s="301">
        <v>870.32490199999995</v>
      </c>
      <c r="U18" s="301">
        <v>3982673.9270931003</v>
      </c>
      <c r="V18" s="633">
        <f t="shared" si="0"/>
        <v>3983544.2519951002</v>
      </c>
    </row>
    <row r="19" spans="1:22" s="481" customFormat="1">
      <c r="A19" s="64">
        <v>13</v>
      </c>
      <c r="B19" s="296" t="s">
        <v>72</v>
      </c>
      <c r="C19" s="297"/>
      <c r="D19" s="298">
        <v>0</v>
      </c>
      <c r="E19" s="298"/>
      <c r="F19" s="298"/>
      <c r="G19" s="298"/>
      <c r="H19" s="298"/>
      <c r="I19" s="298"/>
      <c r="J19" s="298"/>
      <c r="K19" s="298"/>
      <c r="L19" s="299"/>
      <c r="M19" s="297"/>
      <c r="N19" s="298"/>
      <c r="O19" s="298"/>
      <c r="P19" s="298"/>
      <c r="Q19" s="298"/>
      <c r="R19" s="298"/>
      <c r="S19" s="299"/>
      <c r="T19" s="301">
        <v>0</v>
      </c>
      <c r="U19" s="301"/>
      <c r="V19" s="633">
        <f t="shared" si="0"/>
        <v>0</v>
      </c>
    </row>
    <row r="20" spans="1:22" s="481" customFormat="1">
      <c r="A20" s="64">
        <v>14</v>
      </c>
      <c r="B20" s="296" t="s">
        <v>245</v>
      </c>
      <c r="C20" s="297"/>
      <c r="D20" s="298">
        <v>2937353.0229062252</v>
      </c>
      <c r="E20" s="298"/>
      <c r="F20" s="298"/>
      <c r="G20" s="298"/>
      <c r="H20" s="298"/>
      <c r="I20" s="298"/>
      <c r="J20" s="298"/>
      <c r="K20" s="298"/>
      <c r="L20" s="299"/>
      <c r="M20" s="297"/>
      <c r="N20" s="298"/>
      <c r="O20" s="298"/>
      <c r="P20" s="298"/>
      <c r="Q20" s="298"/>
      <c r="R20" s="298"/>
      <c r="S20" s="299"/>
      <c r="T20" s="301">
        <v>2297329.8146051001</v>
      </c>
      <c r="U20" s="301">
        <v>640023.20830112498</v>
      </c>
      <c r="V20" s="633">
        <f t="shared" si="0"/>
        <v>2937353.0229062252</v>
      </c>
    </row>
    <row r="21" spans="1:22" ht="15.75" thickBot="1">
      <c r="A21" s="302"/>
      <c r="B21" s="303" t="s">
        <v>68</v>
      </c>
      <c r="C21" s="304">
        <f>SUM(C7:C20)</f>
        <v>0</v>
      </c>
      <c r="D21" s="630">
        <f t="shared" ref="D21:V21" si="1">SUM(D7:D20)</f>
        <v>47222573.215265036</v>
      </c>
      <c r="E21" s="291">
        <f t="shared" si="1"/>
        <v>0</v>
      </c>
      <c r="F21" s="291">
        <f t="shared" si="1"/>
        <v>0</v>
      </c>
      <c r="G21" s="291">
        <f t="shared" si="1"/>
        <v>0</v>
      </c>
      <c r="H21" s="291">
        <f t="shared" si="1"/>
        <v>0</v>
      </c>
      <c r="I21" s="291">
        <f t="shared" si="1"/>
        <v>0</v>
      </c>
      <c r="J21" s="291">
        <f t="shared" si="1"/>
        <v>0</v>
      </c>
      <c r="K21" s="291">
        <f t="shared" si="1"/>
        <v>0</v>
      </c>
      <c r="L21" s="305">
        <f t="shared" si="1"/>
        <v>0</v>
      </c>
      <c r="M21" s="304">
        <f t="shared" si="1"/>
        <v>0</v>
      </c>
      <c r="N21" s="291">
        <f t="shared" si="1"/>
        <v>0</v>
      </c>
      <c r="O21" s="291">
        <f t="shared" si="1"/>
        <v>0</v>
      </c>
      <c r="P21" s="291">
        <f t="shared" si="1"/>
        <v>0</v>
      </c>
      <c r="Q21" s="291">
        <f t="shared" si="1"/>
        <v>0</v>
      </c>
      <c r="R21" s="291">
        <f t="shared" si="1"/>
        <v>0</v>
      </c>
      <c r="S21" s="305">
        <f t="shared" si="1"/>
        <v>0</v>
      </c>
      <c r="T21" s="631">
        <f>SUM(T7:T20)</f>
        <v>32018890.949291103</v>
      </c>
      <c r="U21" s="631">
        <f t="shared" si="1"/>
        <v>15203682.265973926</v>
      </c>
      <c r="V21" s="632">
        <f t="shared" si="1"/>
        <v>47222573.215265036</v>
      </c>
    </row>
    <row r="24" spans="1:22">
      <c r="A24" s="176"/>
      <c r="B24" s="176"/>
      <c r="C24" s="166"/>
      <c r="D24" s="166"/>
      <c r="E24" s="166"/>
    </row>
    <row r="25" spans="1:22">
      <c r="A25" s="306"/>
      <c r="B25" s="306"/>
      <c r="C25" s="176"/>
      <c r="D25" s="166"/>
      <c r="E25" s="166"/>
    </row>
    <row r="26" spans="1:22">
      <c r="A26" s="306"/>
      <c r="B26" s="307"/>
      <c r="C26" s="176"/>
      <c r="D26" s="166"/>
      <c r="E26" s="166"/>
    </row>
    <row r="27" spans="1:22">
      <c r="A27" s="306"/>
      <c r="B27" s="306"/>
      <c r="C27" s="176"/>
      <c r="D27" s="166"/>
      <c r="E27" s="166"/>
    </row>
    <row r="28" spans="1:22">
      <c r="A28" s="306"/>
      <c r="B28" s="307"/>
      <c r="C28" s="176"/>
      <c r="D28" s="166"/>
      <c r="E28" s="166"/>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48118533890809E-2"/>
  </sheetPr>
  <dimension ref="A1:I28"/>
  <sheetViews>
    <sheetView zoomScale="85" zoomScaleNormal="85" workbookViewId="0">
      <pane xSplit="1" ySplit="7" topLeftCell="B8" activePane="bottomRight" state="frozen"/>
      <selection sqref="A1:XFD1048576"/>
      <selection pane="topRight" sqref="A1:XFD1048576"/>
      <selection pane="bottomLeft" sqref="A1:XFD1048576"/>
      <selection pane="bottomRight" activeCell="C8" sqref="C8:G22"/>
    </sheetView>
  </sheetViews>
  <sheetFormatPr defaultColWidth="9.140625" defaultRowHeight="15"/>
  <cols>
    <col min="1" max="1" width="10.42578125" style="32" bestFit="1" customWidth="1"/>
    <col min="2" max="2" width="100" style="32" customWidth="1"/>
    <col min="3" max="3" width="16.5703125" style="32" customWidth="1"/>
    <col min="4" max="4" width="14.85546875" style="32" bestFit="1" customWidth="1"/>
    <col min="5" max="5" width="17.7109375" style="32" customWidth="1"/>
    <col min="6" max="6" width="15.85546875" style="32" customWidth="1"/>
    <col min="7" max="7" width="17.42578125" style="32" customWidth="1"/>
    <col min="8" max="8" width="15.28515625" style="32" customWidth="1"/>
    <col min="9" max="16384" width="9.140625" style="32"/>
  </cols>
  <sheetData>
    <row r="1" spans="1:9">
      <c r="A1" s="43" t="s">
        <v>188</v>
      </c>
      <c r="B1" s="43" t="str">
        <f>Info!C2</f>
        <v>სს "ბაზისბანკი"</v>
      </c>
    </row>
    <row r="2" spans="1:9">
      <c r="A2" s="43" t="s">
        <v>189</v>
      </c>
      <c r="B2" s="185">
        <f>'1. key ratios'!B2</f>
        <v>44742</v>
      </c>
    </row>
    <row r="4" spans="1:9" ht="15.75" thickBot="1">
      <c r="A4" s="32" t="s">
        <v>412</v>
      </c>
      <c r="B4" s="241" t="s">
        <v>454</v>
      </c>
    </row>
    <row r="5" spans="1:9">
      <c r="A5" s="280"/>
      <c r="B5" s="281"/>
      <c r="C5" s="634" t="s">
        <v>0</v>
      </c>
      <c r="D5" s="634" t="s">
        <v>1</v>
      </c>
      <c r="E5" s="634" t="s">
        <v>2</v>
      </c>
      <c r="F5" s="634" t="s">
        <v>3</v>
      </c>
      <c r="G5" s="635" t="s">
        <v>4</v>
      </c>
      <c r="H5" s="636" t="s">
        <v>5</v>
      </c>
      <c r="I5" s="162"/>
    </row>
    <row r="6" spans="1:9" ht="15" customHeight="1">
      <c r="A6" s="282"/>
      <c r="B6" s="283"/>
      <c r="C6" s="705" t="s">
        <v>446</v>
      </c>
      <c r="D6" s="709" t="s">
        <v>465</v>
      </c>
      <c r="E6" s="710"/>
      <c r="F6" s="705" t="s">
        <v>471</v>
      </c>
      <c r="G6" s="705" t="s">
        <v>472</v>
      </c>
      <c r="H6" s="707" t="s">
        <v>448</v>
      </c>
      <c r="I6" s="162"/>
    </row>
    <row r="7" spans="1:9" ht="90">
      <c r="A7" s="282"/>
      <c r="B7" s="283"/>
      <c r="C7" s="706"/>
      <c r="D7" s="572" t="s">
        <v>449</v>
      </c>
      <c r="E7" s="572" t="s">
        <v>447</v>
      </c>
      <c r="F7" s="706"/>
      <c r="G7" s="706"/>
      <c r="H7" s="708"/>
      <c r="I7" s="162"/>
    </row>
    <row r="8" spans="1:9">
      <c r="A8" s="207">
        <v>1</v>
      </c>
      <c r="B8" s="46" t="s">
        <v>216</v>
      </c>
      <c r="C8" s="284">
        <v>582526370.95309997</v>
      </c>
      <c r="D8" s="285"/>
      <c r="E8" s="284"/>
      <c r="F8" s="284">
        <v>220835164.3231</v>
      </c>
      <c r="G8" s="286">
        <v>220835164.3231</v>
      </c>
      <c r="H8" s="287">
        <f>G8/(C8+E8)</f>
        <v>0.37909899934964447</v>
      </c>
    </row>
    <row r="9" spans="1:9" ht="15" customHeight="1">
      <c r="A9" s="207">
        <v>2</v>
      </c>
      <c r="B9" s="46" t="s">
        <v>217</v>
      </c>
      <c r="C9" s="284">
        <v>0</v>
      </c>
      <c r="D9" s="285"/>
      <c r="E9" s="284"/>
      <c r="F9" s="284">
        <v>0</v>
      </c>
      <c r="G9" s="286">
        <v>0</v>
      </c>
      <c r="H9" s="287">
        <f>IFERROR(G9/(C9+E9),0)</f>
        <v>0</v>
      </c>
    </row>
    <row r="10" spans="1:9">
      <c r="A10" s="207">
        <v>3</v>
      </c>
      <c r="B10" s="46" t="s">
        <v>218</v>
      </c>
      <c r="C10" s="284">
        <v>39251537.390000001</v>
      </c>
      <c r="D10" s="285">
        <v>0</v>
      </c>
      <c r="E10" s="284">
        <v>0</v>
      </c>
      <c r="F10" s="284">
        <v>39251537.390000001</v>
      </c>
      <c r="G10" s="286">
        <v>39251537.390000001</v>
      </c>
      <c r="H10" s="287">
        <f t="shared" ref="H10:H21" si="0">G10/(C10+E10)</f>
        <v>1</v>
      </c>
    </row>
    <row r="11" spans="1:9">
      <c r="A11" s="207">
        <v>4</v>
      </c>
      <c r="B11" s="46" t="s">
        <v>219</v>
      </c>
      <c r="C11" s="284">
        <v>0</v>
      </c>
      <c r="D11" s="285"/>
      <c r="E11" s="284"/>
      <c r="F11" s="284">
        <v>0</v>
      </c>
      <c r="G11" s="286">
        <v>0</v>
      </c>
      <c r="H11" s="287">
        <f>IFERROR(G11/(C11+E11),0)</f>
        <v>0</v>
      </c>
    </row>
    <row r="12" spans="1:9">
      <c r="A12" s="207">
        <v>5</v>
      </c>
      <c r="B12" s="46" t="s">
        <v>220</v>
      </c>
      <c r="C12" s="284">
        <v>0</v>
      </c>
      <c r="D12" s="285"/>
      <c r="E12" s="284"/>
      <c r="F12" s="284">
        <v>0</v>
      </c>
      <c r="G12" s="286">
        <v>0</v>
      </c>
      <c r="H12" s="287">
        <f>IFERROR(G12/(C12+E12),0)</f>
        <v>0</v>
      </c>
    </row>
    <row r="13" spans="1:9">
      <c r="A13" s="207">
        <v>6</v>
      </c>
      <c r="B13" s="46" t="s">
        <v>221</v>
      </c>
      <c r="C13" s="284">
        <v>72593296.021500006</v>
      </c>
      <c r="D13" s="285"/>
      <c r="E13" s="284"/>
      <c r="F13" s="284">
        <v>15922385.263900002</v>
      </c>
      <c r="G13" s="286">
        <v>15922385.263900002</v>
      </c>
      <c r="H13" s="287">
        <f t="shared" si="0"/>
        <v>0.21933685528184668</v>
      </c>
    </row>
    <row r="14" spans="1:9">
      <c r="A14" s="207">
        <v>7</v>
      </c>
      <c r="B14" s="46" t="s">
        <v>73</v>
      </c>
      <c r="C14" s="284">
        <v>1024997873.5949212</v>
      </c>
      <c r="D14" s="285">
        <v>261322379.14860001</v>
      </c>
      <c r="E14" s="284">
        <v>147175270.04453999</v>
      </c>
      <c r="F14" s="285">
        <v>1171283319.9609613</v>
      </c>
      <c r="G14" s="288">
        <v>1139497879.0136106</v>
      </c>
      <c r="H14" s="287">
        <f>G14/(C14+E14)</f>
        <v>0.97212419956628782</v>
      </c>
    </row>
    <row r="15" spans="1:9">
      <c r="A15" s="207">
        <v>8</v>
      </c>
      <c r="B15" s="46" t="s">
        <v>74</v>
      </c>
      <c r="C15" s="284">
        <v>361229106.75602341</v>
      </c>
      <c r="D15" s="285">
        <v>976025.80389999982</v>
      </c>
      <c r="E15" s="284">
        <v>601270.73695000005</v>
      </c>
      <c r="F15" s="285">
        <v>271448709.58473003</v>
      </c>
      <c r="G15" s="288">
        <v>271162956.52717936</v>
      </c>
      <c r="H15" s="287">
        <f t="shared" si="0"/>
        <v>0.74942009680335708</v>
      </c>
    </row>
    <row r="16" spans="1:9">
      <c r="A16" s="207">
        <v>9</v>
      </c>
      <c r="B16" s="46" t="s">
        <v>75</v>
      </c>
      <c r="C16" s="284">
        <v>315586113.66956729</v>
      </c>
      <c r="D16" s="285">
        <v>0</v>
      </c>
      <c r="E16" s="284">
        <v>0</v>
      </c>
      <c r="F16" s="285">
        <v>110455139.78434855</v>
      </c>
      <c r="G16" s="288">
        <v>110455139.78434855</v>
      </c>
      <c r="H16" s="287">
        <f t="shared" si="0"/>
        <v>0.35</v>
      </c>
    </row>
    <row r="17" spans="1:8">
      <c r="A17" s="207">
        <v>10</v>
      </c>
      <c r="B17" s="46" t="s">
        <v>69</v>
      </c>
      <c r="C17" s="284">
        <v>21246214.077552199</v>
      </c>
      <c r="D17" s="285">
        <v>0</v>
      </c>
      <c r="E17" s="284">
        <v>0</v>
      </c>
      <c r="F17" s="285">
        <v>19394207.970670797</v>
      </c>
      <c r="G17" s="288">
        <v>19394207.970670797</v>
      </c>
      <c r="H17" s="287">
        <f t="shared" si="0"/>
        <v>0.91283124136275418</v>
      </c>
    </row>
    <row r="18" spans="1:8">
      <c r="A18" s="207">
        <v>11</v>
      </c>
      <c r="B18" s="46" t="s">
        <v>70</v>
      </c>
      <c r="C18" s="284">
        <v>94002815.861748591</v>
      </c>
      <c r="D18" s="285">
        <v>809773.97999999893</v>
      </c>
      <c r="E18" s="284">
        <v>486155.95099999948</v>
      </c>
      <c r="F18" s="285">
        <v>116320704.62909755</v>
      </c>
      <c r="G18" s="288">
        <v>108090222.69363515</v>
      </c>
      <c r="H18" s="287">
        <f t="shared" si="0"/>
        <v>1.1439453792326213</v>
      </c>
    </row>
    <row r="19" spans="1:8">
      <c r="A19" s="207">
        <v>12</v>
      </c>
      <c r="B19" s="46" t="s">
        <v>71</v>
      </c>
      <c r="C19" s="284">
        <v>5432384.8732000003</v>
      </c>
      <c r="D19" s="285">
        <v>59678360.131300002</v>
      </c>
      <c r="E19" s="284">
        <v>38588077.336130008</v>
      </c>
      <c r="F19" s="285">
        <v>43992487.231355004</v>
      </c>
      <c r="G19" s="288">
        <v>40008942.979359902</v>
      </c>
      <c r="H19" s="287">
        <f t="shared" si="0"/>
        <v>0.90887148774371851</v>
      </c>
    </row>
    <row r="20" spans="1:8">
      <c r="A20" s="207">
        <v>13</v>
      </c>
      <c r="B20" s="46" t="s">
        <v>72</v>
      </c>
      <c r="C20" s="284">
        <v>0</v>
      </c>
      <c r="D20" s="285"/>
      <c r="E20" s="284"/>
      <c r="F20" s="285">
        <v>0</v>
      </c>
      <c r="G20" s="288">
        <v>0</v>
      </c>
      <c r="H20" s="287">
        <f>IFERROR(G20/(C20+E20),0)</f>
        <v>0</v>
      </c>
    </row>
    <row r="21" spans="1:8">
      <c r="A21" s="207">
        <v>14</v>
      </c>
      <c r="B21" s="46" t="s">
        <v>245</v>
      </c>
      <c r="C21" s="284">
        <v>313555101.06748736</v>
      </c>
      <c r="D21" s="285">
        <v>33393331.443599947</v>
      </c>
      <c r="E21" s="284">
        <v>21916781.565430097</v>
      </c>
      <c r="F21" s="285">
        <v>279138227.57365477</v>
      </c>
      <c r="G21" s="288">
        <v>276200874.55074859</v>
      </c>
      <c r="H21" s="287">
        <f t="shared" si="0"/>
        <v>0.82332048928516366</v>
      </c>
    </row>
    <row r="22" spans="1:8" ht="15.75" thickBot="1">
      <c r="A22" s="289"/>
      <c r="B22" s="290" t="s">
        <v>68</v>
      </c>
      <c r="C22" s="630">
        <f>SUM(C8:C21)</f>
        <v>2830420814.2651</v>
      </c>
      <c r="D22" s="630">
        <f>SUM(D8:D21)</f>
        <v>356179870.50739992</v>
      </c>
      <c r="E22" s="630">
        <f>SUM(E8:E21)</f>
        <v>208767555.63405013</v>
      </c>
      <c r="F22" s="630">
        <f>SUM(F8:F21)</f>
        <v>2288041883.7118177</v>
      </c>
      <c r="G22" s="630">
        <f>SUM(G8:G21)</f>
        <v>2240819310.4965525</v>
      </c>
      <c r="H22" s="637">
        <f>G22/(C22+E22)</f>
        <v>0.73730846455262988</v>
      </c>
    </row>
    <row r="28" spans="1:8" ht="10.5" customHeight="1"/>
  </sheetData>
  <mergeCells count="5">
    <mergeCell ref="C6:C7"/>
    <mergeCell ref="F6:F7"/>
    <mergeCell ref="G6:G7"/>
    <mergeCell ref="H6:H7"/>
    <mergeCell ref="D6:E6"/>
  </mergeCells>
  <pageMargins left="0.7" right="0.7" top="0.75" bottom="0.75" header="0.3" footer="0.3"/>
  <pageSetup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35"/>
  <sheetViews>
    <sheetView zoomScale="85" zoomScaleNormal="85" workbookViewId="0">
      <pane xSplit="2" ySplit="6" topLeftCell="C7" activePane="bottomRight" state="frozen"/>
      <selection sqref="A1:XFD1048576"/>
      <selection pane="topRight" sqref="A1:XFD1048576"/>
      <selection pane="bottomLeft" sqref="A1:XFD1048576"/>
      <selection pane="bottomRight" activeCell="F28" sqref="F28:K31"/>
    </sheetView>
  </sheetViews>
  <sheetFormatPr defaultColWidth="9.140625" defaultRowHeight="15"/>
  <cols>
    <col min="1" max="1" width="10.5703125" style="32" bestFit="1" customWidth="1"/>
    <col min="2" max="2" width="88.7109375" style="32" customWidth="1"/>
    <col min="3" max="5" width="13.7109375" style="32" bestFit="1" customWidth="1"/>
    <col min="6" max="11" width="12.7109375" style="32" customWidth="1"/>
    <col min="12" max="16384" width="9.140625" style="32"/>
  </cols>
  <sheetData>
    <row r="1" spans="1:11">
      <c r="A1" s="43" t="s">
        <v>188</v>
      </c>
      <c r="B1" s="43" t="str">
        <f>Info!C2</f>
        <v>სს "ბაზისბანკი"</v>
      </c>
    </row>
    <row r="2" spans="1:11">
      <c r="A2" s="43" t="s">
        <v>189</v>
      </c>
      <c r="B2" s="185">
        <f>'1. key ratios'!B2</f>
        <v>44742</v>
      </c>
      <c r="C2" s="240"/>
      <c r="D2" s="240"/>
    </row>
    <row r="3" spans="1:11">
      <c r="B3" s="240"/>
      <c r="C3" s="240"/>
      <c r="D3" s="240"/>
    </row>
    <row r="4" spans="1:11" ht="15.75" thickBot="1">
      <c r="A4" s="32" t="s">
        <v>511</v>
      </c>
      <c r="B4" s="241" t="s">
        <v>510</v>
      </c>
      <c r="C4" s="240"/>
      <c r="D4" s="240"/>
    </row>
    <row r="5" spans="1:11" ht="30" customHeight="1">
      <c r="A5" s="714"/>
      <c r="B5" s="715"/>
      <c r="C5" s="716" t="s">
        <v>543</v>
      </c>
      <c r="D5" s="716"/>
      <c r="E5" s="716"/>
      <c r="F5" s="716" t="s">
        <v>544</v>
      </c>
      <c r="G5" s="716"/>
      <c r="H5" s="716"/>
      <c r="I5" s="716" t="s">
        <v>545</v>
      </c>
      <c r="J5" s="716"/>
      <c r="K5" s="717"/>
    </row>
    <row r="6" spans="1:11" ht="30">
      <c r="A6" s="242"/>
      <c r="B6" s="243"/>
      <c r="C6" s="572" t="s">
        <v>27</v>
      </c>
      <c r="D6" s="572" t="s">
        <v>96</v>
      </c>
      <c r="E6" s="572" t="s">
        <v>68</v>
      </c>
      <c r="F6" s="572" t="s">
        <v>27</v>
      </c>
      <c r="G6" s="572" t="s">
        <v>96</v>
      </c>
      <c r="H6" s="572" t="s">
        <v>68</v>
      </c>
      <c r="I6" s="572" t="s">
        <v>27</v>
      </c>
      <c r="J6" s="572" t="s">
        <v>96</v>
      </c>
      <c r="K6" s="638" t="s">
        <v>68</v>
      </c>
    </row>
    <row r="7" spans="1:11">
      <c r="A7" s="244" t="s">
        <v>483</v>
      </c>
      <c r="B7" s="245"/>
      <c r="C7" s="245"/>
      <c r="D7" s="245"/>
      <c r="E7" s="245"/>
      <c r="F7" s="245"/>
      <c r="G7" s="245"/>
      <c r="H7" s="245"/>
      <c r="I7" s="245"/>
      <c r="J7" s="245"/>
      <c r="K7" s="246"/>
    </row>
    <row r="8" spans="1:11">
      <c r="A8" s="247">
        <v>1</v>
      </c>
      <c r="B8" s="248" t="s">
        <v>483</v>
      </c>
      <c r="C8" s="249"/>
      <c r="D8" s="249"/>
      <c r="E8" s="249"/>
      <c r="F8" s="250">
        <v>143724167.15703306</v>
      </c>
      <c r="G8" s="250">
        <v>386164396.52379638</v>
      </c>
      <c r="H8" s="250">
        <v>529888563.68082941</v>
      </c>
      <c r="I8" s="250">
        <v>136816613.23549464</v>
      </c>
      <c r="J8" s="250">
        <v>275525405.021878</v>
      </c>
      <c r="K8" s="251">
        <v>412342018.25737262</v>
      </c>
    </row>
    <row r="9" spans="1:11">
      <c r="A9" s="244" t="s">
        <v>484</v>
      </c>
      <c r="B9" s="245"/>
      <c r="C9" s="245"/>
      <c r="D9" s="245"/>
      <c r="E9" s="245"/>
      <c r="F9" s="252"/>
      <c r="G9" s="252"/>
      <c r="H9" s="252"/>
      <c r="I9" s="252"/>
      <c r="J9" s="252"/>
      <c r="K9" s="253"/>
    </row>
    <row r="10" spans="1:11">
      <c r="A10" s="254">
        <v>2</v>
      </c>
      <c r="B10" s="255" t="s">
        <v>485</v>
      </c>
      <c r="C10" s="221">
        <v>206663265.00728619</v>
      </c>
      <c r="D10" s="256">
        <v>629137559.02369928</v>
      </c>
      <c r="E10" s="256">
        <v>835800824.03098547</v>
      </c>
      <c r="F10" s="256">
        <v>30233918.029059991</v>
      </c>
      <c r="G10" s="256">
        <v>114783564.60935992</v>
      </c>
      <c r="H10" s="256">
        <v>145017482.63841993</v>
      </c>
      <c r="I10" s="256">
        <v>4549699.2586887451</v>
      </c>
      <c r="J10" s="256">
        <v>16648231.186354106</v>
      </c>
      <c r="K10" s="257">
        <v>21197930.445042852</v>
      </c>
    </row>
    <row r="11" spans="1:11">
      <c r="A11" s="254">
        <v>3</v>
      </c>
      <c r="B11" s="255" t="s">
        <v>486</v>
      </c>
      <c r="C11" s="221">
        <v>520823576.17885077</v>
      </c>
      <c r="D11" s="256">
        <v>682210655.52036333</v>
      </c>
      <c r="E11" s="256">
        <v>1203034231.699214</v>
      </c>
      <c r="F11" s="256">
        <v>161047256.51068181</v>
      </c>
      <c r="G11" s="256">
        <v>165798569.67476821</v>
      </c>
      <c r="H11" s="256">
        <v>326845826.18545002</v>
      </c>
      <c r="I11" s="256">
        <v>125931197.88859181</v>
      </c>
      <c r="J11" s="256">
        <v>148594125.93100223</v>
      </c>
      <c r="K11" s="257">
        <v>274525323.81959403</v>
      </c>
    </row>
    <row r="12" spans="1:11">
      <c r="A12" s="254">
        <v>4</v>
      </c>
      <c r="B12" s="255" t="s">
        <v>487</v>
      </c>
      <c r="C12" s="221">
        <v>300701998.00307691</v>
      </c>
      <c r="D12" s="256">
        <v>0</v>
      </c>
      <c r="E12" s="256">
        <v>300701998.00307691</v>
      </c>
      <c r="F12" s="256">
        <v>0</v>
      </c>
      <c r="G12" s="256">
        <v>0</v>
      </c>
      <c r="H12" s="256">
        <v>0</v>
      </c>
      <c r="I12" s="256">
        <v>0</v>
      </c>
      <c r="J12" s="256">
        <v>0</v>
      </c>
      <c r="K12" s="257">
        <v>0</v>
      </c>
    </row>
    <row r="13" spans="1:11">
      <c r="A13" s="254">
        <v>5</v>
      </c>
      <c r="B13" s="255" t="s">
        <v>488</v>
      </c>
      <c r="C13" s="221">
        <v>188922808.5117242</v>
      </c>
      <c r="D13" s="256">
        <v>111012845.27061319</v>
      </c>
      <c r="E13" s="256">
        <v>299935653.78233743</v>
      </c>
      <c r="F13" s="256">
        <v>36605882.201139614</v>
      </c>
      <c r="G13" s="256">
        <v>23786903.262111288</v>
      </c>
      <c r="H13" s="256">
        <v>60392785.463250905</v>
      </c>
      <c r="I13" s="256">
        <v>13997076.829624392</v>
      </c>
      <c r="J13" s="256">
        <v>9218990.1345213205</v>
      </c>
      <c r="K13" s="257">
        <v>23216066.964145713</v>
      </c>
    </row>
    <row r="14" spans="1:11">
      <c r="A14" s="254">
        <v>6</v>
      </c>
      <c r="B14" s="255" t="s">
        <v>503</v>
      </c>
      <c r="C14" s="221"/>
      <c r="D14" s="256"/>
      <c r="E14" s="256"/>
      <c r="F14" s="256"/>
      <c r="G14" s="256"/>
      <c r="H14" s="256"/>
      <c r="I14" s="256"/>
      <c r="J14" s="256"/>
      <c r="K14" s="257"/>
    </row>
    <row r="15" spans="1:11">
      <c r="A15" s="254">
        <v>7</v>
      </c>
      <c r="B15" s="255" t="s">
        <v>490</v>
      </c>
      <c r="C15" s="221">
        <v>20274764.374614403</v>
      </c>
      <c r="D15" s="256">
        <v>24794959.806060798</v>
      </c>
      <c r="E15" s="256">
        <v>45069724.180675201</v>
      </c>
      <c r="F15" s="256">
        <v>3385798.3271427997</v>
      </c>
      <c r="G15" s="256">
        <v>0</v>
      </c>
      <c r="H15" s="256">
        <v>3385798.3271427997</v>
      </c>
      <c r="I15" s="256">
        <v>3385798.3206592998</v>
      </c>
      <c r="J15" s="256">
        <v>0</v>
      </c>
      <c r="K15" s="257">
        <v>3385798.3206592998</v>
      </c>
    </row>
    <row r="16" spans="1:11">
      <c r="A16" s="254">
        <v>8</v>
      </c>
      <c r="B16" s="258" t="s">
        <v>491</v>
      </c>
      <c r="C16" s="221">
        <v>1237386412.0755525</v>
      </c>
      <c r="D16" s="256">
        <v>1447156019.6207366</v>
      </c>
      <c r="E16" s="256">
        <v>2684542431.6962886</v>
      </c>
      <c r="F16" s="256">
        <v>231272855.06802425</v>
      </c>
      <c r="G16" s="256">
        <v>304369037.54623944</v>
      </c>
      <c r="H16" s="256">
        <v>535641892.61426359</v>
      </c>
      <c r="I16" s="256">
        <v>147863772.29756427</v>
      </c>
      <c r="J16" s="256">
        <v>174461347.25187767</v>
      </c>
      <c r="K16" s="257">
        <v>322325119.54944187</v>
      </c>
    </row>
    <row r="17" spans="1:11">
      <c r="A17" s="244" t="s">
        <v>492</v>
      </c>
      <c r="B17" s="245"/>
      <c r="C17" s="252"/>
      <c r="D17" s="252"/>
      <c r="E17" s="252"/>
      <c r="F17" s="252"/>
      <c r="G17" s="252"/>
      <c r="H17" s="252"/>
      <c r="I17" s="252"/>
      <c r="J17" s="252"/>
      <c r="K17" s="253"/>
    </row>
    <row r="18" spans="1:11">
      <c r="A18" s="254">
        <v>9</v>
      </c>
      <c r="B18" s="255" t="s">
        <v>493</v>
      </c>
      <c r="C18" s="221">
        <v>4101942.8571426002</v>
      </c>
      <c r="D18" s="256">
        <v>0</v>
      </c>
      <c r="E18" s="256">
        <v>4101942.8571426002</v>
      </c>
      <c r="F18" s="256"/>
      <c r="G18" s="256"/>
      <c r="H18" s="256">
        <v>0</v>
      </c>
      <c r="I18" s="256">
        <v>0</v>
      </c>
      <c r="J18" s="256">
        <v>0</v>
      </c>
      <c r="K18" s="257">
        <v>0</v>
      </c>
    </row>
    <row r="19" spans="1:11">
      <c r="A19" s="254">
        <v>10</v>
      </c>
      <c r="B19" s="255" t="s">
        <v>494</v>
      </c>
      <c r="C19" s="221">
        <v>836375117.87086082</v>
      </c>
      <c r="D19" s="256">
        <v>959728593.89464998</v>
      </c>
      <c r="E19" s="256">
        <v>1796103711.7655108</v>
      </c>
      <c r="F19" s="256">
        <v>24602993.355292153</v>
      </c>
      <c r="G19" s="256">
        <v>11501966.486113351</v>
      </c>
      <c r="H19" s="256">
        <v>36104959.841405503</v>
      </c>
      <c r="I19" s="256">
        <v>31510547.276830554</v>
      </c>
      <c r="J19" s="256">
        <v>122350805.56518993</v>
      </c>
      <c r="K19" s="257">
        <v>153861352.84202048</v>
      </c>
    </row>
    <row r="20" spans="1:11">
      <c r="A20" s="254">
        <v>11</v>
      </c>
      <c r="B20" s="255" t="s">
        <v>495</v>
      </c>
      <c r="C20" s="221">
        <v>21614375.094394799</v>
      </c>
      <c r="D20" s="256">
        <v>6303763.3121315995</v>
      </c>
      <c r="E20" s="256">
        <v>27918138.406526398</v>
      </c>
      <c r="F20" s="256">
        <v>1328119.2804041002</v>
      </c>
      <c r="G20" s="256">
        <v>16554.662575099999</v>
      </c>
      <c r="H20" s="256">
        <v>1344673.9429792003</v>
      </c>
      <c r="I20" s="256">
        <v>1328119.2804041002</v>
      </c>
      <c r="J20" s="256">
        <v>16554.662575099999</v>
      </c>
      <c r="K20" s="257">
        <v>1344673.9429792003</v>
      </c>
    </row>
    <row r="21" spans="1:11" ht="15.75" thickBot="1">
      <c r="A21" s="259">
        <v>12</v>
      </c>
      <c r="B21" s="260" t="s">
        <v>496</v>
      </c>
      <c r="C21" s="261">
        <v>862091435.82239819</v>
      </c>
      <c r="D21" s="262">
        <v>966032357.20678163</v>
      </c>
      <c r="E21" s="261">
        <v>1828123793.0291798</v>
      </c>
      <c r="F21" s="262">
        <v>25931112.635696255</v>
      </c>
      <c r="G21" s="262">
        <v>11518521.14868845</v>
      </c>
      <c r="H21" s="262">
        <v>37449633.784384705</v>
      </c>
      <c r="I21" s="262">
        <v>32838666.557234652</v>
      </c>
      <c r="J21" s="262">
        <v>122367360.22776502</v>
      </c>
      <c r="K21" s="263">
        <v>155206026.78499967</v>
      </c>
    </row>
    <row r="22" spans="1:11" ht="38.25" customHeight="1" thickBot="1">
      <c r="A22" s="264"/>
      <c r="B22" s="265"/>
      <c r="C22" s="265"/>
      <c r="D22" s="265"/>
      <c r="E22" s="265"/>
      <c r="F22" s="711" t="s">
        <v>497</v>
      </c>
      <c r="G22" s="712"/>
      <c r="H22" s="712"/>
      <c r="I22" s="711" t="s">
        <v>498</v>
      </c>
      <c r="J22" s="712"/>
      <c r="K22" s="713"/>
    </row>
    <row r="23" spans="1:11">
      <c r="A23" s="266">
        <v>13</v>
      </c>
      <c r="B23" s="267" t="s">
        <v>483</v>
      </c>
      <c r="C23" s="268"/>
      <c r="D23" s="268"/>
      <c r="E23" s="268"/>
      <c r="F23" s="269">
        <v>143724167.15703306</v>
      </c>
      <c r="G23" s="269">
        <v>386164396.52379638</v>
      </c>
      <c r="H23" s="269">
        <v>529888563.68082947</v>
      </c>
      <c r="I23" s="269">
        <v>136816613.23549464</v>
      </c>
      <c r="J23" s="269">
        <v>275525405.021878</v>
      </c>
      <c r="K23" s="270">
        <v>412342018.25737268</v>
      </c>
    </row>
    <row r="24" spans="1:11" ht="15.75" thickBot="1">
      <c r="A24" s="271">
        <v>14</v>
      </c>
      <c r="B24" s="272" t="s">
        <v>499</v>
      </c>
      <c r="C24" s="228"/>
      <c r="D24" s="229"/>
      <c r="E24" s="230"/>
      <c r="F24" s="273">
        <v>205341742.43232796</v>
      </c>
      <c r="G24" s="273">
        <v>292850516.39755094</v>
      </c>
      <c r="H24" s="273">
        <v>498192258.82987887</v>
      </c>
      <c r="I24" s="273">
        <v>115025105.74032962</v>
      </c>
      <c r="J24" s="273">
        <v>52093987.024112642</v>
      </c>
      <c r="K24" s="274">
        <v>167119092.76444227</v>
      </c>
    </row>
    <row r="25" spans="1:11" ht="15.75" thickBot="1">
      <c r="A25" s="275">
        <v>15</v>
      </c>
      <c r="B25" s="276" t="s">
        <v>500</v>
      </c>
      <c r="C25" s="277"/>
      <c r="D25" s="277"/>
      <c r="E25" s="277"/>
      <c r="F25" s="278">
        <v>0.69992669515015205</v>
      </c>
      <c r="G25" s="278">
        <v>1.3186399712526709</v>
      </c>
      <c r="H25" s="278">
        <v>1.0636226362195929</v>
      </c>
      <c r="I25" s="278">
        <v>1.1894500105425643</v>
      </c>
      <c r="J25" s="278">
        <v>5.2890059056978327</v>
      </c>
      <c r="K25" s="279">
        <v>2.4673543365782691</v>
      </c>
    </row>
    <row r="28" spans="1:11" ht="45">
      <c r="B28" s="162" t="s">
        <v>542</v>
      </c>
    </row>
    <row r="30" spans="1:11">
      <c r="F30" s="183"/>
      <c r="G30" s="183"/>
      <c r="H30" s="183"/>
      <c r="I30" s="183"/>
      <c r="J30" s="183"/>
      <c r="K30" s="183"/>
    </row>
    <row r="33" spans="6:11">
      <c r="F33" s="183"/>
      <c r="G33" s="183"/>
      <c r="H33" s="183"/>
      <c r="I33" s="183"/>
      <c r="J33" s="183"/>
      <c r="K33" s="183"/>
    </row>
    <row r="34" spans="6:11">
      <c r="F34" s="183"/>
      <c r="G34" s="183"/>
      <c r="H34" s="183"/>
      <c r="I34" s="183"/>
      <c r="J34" s="183"/>
      <c r="K34" s="183"/>
    </row>
    <row r="35" spans="6:11">
      <c r="F35" s="183"/>
      <c r="G35" s="183"/>
      <c r="H35" s="183"/>
      <c r="I35" s="183"/>
      <c r="J35" s="183"/>
      <c r="K35" s="183"/>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zoomScale="85" zoomScaleNormal="85" workbookViewId="0">
      <pane xSplit="1" ySplit="5" topLeftCell="B6" activePane="bottomRight" state="frozen"/>
      <selection sqref="A1:XFD1048576"/>
      <selection pane="topRight" sqref="A1:XFD1048576"/>
      <selection pane="bottomLeft" sqref="A1:XFD1048576"/>
      <selection pane="bottomRight" activeCell="Q31" sqref="Q31"/>
    </sheetView>
  </sheetViews>
  <sheetFormatPr defaultColWidth="9.140625" defaultRowHeight="15"/>
  <cols>
    <col min="1" max="1" width="10.42578125" style="32" bestFit="1" customWidth="1"/>
    <col min="2" max="2" width="60.5703125" style="32" customWidth="1"/>
    <col min="3" max="3" width="12.42578125" style="32" bestFit="1" customWidth="1"/>
    <col min="4" max="4" width="10" style="32" bestFit="1" customWidth="1"/>
    <col min="5" max="5" width="18.28515625" style="32" bestFit="1" customWidth="1"/>
    <col min="6" max="13" width="10.7109375" style="32" customWidth="1"/>
    <col min="14" max="14" width="22.85546875" style="32" customWidth="1"/>
    <col min="15" max="16384" width="9.140625" style="32"/>
  </cols>
  <sheetData>
    <row r="1" spans="1:14">
      <c r="A1" s="235" t="s">
        <v>188</v>
      </c>
      <c r="B1" s="43" t="str">
        <f>Info!C2</f>
        <v>სს "ბაზისბანკი"</v>
      </c>
    </row>
    <row r="2" spans="1:14" ht="14.25" customHeight="1">
      <c r="A2" s="43" t="s">
        <v>189</v>
      </c>
      <c r="B2" s="185">
        <f>'1. key ratios'!B2</f>
        <v>44742</v>
      </c>
    </row>
    <row r="3" spans="1:14" ht="14.25" customHeight="1"/>
    <row r="4" spans="1:14" ht="15.75" thickBot="1">
      <c r="A4" s="32" t="s">
        <v>413</v>
      </c>
      <c r="B4" s="43" t="s">
        <v>77</v>
      </c>
    </row>
    <row r="5" spans="1:14" s="604" customFormat="1">
      <c r="A5" s="236"/>
      <c r="B5" s="237"/>
      <c r="C5" s="238" t="s">
        <v>0</v>
      </c>
      <c r="D5" s="238" t="s">
        <v>1</v>
      </c>
      <c r="E5" s="238" t="s">
        <v>2</v>
      </c>
      <c r="F5" s="238" t="s">
        <v>3</v>
      </c>
      <c r="G5" s="238" t="s">
        <v>4</v>
      </c>
      <c r="H5" s="238" t="s">
        <v>5</v>
      </c>
      <c r="I5" s="238" t="s">
        <v>235</v>
      </c>
      <c r="J5" s="238" t="s">
        <v>236</v>
      </c>
      <c r="K5" s="238" t="s">
        <v>237</v>
      </c>
      <c r="L5" s="238" t="s">
        <v>238</v>
      </c>
      <c r="M5" s="238" t="s">
        <v>239</v>
      </c>
      <c r="N5" s="239" t="s">
        <v>240</v>
      </c>
    </row>
    <row r="6" spans="1:14" ht="71.45" customHeight="1">
      <c r="A6" s="63"/>
      <c r="B6" s="44"/>
      <c r="C6" s="156" t="s">
        <v>87</v>
      </c>
      <c r="D6" s="157" t="s">
        <v>76</v>
      </c>
      <c r="E6" s="158" t="s">
        <v>86</v>
      </c>
      <c r="F6" s="159">
        <v>0</v>
      </c>
      <c r="G6" s="159">
        <v>0.2</v>
      </c>
      <c r="H6" s="159">
        <v>0.35</v>
      </c>
      <c r="I6" s="159">
        <v>0.5</v>
      </c>
      <c r="J6" s="159">
        <v>0.75</v>
      </c>
      <c r="K6" s="159">
        <v>1</v>
      </c>
      <c r="L6" s="159">
        <v>1.5</v>
      </c>
      <c r="M6" s="159">
        <v>2.5</v>
      </c>
      <c r="N6" s="160" t="s">
        <v>77</v>
      </c>
    </row>
    <row r="7" spans="1:14">
      <c r="A7" s="64">
        <v>1</v>
      </c>
      <c r="B7" s="45" t="s">
        <v>78</v>
      </c>
      <c r="C7" s="111">
        <f>SUM(C8:C13)</f>
        <v>0</v>
      </c>
      <c r="D7" s="44"/>
      <c r="E7" s="114">
        <f t="shared" ref="E7:M7" si="0">SUM(E8:E13)</f>
        <v>0</v>
      </c>
      <c r="F7" s="111">
        <f>SUM(F8:F13)</f>
        <v>0</v>
      </c>
      <c r="G7" s="111">
        <f t="shared" si="0"/>
        <v>0</v>
      </c>
      <c r="H7" s="111">
        <f t="shared" si="0"/>
        <v>0</v>
      </c>
      <c r="I7" s="111">
        <f t="shared" si="0"/>
        <v>0</v>
      </c>
      <c r="J7" s="111">
        <f t="shared" si="0"/>
        <v>0</v>
      </c>
      <c r="K7" s="111">
        <f t="shared" si="0"/>
        <v>0</v>
      </c>
      <c r="L7" s="111">
        <f t="shared" si="0"/>
        <v>0</v>
      </c>
      <c r="M7" s="111">
        <f t="shared" si="0"/>
        <v>0</v>
      </c>
      <c r="N7" s="65">
        <f>SUM(N8:N13)</f>
        <v>0</v>
      </c>
    </row>
    <row r="8" spans="1:14">
      <c r="A8" s="64">
        <v>1.1000000000000001</v>
      </c>
      <c r="B8" s="46" t="s">
        <v>79</v>
      </c>
      <c r="C8" s="112">
        <v>0</v>
      </c>
      <c r="D8" s="47">
        <v>0.02</v>
      </c>
      <c r="E8" s="114">
        <f>C8*D8</f>
        <v>0</v>
      </c>
      <c r="F8" s="112"/>
      <c r="G8" s="112"/>
      <c r="H8" s="112"/>
      <c r="I8" s="112"/>
      <c r="J8" s="112"/>
      <c r="K8" s="112"/>
      <c r="L8" s="112"/>
      <c r="M8" s="112"/>
      <c r="N8" s="65">
        <f>SUMPRODUCT($F$6:$M$6,F8:M8)</f>
        <v>0</v>
      </c>
    </row>
    <row r="9" spans="1:14">
      <c r="A9" s="64">
        <v>1.2</v>
      </c>
      <c r="B9" s="46" t="s">
        <v>80</v>
      </c>
      <c r="C9" s="112">
        <v>0</v>
      </c>
      <c r="D9" s="47">
        <v>0.05</v>
      </c>
      <c r="E9" s="114">
        <f>C9*D9</f>
        <v>0</v>
      </c>
      <c r="F9" s="112"/>
      <c r="G9" s="112"/>
      <c r="H9" s="112"/>
      <c r="I9" s="112"/>
      <c r="J9" s="112"/>
      <c r="K9" s="112"/>
      <c r="L9" s="112"/>
      <c r="M9" s="112"/>
      <c r="N9" s="65">
        <f t="shared" ref="N9:N12" si="1">SUMPRODUCT($F$6:$M$6,F9:M9)</f>
        <v>0</v>
      </c>
    </row>
    <row r="10" spans="1:14">
      <c r="A10" s="64">
        <v>1.3</v>
      </c>
      <c r="B10" s="46" t="s">
        <v>81</v>
      </c>
      <c r="C10" s="112">
        <v>0</v>
      </c>
      <c r="D10" s="47">
        <v>0.08</v>
      </c>
      <c r="E10" s="114">
        <f>C10*D10</f>
        <v>0</v>
      </c>
      <c r="F10" s="112"/>
      <c r="G10" s="112"/>
      <c r="H10" s="112"/>
      <c r="I10" s="112"/>
      <c r="J10" s="112"/>
      <c r="K10" s="112"/>
      <c r="L10" s="112"/>
      <c r="M10" s="112"/>
      <c r="N10" s="65">
        <f>SUMPRODUCT($F$6:$M$6,F10:M10)</f>
        <v>0</v>
      </c>
    </row>
    <row r="11" spans="1:14">
      <c r="A11" s="64">
        <v>1.4</v>
      </c>
      <c r="B11" s="46" t="s">
        <v>82</v>
      </c>
      <c r="C11" s="112">
        <v>0</v>
      </c>
      <c r="D11" s="47">
        <v>0.11</v>
      </c>
      <c r="E11" s="114">
        <f>C11*D11</f>
        <v>0</v>
      </c>
      <c r="F11" s="112"/>
      <c r="G11" s="112"/>
      <c r="H11" s="112"/>
      <c r="I11" s="112"/>
      <c r="J11" s="112"/>
      <c r="K11" s="112"/>
      <c r="L11" s="112"/>
      <c r="M11" s="112"/>
      <c r="N11" s="65">
        <f t="shared" si="1"/>
        <v>0</v>
      </c>
    </row>
    <row r="12" spans="1:14">
      <c r="A12" s="64">
        <v>1.5</v>
      </c>
      <c r="B12" s="46" t="s">
        <v>83</v>
      </c>
      <c r="C12" s="112">
        <v>0</v>
      </c>
      <c r="D12" s="47">
        <v>0.14000000000000001</v>
      </c>
      <c r="E12" s="114">
        <f>C12*D12</f>
        <v>0</v>
      </c>
      <c r="F12" s="112"/>
      <c r="G12" s="112"/>
      <c r="H12" s="112"/>
      <c r="I12" s="112"/>
      <c r="J12" s="112"/>
      <c r="K12" s="112"/>
      <c r="L12" s="112"/>
      <c r="M12" s="112"/>
      <c r="N12" s="65">
        <f t="shared" si="1"/>
        <v>0</v>
      </c>
    </row>
    <row r="13" spans="1:14">
      <c r="A13" s="64">
        <v>1.6</v>
      </c>
      <c r="B13" s="48" t="s">
        <v>84</v>
      </c>
      <c r="C13" s="112">
        <v>0</v>
      </c>
      <c r="D13" s="49"/>
      <c r="E13" s="112"/>
      <c r="F13" s="112"/>
      <c r="G13" s="112"/>
      <c r="H13" s="112"/>
      <c r="I13" s="112"/>
      <c r="J13" s="112"/>
      <c r="K13" s="112"/>
      <c r="L13" s="112"/>
      <c r="M13" s="112"/>
      <c r="N13" s="65">
        <f>SUMPRODUCT($F$6:$M$6,F13:M13)</f>
        <v>0</v>
      </c>
    </row>
    <row r="14" spans="1:14">
      <c r="A14" s="64">
        <v>2</v>
      </c>
      <c r="B14" s="50" t="s">
        <v>85</v>
      </c>
      <c r="C14" s="111">
        <f>SUM(C15:C20)</f>
        <v>0</v>
      </c>
      <c r="D14" s="44"/>
      <c r="E14" s="114">
        <f t="shared" ref="E14:M14" si="2">SUM(E15:E20)</f>
        <v>0</v>
      </c>
      <c r="F14" s="112">
        <f t="shared" si="2"/>
        <v>0</v>
      </c>
      <c r="G14" s="112">
        <f t="shared" si="2"/>
        <v>0</v>
      </c>
      <c r="H14" s="112">
        <f t="shared" si="2"/>
        <v>0</v>
      </c>
      <c r="I14" s="112">
        <f t="shared" si="2"/>
        <v>0</v>
      </c>
      <c r="J14" s="112">
        <f t="shared" si="2"/>
        <v>0</v>
      </c>
      <c r="K14" s="112">
        <f t="shared" si="2"/>
        <v>0</v>
      </c>
      <c r="L14" s="112">
        <f t="shared" si="2"/>
        <v>0</v>
      </c>
      <c r="M14" s="112">
        <f t="shared" si="2"/>
        <v>0</v>
      </c>
      <c r="N14" s="65">
        <f>SUM(N15:N20)</f>
        <v>0</v>
      </c>
    </row>
    <row r="15" spans="1:14">
      <c r="A15" s="64">
        <v>2.1</v>
      </c>
      <c r="B15" s="48" t="s">
        <v>79</v>
      </c>
      <c r="C15" s="112"/>
      <c r="D15" s="47">
        <v>5.0000000000000001E-3</v>
      </c>
      <c r="E15" s="114">
        <f>C15*D15</f>
        <v>0</v>
      </c>
      <c r="F15" s="112"/>
      <c r="G15" s="112"/>
      <c r="H15" s="112"/>
      <c r="I15" s="112"/>
      <c r="J15" s="112"/>
      <c r="K15" s="112"/>
      <c r="L15" s="112"/>
      <c r="M15" s="112"/>
      <c r="N15" s="65">
        <f>SUMPRODUCT($F$6:$M$6,F15:M15)</f>
        <v>0</v>
      </c>
    </row>
    <row r="16" spans="1:14">
      <c r="A16" s="64">
        <v>2.2000000000000002</v>
      </c>
      <c r="B16" s="48" t="s">
        <v>80</v>
      </c>
      <c r="C16" s="112"/>
      <c r="D16" s="47">
        <v>0.01</v>
      </c>
      <c r="E16" s="114">
        <f>C16*D16</f>
        <v>0</v>
      </c>
      <c r="F16" s="112"/>
      <c r="G16" s="112"/>
      <c r="H16" s="112"/>
      <c r="I16" s="112"/>
      <c r="J16" s="112"/>
      <c r="K16" s="112"/>
      <c r="L16" s="112"/>
      <c r="M16" s="112"/>
      <c r="N16" s="65">
        <f t="shared" ref="N16:N20" si="3">SUMPRODUCT($F$6:$M$6,F16:M16)</f>
        <v>0</v>
      </c>
    </row>
    <row r="17" spans="1:14">
      <c r="A17" s="64">
        <v>2.2999999999999998</v>
      </c>
      <c r="B17" s="48" t="s">
        <v>81</v>
      </c>
      <c r="C17" s="112"/>
      <c r="D17" s="47">
        <v>0.02</v>
      </c>
      <c r="E17" s="114">
        <f>C17*D17</f>
        <v>0</v>
      </c>
      <c r="F17" s="112"/>
      <c r="G17" s="112"/>
      <c r="H17" s="112"/>
      <c r="I17" s="112"/>
      <c r="J17" s="112"/>
      <c r="K17" s="112"/>
      <c r="L17" s="112"/>
      <c r="M17" s="112"/>
      <c r="N17" s="65">
        <f t="shared" si="3"/>
        <v>0</v>
      </c>
    </row>
    <row r="18" spans="1:14">
      <c r="A18" s="64">
        <v>2.4</v>
      </c>
      <c r="B18" s="48" t="s">
        <v>82</v>
      </c>
      <c r="C18" s="112"/>
      <c r="D18" s="47">
        <v>0.03</v>
      </c>
      <c r="E18" s="114">
        <f>C18*D18</f>
        <v>0</v>
      </c>
      <c r="F18" s="112"/>
      <c r="G18" s="112"/>
      <c r="H18" s="112"/>
      <c r="I18" s="112"/>
      <c r="J18" s="112"/>
      <c r="K18" s="112"/>
      <c r="L18" s="112"/>
      <c r="M18" s="112"/>
      <c r="N18" s="65">
        <f t="shared" si="3"/>
        <v>0</v>
      </c>
    </row>
    <row r="19" spans="1:14">
      <c r="A19" s="64">
        <v>2.5</v>
      </c>
      <c r="B19" s="48" t="s">
        <v>83</v>
      </c>
      <c r="C19" s="112"/>
      <c r="D19" s="47">
        <v>0.04</v>
      </c>
      <c r="E19" s="114">
        <f>C19*D19</f>
        <v>0</v>
      </c>
      <c r="F19" s="112"/>
      <c r="G19" s="112"/>
      <c r="H19" s="112"/>
      <c r="I19" s="112"/>
      <c r="J19" s="112"/>
      <c r="K19" s="112"/>
      <c r="L19" s="112"/>
      <c r="M19" s="112"/>
      <c r="N19" s="65">
        <f t="shared" si="3"/>
        <v>0</v>
      </c>
    </row>
    <row r="20" spans="1:14">
      <c r="A20" s="64">
        <v>2.6</v>
      </c>
      <c r="B20" s="48" t="s">
        <v>84</v>
      </c>
      <c r="C20" s="112"/>
      <c r="D20" s="49"/>
      <c r="E20" s="115"/>
      <c r="F20" s="112"/>
      <c r="G20" s="112"/>
      <c r="H20" s="112"/>
      <c r="I20" s="112"/>
      <c r="J20" s="112"/>
      <c r="K20" s="112"/>
      <c r="L20" s="112"/>
      <c r="M20" s="112"/>
      <c r="N20" s="65">
        <f t="shared" si="3"/>
        <v>0</v>
      </c>
    </row>
    <row r="21" spans="1:14" ht="15.75" thickBot="1">
      <c r="A21" s="66">
        <v>3</v>
      </c>
      <c r="B21" s="67" t="s">
        <v>68</v>
      </c>
      <c r="C21" s="113">
        <f>C14+C7</f>
        <v>0</v>
      </c>
      <c r="D21" s="68"/>
      <c r="E21" s="116">
        <f>E14+E7</f>
        <v>0</v>
      </c>
      <c r="F21" s="117">
        <f>F7+F14</f>
        <v>0</v>
      </c>
      <c r="G21" s="117">
        <f t="shared" ref="G21:L21" si="4">G7+G14</f>
        <v>0</v>
      </c>
      <c r="H21" s="117">
        <f t="shared" si="4"/>
        <v>0</v>
      </c>
      <c r="I21" s="117">
        <f t="shared" si="4"/>
        <v>0</v>
      </c>
      <c r="J21" s="117">
        <f t="shared" si="4"/>
        <v>0</v>
      </c>
      <c r="K21" s="117">
        <f t="shared" si="4"/>
        <v>0</v>
      </c>
      <c r="L21" s="117">
        <f t="shared" si="4"/>
        <v>0</v>
      </c>
      <c r="M21" s="117">
        <f>M7+M14</f>
        <v>0</v>
      </c>
      <c r="N21" s="69">
        <f>N14+N7</f>
        <v>0</v>
      </c>
    </row>
    <row r="22" spans="1:14">
      <c r="E22" s="118"/>
      <c r="F22" s="118"/>
      <c r="G22" s="118"/>
      <c r="H22" s="118"/>
      <c r="I22" s="118"/>
      <c r="J22" s="118"/>
      <c r="K22" s="118"/>
      <c r="L22" s="118"/>
      <c r="M22" s="118"/>
    </row>
  </sheetData>
  <conditionalFormatting sqref="E8:E12">
    <cfRule type="expression" dxfId="24" priority="2">
      <formula>(C8*D8)&lt;&gt;SUM(#REF!)</formula>
    </cfRule>
  </conditionalFormatting>
  <conditionalFormatting sqref="E20">
    <cfRule type="expression" dxfId="23" priority="3">
      <formula>$E$88&lt;&gt;SUM(#REF!)</formula>
    </cfRule>
  </conditionalFormatting>
  <conditionalFormatting sqref="E15:E19">
    <cfRule type="expression" dxfId="22" priority="1">
      <formula>(C15*D15)&lt;&gt;SUM(#REF!)</formula>
    </cfRule>
  </conditionalFormatting>
  <pageMargins left="0.7" right="0.7" top="0.75" bottom="0.75" header="0.3" footer="0.3"/>
  <pageSetup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43"/>
  <sheetViews>
    <sheetView topLeftCell="A4" zoomScale="85" zoomScaleNormal="85" workbookViewId="0">
      <selection activeCell="F4" sqref="F1:G1048576"/>
    </sheetView>
  </sheetViews>
  <sheetFormatPr defaultColWidth="8.85546875" defaultRowHeight="15"/>
  <cols>
    <col min="1" max="1" width="11.42578125" style="32" customWidth="1"/>
    <col min="2" max="2" width="76.85546875" style="162" customWidth="1"/>
    <col min="3" max="3" width="22.85546875" style="32" customWidth="1"/>
    <col min="4" max="16384" width="8.85546875" style="32"/>
  </cols>
  <sheetData>
    <row r="1" spans="1:7">
      <c r="A1" s="43" t="s">
        <v>188</v>
      </c>
      <c r="B1" s="43" t="str">
        <f>Info!C2</f>
        <v>სს "ბაზისბანკი"</v>
      </c>
    </row>
    <row r="2" spans="1:7">
      <c r="A2" s="43" t="s">
        <v>189</v>
      </c>
      <c r="B2" s="185">
        <f>'1. key ratios'!B2</f>
        <v>44742</v>
      </c>
    </row>
    <row r="3" spans="1:7">
      <c r="B3" s="32"/>
    </row>
    <row r="4" spans="1:7">
      <c r="A4" s="32" t="s">
        <v>587</v>
      </c>
      <c r="B4" s="32" t="s">
        <v>546</v>
      </c>
    </row>
    <row r="5" spans="1:7">
      <c r="A5" s="586"/>
      <c r="B5" s="586" t="s">
        <v>547</v>
      </c>
      <c r="C5" s="232"/>
    </row>
    <row r="6" spans="1:7">
      <c r="A6" s="587">
        <v>1</v>
      </c>
      <c r="B6" s="588" t="s">
        <v>598</v>
      </c>
      <c r="C6" s="589">
        <v>2851591020.4951</v>
      </c>
      <c r="G6" s="183"/>
    </row>
    <row r="7" spans="1:7">
      <c r="A7" s="587">
        <v>2</v>
      </c>
      <c r="B7" s="588" t="s">
        <v>548</v>
      </c>
      <c r="C7" s="589">
        <v>-21170206.23</v>
      </c>
      <c r="G7" s="183"/>
    </row>
    <row r="8" spans="1:7">
      <c r="A8" s="590">
        <v>3</v>
      </c>
      <c r="B8" s="591" t="s">
        <v>549</v>
      </c>
      <c r="C8" s="592">
        <f>C6+C7</f>
        <v>2830420814.2651</v>
      </c>
      <c r="G8" s="183"/>
    </row>
    <row r="9" spans="1:7">
      <c r="A9" s="234"/>
      <c r="B9" s="234" t="s">
        <v>550</v>
      </c>
      <c r="C9" s="233"/>
      <c r="G9" s="183"/>
    </row>
    <row r="10" spans="1:7">
      <c r="A10" s="587">
        <v>4</v>
      </c>
      <c r="B10" s="593" t="s">
        <v>551</v>
      </c>
      <c r="C10" s="589"/>
      <c r="G10" s="183"/>
    </row>
    <row r="11" spans="1:7">
      <c r="A11" s="587">
        <v>5</v>
      </c>
      <c r="B11" s="594" t="s">
        <v>552</v>
      </c>
      <c r="C11" s="589"/>
      <c r="G11" s="183"/>
    </row>
    <row r="12" spans="1:7">
      <c r="A12" s="587" t="s">
        <v>553</v>
      </c>
      <c r="B12" s="588" t="s">
        <v>554</v>
      </c>
      <c r="C12" s="592">
        <f>'15. CCR'!E21</f>
        <v>0</v>
      </c>
      <c r="G12" s="183"/>
    </row>
    <row r="13" spans="1:7" ht="30">
      <c r="A13" s="595">
        <v>6</v>
      </c>
      <c r="B13" s="596" t="s">
        <v>555</v>
      </c>
      <c r="C13" s="589"/>
      <c r="G13" s="183"/>
    </row>
    <row r="14" spans="1:7">
      <c r="A14" s="595">
        <v>7</v>
      </c>
      <c r="B14" s="597" t="s">
        <v>556</v>
      </c>
      <c r="C14" s="589"/>
      <c r="G14" s="183"/>
    </row>
    <row r="15" spans="1:7">
      <c r="A15" s="598">
        <v>8</v>
      </c>
      <c r="B15" s="588" t="s">
        <v>557</v>
      </c>
      <c r="C15" s="589"/>
      <c r="G15" s="183"/>
    </row>
    <row r="16" spans="1:7" ht="30">
      <c r="A16" s="595">
        <v>9</v>
      </c>
      <c r="B16" s="597" t="s">
        <v>558</v>
      </c>
      <c r="C16" s="589"/>
      <c r="G16" s="183"/>
    </row>
    <row r="17" spans="1:7">
      <c r="A17" s="595">
        <v>10</v>
      </c>
      <c r="B17" s="597" t="s">
        <v>559</v>
      </c>
      <c r="C17" s="589"/>
      <c r="G17" s="183"/>
    </row>
    <row r="18" spans="1:7">
      <c r="A18" s="590">
        <v>11</v>
      </c>
      <c r="B18" s="599" t="s">
        <v>560</v>
      </c>
      <c r="C18" s="592">
        <f>SUM(C10:C17)</f>
        <v>0</v>
      </c>
      <c r="G18" s="183"/>
    </row>
    <row r="19" spans="1:7">
      <c r="A19" s="234"/>
      <c r="B19" s="234" t="s">
        <v>561</v>
      </c>
      <c r="C19" s="233"/>
      <c r="G19" s="183"/>
    </row>
    <row r="20" spans="1:7" ht="30">
      <c r="A20" s="595">
        <v>12</v>
      </c>
      <c r="B20" s="593" t="s">
        <v>562</v>
      </c>
      <c r="C20" s="589"/>
      <c r="G20" s="183"/>
    </row>
    <row r="21" spans="1:7">
      <c r="A21" s="595">
        <v>13</v>
      </c>
      <c r="B21" s="593" t="s">
        <v>563</v>
      </c>
      <c r="C21" s="589"/>
      <c r="G21" s="183"/>
    </row>
    <row r="22" spans="1:7">
      <c r="A22" s="595">
        <v>14</v>
      </c>
      <c r="B22" s="593" t="s">
        <v>564</v>
      </c>
      <c r="C22" s="589"/>
      <c r="G22" s="183"/>
    </row>
    <row r="23" spans="1:7" ht="30">
      <c r="A23" s="595" t="s">
        <v>565</v>
      </c>
      <c r="B23" s="593" t="s">
        <v>566</v>
      </c>
      <c r="C23" s="589"/>
      <c r="G23" s="183"/>
    </row>
    <row r="24" spans="1:7">
      <c r="A24" s="595">
        <v>15</v>
      </c>
      <c r="B24" s="593" t="s">
        <v>567</v>
      </c>
      <c r="C24" s="589"/>
      <c r="G24" s="183"/>
    </row>
    <row r="25" spans="1:7">
      <c r="A25" s="595" t="s">
        <v>568</v>
      </c>
      <c r="B25" s="588" t="s">
        <v>569</v>
      </c>
      <c r="C25" s="589"/>
      <c r="G25" s="183"/>
    </row>
    <row r="26" spans="1:7">
      <c r="A26" s="590">
        <v>16</v>
      </c>
      <c r="B26" s="599" t="s">
        <v>570</v>
      </c>
      <c r="C26" s="592">
        <f>SUM(C20:C25)</f>
        <v>0</v>
      </c>
      <c r="G26" s="183"/>
    </row>
    <row r="27" spans="1:7">
      <c r="A27" s="234"/>
      <c r="B27" s="234" t="s">
        <v>571</v>
      </c>
      <c r="C27" s="233"/>
      <c r="G27" s="183"/>
    </row>
    <row r="28" spans="1:7">
      <c r="A28" s="587">
        <v>17</v>
      </c>
      <c r="B28" s="588" t="s">
        <v>572</v>
      </c>
      <c r="C28" s="589">
        <v>356179870.50739998</v>
      </c>
      <c r="G28" s="183"/>
    </row>
    <row r="29" spans="1:7">
      <c r="A29" s="587">
        <v>18</v>
      </c>
      <c r="B29" s="588" t="s">
        <v>573</v>
      </c>
      <c r="C29" s="589">
        <v>-147412314.87334996</v>
      </c>
      <c r="G29" s="183"/>
    </row>
    <row r="30" spans="1:7">
      <c r="A30" s="590">
        <v>19</v>
      </c>
      <c r="B30" s="599" t="s">
        <v>574</v>
      </c>
      <c r="C30" s="592">
        <f>C28+C29</f>
        <v>208767555.63405001</v>
      </c>
      <c r="G30" s="183"/>
    </row>
    <row r="31" spans="1:7">
      <c r="A31" s="600"/>
      <c r="B31" s="234" t="s">
        <v>575</v>
      </c>
      <c r="C31" s="233"/>
      <c r="G31" s="183"/>
    </row>
    <row r="32" spans="1:7">
      <c r="A32" s="587" t="s">
        <v>576</v>
      </c>
      <c r="B32" s="593" t="s">
        <v>577</v>
      </c>
      <c r="C32" s="601"/>
      <c r="G32" s="183"/>
    </row>
    <row r="33" spans="1:7">
      <c r="A33" s="587" t="s">
        <v>578</v>
      </c>
      <c r="B33" s="594" t="s">
        <v>579</v>
      </c>
      <c r="C33" s="601"/>
      <c r="G33" s="183"/>
    </row>
    <row r="34" spans="1:7">
      <c r="A34" s="234"/>
      <c r="B34" s="234" t="s">
        <v>580</v>
      </c>
      <c r="C34" s="233"/>
      <c r="G34" s="183"/>
    </row>
    <row r="35" spans="1:7">
      <c r="A35" s="590">
        <v>20</v>
      </c>
      <c r="B35" s="599" t="s">
        <v>89</v>
      </c>
      <c r="C35" s="592">
        <f>'1. key ratios'!C9</f>
        <v>306494984.5</v>
      </c>
      <c r="E35" s="183"/>
      <c r="G35" s="183"/>
    </row>
    <row r="36" spans="1:7">
      <c r="A36" s="590">
        <v>21</v>
      </c>
      <c r="B36" s="599" t="s">
        <v>581</v>
      </c>
      <c r="C36" s="592">
        <f>C8+C18+C26+C30</f>
        <v>3039188369.8991499</v>
      </c>
      <c r="E36" s="183"/>
      <c r="G36" s="183"/>
    </row>
    <row r="37" spans="1:7">
      <c r="A37" s="234"/>
      <c r="B37" s="234" t="s">
        <v>546</v>
      </c>
      <c r="C37" s="233"/>
      <c r="G37" s="183"/>
    </row>
    <row r="38" spans="1:7">
      <c r="A38" s="590">
        <v>22</v>
      </c>
      <c r="B38" s="599" t="s">
        <v>546</v>
      </c>
      <c r="C38" s="602">
        <f>IFERROR(C35/C36,0)</f>
        <v>0.10084764325094153</v>
      </c>
      <c r="G38" s="183"/>
    </row>
    <row r="39" spans="1:7">
      <c r="A39" s="234"/>
      <c r="B39" s="234" t="s">
        <v>582</v>
      </c>
      <c r="C39" s="233"/>
    </row>
    <row r="40" spans="1:7">
      <c r="A40" s="603" t="s">
        <v>583</v>
      </c>
      <c r="B40" s="593" t="s">
        <v>584</v>
      </c>
      <c r="C40" s="601"/>
    </row>
    <row r="41" spans="1:7" ht="30">
      <c r="A41" s="603" t="s">
        <v>585</v>
      </c>
      <c r="B41" s="594" t="s">
        <v>586</v>
      </c>
      <c r="C41" s="601"/>
    </row>
    <row r="43" spans="1:7">
      <c r="B43" s="162" t="s">
        <v>599</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42"/>
  <sheetViews>
    <sheetView zoomScale="85" zoomScaleNormal="85" workbookViewId="0">
      <pane xSplit="2" ySplit="6" topLeftCell="C16" activePane="bottomRight" state="frozen"/>
      <selection sqref="A1:XFD1048576"/>
      <selection pane="topRight" sqref="A1:XFD1048576"/>
      <selection pane="bottomLeft" sqref="A1:XFD1048576"/>
      <selection pane="bottomRight" activeCell="L38" sqref="L38"/>
    </sheetView>
  </sheetViews>
  <sheetFormatPr defaultColWidth="8.85546875" defaultRowHeight="15"/>
  <cols>
    <col min="1" max="1" width="9.85546875" style="32" bestFit="1" customWidth="1"/>
    <col min="2" max="2" width="82.5703125" style="162" customWidth="1"/>
    <col min="3" max="7" width="17.42578125" style="32" customWidth="1"/>
    <col min="8" max="16384" width="8.85546875" style="32"/>
  </cols>
  <sheetData>
    <row r="1" spans="1:7">
      <c r="A1" s="43" t="s">
        <v>188</v>
      </c>
      <c r="B1" s="43" t="str">
        <f>Info!C2</f>
        <v>სს "ბაზისბანკი"</v>
      </c>
    </row>
    <row r="2" spans="1:7">
      <c r="A2" s="43" t="s">
        <v>189</v>
      </c>
      <c r="B2" s="185">
        <f>'1. key ratios'!B2</f>
        <v>44742</v>
      </c>
    </row>
    <row r="3" spans="1:7">
      <c r="B3" s="161"/>
    </row>
    <row r="4" spans="1:7" ht="15.75" thickBot="1">
      <c r="A4" s="32" t="s">
        <v>646</v>
      </c>
      <c r="B4" s="198" t="s">
        <v>611</v>
      </c>
    </row>
    <row r="5" spans="1:7">
      <c r="A5" s="199"/>
      <c r="B5" s="200"/>
      <c r="C5" s="718" t="s">
        <v>612</v>
      </c>
      <c r="D5" s="718"/>
      <c r="E5" s="718"/>
      <c r="F5" s="718"/>
      <c r="G5" s="719" t="s">
        <v>613</v>
      </c>
    </row>
    <row r="6" spans="1:7">
      <c r="A6" s="201"/>
      <c r="B6" s="202"/>
      <c r="C6" s="639" t="s">
        <v>614</v>
      </c>
      <c r="D6" s="640" t="s">
        <v>615</v>
      </c>
      <c r="E6" s="640" t="s">
        <v>616</v>
      </c>
      <c r="F6" s="640" t="s">
        <v>617</v>
      </c>
      <c r="G6" s="720"/>
    </row>
    <row r="7" spans="1:7">
      <c r="A7" s="203"/>
      <c r="B7" s="204" t="s">
        <v>618</v>
      </c>
      <c r="C7" s="205"/>
      <c r="D7" s="205"/>
      <c r="E7" s="205"/>
      <c r="F7" s="205"/>
      <c r="G7" s="206"/>
    </row>
    <row r="8" spans="1:7">
      <c r="A8" s="207">
        <v>1</v>
      </c>
      <c r="B8" s="208" t="s">
        <v>619</v>
      </c>
      <c r="C8" s="179">
        <v>306494984.5</v>
      </c>
      <c r="D8" s="179">
        <v>0</v>
      </c>
      <c r="E8" s="179">
        <v>0</v>
      </c>
      <c r="F8" s="179">
        <v>432102343.21759999</v>
      </c>
      <c r="G8" s="209">
        <v>738597327.71759999</v>
      </c>
    </row>
    <row r="9" spans="1:7">
      <c r="A9" s="207">
        <v>2</v>
      </c>
      <c r="B9" s="210" t="s">
        <v>88</v>
      </c>
      <c r="C9" s="179">
        <v>306494984.5</v>
      </c>
      <c r="D9" s="179"/>
      <c r="E9" s="179"/>
      <c r="F9" s="179">
        <v>11481288.000000119</v>
      </c>
      <c r="G9" s="209">
        <v>317976272.50000012</v>
      </c>
    </row>
    <row r="10" spans="1:7">
      <c r="A10" s="207">
        <v>3</v>
      </c>
      <c r="B10" s="210" t="s">
        <v>620</v>
      </c>
      <c r="C10" s="211"/>
      <c r="D10" s="211"/>
      <c r="E10" s="211"/>
      <c r="F10" s="179">
        <v>420621055.9702</v>
      </c>
      <c r="G10" s="209">
        <v>420621055.9702</v>
      </c>
    </row>
    <row r="11" spans="1:7" ht="30">
      <c r="A11" s="207">
        <v>4</v>
      </c>
      <c r="B11" s="208" t="s">
        <v>621</v>
      </c>
      <c r="C11" s="179">
        <v>265747653.99089998</v>
      </c>
      <c r="D11" s="179">
        <v>285481080.65720004</v>
      </c>
      <c r="E11" s="179">
        <v>191164321.53100002</v>
      </c>
      <c r="F11" s="179">
        <v>1716420.9305</v>
      </c>
      <c r="G11" s="209">
        <v>660052635.78620005</v>
      </c>
    </row>
    <row r="12" spans="1:7">
      <c r="A12" s="207">
        <v>5</v>
      </c>
      <c r="B12" s="210" t="s">
        <v>622</v>
      </c>
      <c r="C12" s="179">
        <v>215441252.07339999</v>
      </c>
      <c r="D12" s="212">
        <v>259865630.14590001</v>
      </c>
      <c r="E12" s="179">
        <v>163017023.90270001</v>
      </c>
      <c r="F12" s="179">
        <v>1671420.9305</v>
      </c>
      <c r="G12" s="209">
        <v>607995560.75765002</v>
      </c>
    </row>
    <row r="13" spans="1:7">
      <c r="A13" s="207">
        <v>6</v>
      </c>
      <c r="B13" s="210" t="s">
        <v>623</v>
      </c>
      <c r="C13" s="179">
        <v>50306401.917499997</v>
      </c>
      <c r="D13" s="212">
        <v>25615450.511300001</v>
      </c>
      <c r="E13" s="179">
        <v>28147297.6283</v>
      </c>
      <c r="F13" s="179">
        <v>45000</v>
      </c>
      <c r="G13" s="209">
        <v>52057075.028549999</v>
      </c>
    </row>
    <row r="14" spans="1:7">
      <c r="A14" s="207">
        <v>7</v>
      </c>
      <c r="B14" s="208" t="s">
        <v>624</v>
      </c>
      <c r="C14" s="179">
        <v>475457702.47929996</v>
      </c>
      <c r="D14" s="179">
        <v>622814643.62339997</v>
      </c>
      <c r="E14" s="179">
        <v>159099041.96259999</v>
      </c>
      <c r="F14" s="179">
        <v>0</v>
      </c>
      <c r="G14" s="209">
        <v>362407303.02304995</v>
      </c>
    </row>
    <row r="15" spans="1:7" ht="60">
      <c r="A15" s="207">
        <v>8</v>
      </c>
      <c r="B15" s="210" t="s">
        <v>625</v>
      </c>
      <c r="C15" s="179">
        <v>409849980.25739998</v>
      </c>
      <c r="D15" s="212">
        <v>155865583.82609999</v>
      </c>
      <c r="E15" s="179">
        <v>93043514.196999997</v>
      </c>
      <c r="F15" s="179">
        <v>0</v>
      </c>
      <c r="G15" s="209">
        <v>329379539.14024997</v>
      </c>
    </row>
    <row r="16" spans="1:7" ht="30">
      <c r="A16" s="207">
        <v>9</v>
      </c>
      <c r="B16" s="210" t="s">
        <v>626</v>
      </c>
      <c r="C16" s="179">
        <v>65607722.221900001</v>
      </c>
      <c r="D16" s="212">
        <v>466949059.79730004</v>
      </c>
      <c r="E16" s="179">
        <v>66055527.765599996</v>
      </c>
      <c r="F16" s="179">
        <v>0</v>
      </c>
      <c r="G16" s="209">
        <v>33027763.882799998</v>
      </c>
    </row>
    <row r="17" spans="1:9">
      <c r="A17" s="207">
        <v>10</v>
      </c>
      <c r="B17" s="208" t="s">
        <v>627</v>
      </c>
      <c r="C17" s="179"/>
      <c r="D17" s="212"/>
      <c r="E17" s="179"/>
      <c r="F17" s="179"/>
      <c r="G17" s="209"/>
    </row>
    <row r="18" spans="1:9">
      <c r="A18" s="207">
        <v>11</v>
      </c>
      <c r="B18" s="208" t="s">
        <v>95</v>
      </c>
      <c r="C18" s="179">
        <v>79370068.432706907</v>
      </c>
      <c r="D18" s="212">
        <v>0</v>
      </c>
      <c r="E18" s="179">
        <v>0</v>
      </c>
      <c r="F18" s="179">
        <v>0</v>
      </c>
      <c r="G18" s="209">
        <v>0</v>
      </c>
    </row>
    <row r="19" spans="1:9">
      <c r="A19" s="207">
        <v>12</v>
      </c>
      <c r="B19" s="210" t="s">
        <v>628</v>
      </c>
      <c r="C19" s="211"/>
      <c r="D19" s="212"/>
      <c r="E19" s="179">
        <v>0</v>
      </c>
      <c r="F19" s="179">
        <v>0</v>
      </c>
      <c r="G19" s="209">
        <v>0</v>
      </c>
    </row>
    <row r="20" spans="1:9" ht="30">
      <c r="A20" s="207">
        <v>13</v>
      </c>
      <c r="B20" s="210" t="s">
        <v>629</v>
      </c>
      <c r="C20" s="179">
        <v>79370068.432706907</v>
      </c>
      <c r="D20" s="179">
        <v>0</v>
      </c>
      <c r="E20" s="179">
        <v>0</v>
      </c>
      <c r="F20" s="179">
        <v>0</v>
      </c>
      <c r="G20" s="209">
        <v>0</v>
      </c>
    </row>
    <row r="21" spans="1:9">
      <c r="A21" s="213">
        <v>14</v>
      </c>
      <c r="B21" s="214" t="s">
        <v>630</v>
      </c>
      <c r="C21" s="211"/>
      <c r="D21" s="211"/>
      <c r="E21" s="211"/>
      <c r="F21" s="211"/>
      <c r="G21" s="215">
        <f>SUM(G8,G11,G14,G17,G18)</f>
        <v>1761057266.5268497</v>
      </c>
      <c r="I21" s="183"/>
    </row>
    <row r="22" spans="1:9">
      <c r="A22" s="585"/>
      <c r="B22" s="216" t="s">
        <v>631</v>
      </c>
      <c r="C22" s="217"/>
      <c r="D22" s="218"/>
      <c r="E22" s="217"/>
      <c r="F22" s="217"/>
      <c r="G22" s="219"/>
    </row>
    <row r="23" spans="1:9">
      <c r="A23" s="207">
        <v>15</v>
      </c>
      <c r="B23" s="208" t="s">
        <v>483</v>
      </c>
      <c r="C23" s="220">
        <v>518712667.1803</v>
      </c>
      <c r="D23" s="221">
        <v>329034625</v>
      </c>
      <c r="E23" s="220"/>
      <c r="F23" s="220"/>
      <c r="G23" s="209">
        <v>26107908.858020004</v>
      </c>
    </row>
    <row r="24" spans="1:9">
      <c r="A24" s="207">
        <v>16</v>
      </c>
      <c r="B24" s="208" t="s">
        <v>632</v>
      </c>
      <c r="C24" s="179">
        <v>95</v>
      </c>
      <c r="D24" s="212">
        <v>273823014.52675748</v>
      </c>
      <c r="E24" s="179">
        <v>259671928.23061118</v>
      </c>
      <c r="F24" s="179">
        <v>1091080310.2869329</v>
      </c>
      <c r="G24" s="209">
        <v>1151520273.2420859</v>
      </c>
    </row>
    <row r="25" spans="1:9" ht="30">
      <c r="A25" s="207">
        <v>17</v>
      </c>
      <c r="B25" s="210" t="s">
        <v>633</v>
      </c>
      <c r="C25" s="179"/>
      <c r="D25" s="212">
        <v>1440000</v>
      </c>
      <c r="E25" s="179">
        <v>320000</v>
      </c>
      <c r="F25" s="179">
        <v>0</v>
      </c>
      <c r="G25" s="209">
        <v>304000</v>
      </c>
    </row>
    <row r="26" spans="1:9" ht="45">
      <c r="A26" s="207">
        <v>18</v>
      </c>
      <c r="B26" s="210" t="s">
        <v>634</v>
      </c>
      <c r="C26" s="179">
        <v>95</v>
      </c>
      <c r="D26" s="212">
        <v>14208205.76481</v>
      </c>
      <c r="E26" s="179">
        <v>38278860.0167</v>
      </c>
      <c r="F26" s="179">
        <v>7753096.6578000002</v>
      </c>
      <c r="G26" s="209">
        <v>29075041.780871499</v>
      </c>
    </row>
    <row r="27" spans="1:9">
      <c r="A27" s="207">
        <v>19</v>
      </c>
      <c r="B27" s="210" t="s">
        <v>635</v>
      </c>
      <c r="C27" s="179"/>
      <c r="D27" s="212">
        <v>231083728.06847692</v>
      </c>
      <c r="E27" s="179">
        <v>205942376.07634899</v>
      </c>
      <c r="F27" s="179">
        <v>875956248.9616698</v>
      </c>
      <c r="G27" s="209">
        <v>963075863.68984699</v>
      </c>
    </row>
    <row r="28" spans="1:9">
      <c r="A28" s="207">
        <v>20</v>
      </c>
      <c r="B28" s="222" t="s">
        <v>636</v>
      </c>
      <c r="C28" s="179">
        <v>0</v>
      </c>
      <c r="D28" s="212">
        <v>0</v>
      </c>
      <c r="E28" s="179">
        <v>0</v>
      </c>
      <c r="F28" s="179">
        <v>0</v>
      </c>
      <c r="G28" s="209"/>
    </row>
    <row r="29" spans="1:9">
      <c r="A29" s="207">
        <v>21</v>
      </c>
      <c r="B29" s="210" t="s">
        <v>637</v>
      </c>
      <c r="C29" s="179"/>
      <c r="D29" s="212">
        <v>14506519.0296706</v>
      </c>
      <c r="E29" s="179">
        <v>14113726.217562201</v>
      </c>
      <c r="F29" s="179">
        <v>191554193.0574632</v>
      </c>
      <c r="G29" s="209">
        <v>138820348.11096749</v>
      </c>
    </row>
    <row r="30" spans="1:9">
      <c r="A30" s="207">
        <v>22</v>
      </c>
      <c r="B30" s="222" t="s">
        <v>636</v>
      </c>
      <c r="C30" s="179"/>
      <c r="D30" s="212">
        <v>14506519.0296706</v>
      </c>
      <c r="E30" s="179">
        <v>14113726.217562201</v>
      </c>
      <c r="F30" s="179">
        <v>191554193.0574632</v>
      </c>
      <c r="G30" s="209">
        <v>138820348.11096749</v>
      </c>
    </row>
    <row r="31" spans="1:9" ht="30">
      <c r="A31" s="207">
        <v>23</v>
      </c>
      <c r="B31" s="210" t="s">
        <v>638</v>
      </c>
      <c r="C31" s="179"/>
      <c r="D31" s="212">
        <v>12584561.663799999</v>
      </c>
      <c r="E31" s="179">
        <v>1016965.92</v>
      </c>
      <c r="F31" s="179">
        <v>15816771.609999999</v>
      </c>
      <c r="G31" s="209">
        <v>20245019.660399999</v>
      </c>
    </row>
    <row r="32" spans="1:9">
      <c r="A32" s="207">
        <v>24</v>
      </c>
      <c r="B32" s="208" t="s">
        <v>639</v>
      </c>
      <c r="C32" s="179"/>
      <c r="D32" s="212"/>
      <c r="E32" s="179"/>
      <c r="F32" s="179"/>
      <c r="G32" s="209"/>
    </row>
    <row r="33" spans="1:9">
      <c r="A33" s="207">
        <v>25</v>
      </c>
      <c r="B33" s="208" t="s">
        <v>165</v>
      </c>
      <c r="C33" s="179">
        <v>98985281.466799989</v>
      </c>
      <c r="D33" s="179">
        <v>41143281.722230002</v>
      </c>
      <c r="E33" s="179">
        <v>22867539.818719998</v>
      </c>
      <c r="F33" s="179">
        <v>191456871.41170001</v>
      </c>
      <c r="G33" s="209">
        <v>322447563.64897501</v>
      </c>
    </row>
    <row r="34" spans="1:9">
      <c r="A34" s="207">
        <v>26</v>
      </c>
      <c r="B34" s="210" t="s">
        <v>640</v>
      </c>
      <c r="C34" s="211"/>
      <c r="D34" s="212"/>
      <c r="E34" s="179"/>
      <c r="F34" s="179"/>
      <c r="G34" s="209"/>
    </row>
    <row r="35" spans="1:9">
      <c r="A35" s="207">
        <v>27</v>
      </c>
      <c r="B35" s="210" t="s">
        <v>641</v>
      </c>
      <c r="C35" s="179">
        <v>98985281.466799989</v>
      </c>
      <c r="D35" s="212">
        <v>41143281.722230002</v>
      </c>
      <c r="E35" s="179">
        <v>22867539.818719998</v>
      </c>
      <c r="F35" s="179">
        <v>191456871.41170001</v>
      </c>
      <c r="G35" s="209">
        <v>322447563.64897501</v>
      </c>
    </row>
    <row r="36" spans="1:9">
      <c r="A36" s="207">
        <v>28</v>
      </c>
      <c r="B36" s="208" t="s">
        <v>642</v>
      </c>
      <c r="C36" s="179">
        <v>218124649.54819998</v>
      </c>
      <c r="D36" s="212">
        <v>48380743.384800002</v>
      </c>
      <c r="E36" s="179">
        <v>30824714.420600001</v>
      </c>
      <c r="F36" s="179">
        <v>56449814.550099999</v>
      </c>
      <c r="G36" s="209">
        <v>27266559.47741</v>
      </c>
    </row>
    <row r="37" spans="1:9">
      <c r="A37" s="213">
        <v>29</v>
      </c>
      <c r="B37" s="214" t="s">
        <v>643</v>
      </c>
      <c r="C37" s="211"/>
      <c r="D37" s="211"/>
      <c r="E37" s="211"/>
      <c r="F37" s="211"/>
      <c r="G37" s="215">
        <f>SUM(G23:G24,G32:G33,G36)</f>
        <v>1527342305.2264912</v>
      </c>
      <c r="I37" s="183"/>
    </row>
    <row r="38" spans="1:9">
      <c r="A38" s="203"/>
      <c r="B38" s="223"/>
      <c r="C38" s="224"/>
      <c r="D38" s="224"/>
      <c r="E38" s="224"/>
      <c r="F38" s="224"/>
      <c r="G38" s="225"/>
    </row>
    <row r="39" spans="1:9" ht="15.75" thickBot="1">
      <c r="A39" s="226">
        <v>30</v>
      </c>
      <c r="B39" s="227" t="s">
        <v>611</v>
      </c>
      <c r="C39" s="228"/>
      <c r="D39" s="229"/>
      <c r="E39" s="229"/>
      <c r="F39" s="230"/>
      <c r="G39" s="231">
        <f>IFERROR(G21/G37,0)</f>
        <v>1.1530206820701536</v>
      </c>
    </row>
    <row r="42" spans="1:9" ht="45">
      <c r="B42" s="162" t="s">
        <v>644</v>
      </c>
    </row>
  </sheetData>
  <mergeCells count="2">
    <mergeCell ref="C5:F5"/>
    <mergeCell ref="G5:G6"/>
  </mergeCell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51"/>
  <sheetViews>
    <sheetView zoomScale="85" zoomScaleNormal="85" workbookViewId="0">
      <pane xSplit="1" ySplit="5" topLeftCell="B6" activePane="bottomRight" state="frozen"/>
      <selection sqref="A1:XFD1048576"/>
      <selection pane="topRight" sqref="A1:XFD1048576"/>
      <selection pane="bottomLeft" sqref="A1:XFD1048576"/>
      <selection pane="bottomRight" activeCell="B3" sqref="B3"/>
    </sheetView>
  </sheetViews>
  <sheetFormatPr defaultColWidth="8.85546875" defaultRowHeight="15"/>
  <cols>
    <col min="1" max="1" width="9.42578125" style="6" bestFit="1" customWidth="1"/>
    <col min="2" max="2" width="88.42578125" style="6" customWidth="1"/>
    <col min="3" max="3" width="14.42578125" style="6" customWidth="1"/>
    <col min="4" max="7" width="14.42578125" style="32" customWidth="1"/>
    <col min="8" max="13" width="6.7109375" style="32" customWidth="1"/>
    <col min="14" max="18" width="8.85546875" style="32"/>
    <col min="19" max="19" width="11.42578125" style="32" bestFit="1" customWidth="1"/>
    <col min="20" max="16384" width="8.85546875" style="32"/>
  </cols>
  <sheetData>
    <row r="1" spans="1:22">
      <c r="A1" s="184" t="s">
        <v>188</v>
      </c>
      <c r="B1" s="197" t="str">
        <f>Info!C2</f>
        <v>სს "ბაზისბანკი"</v>
      </c>
    </row>
    <row r="2" spans="1:22">
      <c r="A2" s="184" t="s">
        <v>189</v>
      </c>
      <c r="B2" s="402">
        <v>44742</v>
      </c>
      <c r="C2" s="403"/>
      <c r="D2" s="176"/>
      <c r="E2" s="176"/>
      <c r="F2" s="176"/>
      <c r="G2" s="176"/>
      <c r="H2" s="176"/>
    </row>
    <row r="3" spans="1:22">
      <c r="A3" s="5"/>
      <c r="C3" s="403"/>
      <c r="D3" s="176"/>
      <c r="E3" s="176"/>
      <c r="F3" s="176"/>
      <c r="G3" s="176"/>
      <c r="H3" s="176"/>
    </row>
    <row r="4" spans="1:22" ht="15.75" thickBot="1">
      <c r="A4" s="33" t="s">
        <v>400</v>
      </c>
      <c r="B4" s="78" t="s">
        <v>223</v>
      </c>
      <c r="C4" s="459"/>
      <c r="D4" s="460"/>
      <c r="E4" s="460"/>
      <c r="F4" s="460"/>
      <c r="G4" s="460"/>
      <c r="H4" s="176"/>
    </row>
    <row r="5" spans="1:22">
      <c r="A5" s="119" t="s">
        <v>26</v>
      </c>
      <c r="B5" s="461"/>
      <c r="C5" s="408" t="str">
        <f>INT((MONTH($B$2))/3)&amp;"Q"&amp;"-"&amp;YEAR($B$2)</f>
        <v>2Q-2022</v>
      </c>
      <c r="D5" s="408" t="str">
        <f>IF(INT(MONTH($B$2))=3,"4"&amp;"Q"&amp;"-"&amp;YEAR($B$2)-1,IF(INT(MONTH($B$2))=6,"1"&amp;"Q"&amp;"-"&amp;YEAR($B$2),IF(INT(MONTH($B$2))=9,"2"&amp;"Q"&amp;"-"&amp;YEAR($B$2),IF(INT(MONTH($B$2))=12,"3"&amp;"Q"&amp;"-"&amp;YEAR($B$2),0))))</f>
        <v>1Q-2022</v>
      </c>
      <c r="E5" s="408" t="str">
        <f>IF(INT(MONTH($B$2))=3,"3"&amp;"Q"&amp;"-"&amp;YEAR($B$2)-1,IF(INT(MONTH($B$2))=6,"4"&amp;"Q"&amp;"-"&amp;YEAR($B$2)-1,IF(INT(MONTH($B$2))=9,"1"&amp;"Q"&amp;"-"&amp;YEAR($B$2),IF(INT(MONTH($B$2))=12,"2"&amp;"Q"&amp;"-"&amp;YEAR($B$2),0))))</f>
        <v>4Q-2021</v>
      </c>
      <c r="F5" s="408" t="str">
        <f>IF(INT(MONTH($B$2))=3,"2"&amp;"Q"&amp;"-"&amp;YEAR($B$2)-1,IF(INT(MONTH($B$2))=6,"3"&amp;"Q"&amp;"-"&amp;YEAR($B$2)-1,IF(INT(MONTH($B$2))=9,"4"&amp;"Q"&amp;"-"&amp;YEAR($B$2)-1,IF(INT(MONTH($B$2))=12,"1"&amp;"Q"&amp;"-"&amp;YEAR($B$2),0))))</f>
        <v>3Q-2021</v>
      </c>
      <c r="G5" s="462" t="str">
        <f>IF(INT(MONTH($B$2))=3,"1"&amp;"Q"&amp;"-"&amp;YEAR($B$2)-1,IF(INT(MONTH($B$2))=6,"2"&amp;"Q"&amp;"-"&amp;YEAR($B$2)-1,IF(INT(MONTH($B$2))=9,"3"&amp;"Q"&amp;"-"&amp;YEAR($B$2)-1,IF(INT(MONTH($B$2))=12,"4"&amp;"Q"&amp;"-"&amp;YEAR($B$2)-1,0))))</f>
        <v>2Q-2021</v>
      </c>
    </row>
    <row r="6" spans="1:22">
      <c r="A6" s="126"/>
      <c r="B6" s="454" t="s">
        <v>186</v>
      </c>
      <c r="C6" s="249"/>
      <c r="D6" s="249"/>
      <c r="E6" s="249"/>
      <c r="F6" s="249"/>
      <c r="G6" s="463"/>
    </row>
    <row r="7" spans="1:22">
      <c r="A7" s="126"/>
      <c r="B7" s="464" t="s">
        <v>190</v>
      </c>
      <c r="C7" s="249"/>
      <c r="D7" s="249"/>
      <c r="E7" s="249"/>
      <c r="F7" s="249"/>
      <c r="G7" s="463"/>
    </row>
    <row r="8" spans="1:22">
      <c r="A8" s="122">
        <v>1</v>
      </c>
      <c r="B8" s="465" t="s">
        <v>23</v>
      </c>
      <c r="C8" s="466">
        <v>306494984.5</v>
      </c>
      <c r="D8" s="467">
        <v>296046934.34000003</v>
      </c>
      <c r="E8" s="467">
        <v>275001902.05999994</v>
      </c>
      <c r="F8" s="467">
        <v>265452501.13</v>
      </c>
      <c r="G8" s="468">
        <v>247816256.63999999</v>
      </c>
      <c r="L8" s="537"/>
      <c r="S8" s="537"/>
      <c r="T8" s="537"/>
      <c r="U8" s="537"/>
      <c r="V8" s="537"/>
    </row>
    <row r="9" spans="1:22">
      <c r="A9" s="122">
        <v>2</v>
      </c>
      <c r="B9" s="465" t="s">
        <v>89</v>
      </c>
      <c r="C9" s="466">
        <v>306494984.5</v>
      </c>
      <c r="D9" s="467">
        <v>296046934.34000003</v>
      </c>
      <c r="E9" s="467">
        <v>275001902.05999994</v>
      </c>
      <c r="F9" s="467">
        <v>265452501.13</v>
      </c>
      <c r="G9" s="468">
        <v>247816256.63999999</v>
      </c>
      <c r="L9" s="537"/>
      <c r="S9" s="537"/>
      <c r="T9" s="537"/>
      <c r="U9" s="537"/>
      <c r="V9" s="537"/>
    </row>
    <row r="10" spans="1:22">
      <c r="A10" s="122">
        <v>3</v>
      </c>
      <c r="B10" s="465" t="s">
        <v>88</v>
      </c>
      <c r="C10" s="466">
        <v>345986513.88120693</v>
      </c>
      <c r="D10" s="467">
        <v>337250055.05093527</v>
      </c>
      <c r="E10" s="467">
        <v>306538687.10929382</v>
      </c>
      <c r="F10" s="467">
        <v>295358176.47649914</v>
      </c>
      <c r="G10" s="468">
        <v>280321900.0819748</v>
      </c>
      <c r="L10" s="537"/>
      <c r="S10" s="537"/>
      <c r="T10" s="537"/>
      <c r="U10" s="537"/>
      <c r="V10" s="537"/>
    </row>
    <row r="11" spans="1:22">
      <c r="A11" s="122">
        <v>4</v>
      </c>
      <c r="B11" s="465" t="s">
        <v>603</v>
      </c>
      <c r="C11" s="466">
        <v>147590002.15729398</v>
      </c>
      <c r="D11" s="467">
        <v>149534902.81236431</v>
      </c>
      <c r="E11" s="467">
        <v>155203230.88844451</v>
      </c>
      <c r="F11" s="467">
        <v>91656320.449453786</v>
      </c>
      <c r="G11" s="468">
        <v>88361268.60597527</v>
      </c>
      <c r="L11" s="537"/>
      <c r="S11" s="537"/>
      <c r="T11" s="537"/>
      <c r="U11" s="537"/>
      <c r="V11" s="537"/>
    </row>
    <row r="12" spans="1:22">
      <c r="A12" s="122">
        <v>5</v>
      </c>
      <c r="B12" s="465" t="s">
        <v>604</v>
      </c>
      <c r="C12" s="466">
        <v>196835184.43076673</v>
      </c>
      <c r="D12" s="467">
        <v>199431794.12795466</v>
      </c>
      <c r="E12" s="467">
        <v>192822970.13201964</v>
      </c>
      <c r="F12" s="467">
        <v>122242023.6903459</v>
      </c>
      <c r="G12" s="468">
        <v>117848931.49008335</v>
      </c>
      <c r="L12" s="537"/>
      <c r="S12" s="537"/>
      <c r="T12" s="537"/>
      <c r="U12" s="537"/>
      <c r="V12" s="537"/>
    </row>
    <row r="13" spans="1:22">
      <c r="A13" s="122">
        <v>6</v>
      </c>
      <c r="B13" s="465" t="s">
        <v>605</v>
      </c>
      <c r="C13" s="466">
        <v>276944583.18595755</v>
      </c>
      <c r="D13" s="467">
        <v>280338899.35373551</v>
      </c>
      <c r="E13" s="467">
        <v>270798654.07141119</v>
      </c>
      <c r="F13" s="467">
        <v>188502163.93218562</v>
      </c>
      <c r="G13" s="468">
        <v>181457653.67036971</v>
      </c>
      <c r="L13" s="537"/>
      <c r="S13" s="537"/>
      <c r="T13" s="537"/>
      <c r="U13" s="537"/>
      <c r="V13" s="537"/>
    </row>
    <row r="14" spans="1:22">
      <c r="A14" s="126"/>
      <c r="B14" s="454" t="s">
        <v>607</v>
      </c>
      <c r="C14" s="249"/>
      <c r="D14" s="249"/>
      <c r="E14" s="249"/>
      <c r="F14" s="249"/>
      <c r="G14" s="463"/>
      <c r="L14" s="537"/>
      <c r="S14" s="537"/>
      <c r="T14" s="537"/>
      <c r="U14" s="537"/>
      <c r="V14" s="537"/>
    </row>
    <row r="15" spans="1:22" ht="15" customHeight="1">
      <c r="A15" s="122">
        <v>7</v>
      </c>
      <c r="B15" s="465" t="s">
        <v>606</v>
      </c>
      <c r="C15" s="469">
        <v>2373772047.693953</v>
      </c>
      <c r="D15" s="467">
        <v>2407657291.6342325</v>
      </c>
      <c r="E15" s="467">
        <v>1706474911.7904396</v>
      </c>
      <c r="F15" s="467">
        <v>1546911912.6672308</v>
      </c>
      <c r="G15" s="468">
        <v>1489488157.1328807</v>
      </c>
      <c r="L15" s="537"/>
      <c r="S15" s="537"/>
      <c r="T15" s="537"/>
      <c r="U15" s="537"/>
      <c r="V15" s="537"/>
    </row>
    <row r="16" spans="1:22">
      <c r="A16" s="126"/>
      <c r="B16" s="454" t="s">
        <v>610</v>
      </c>
      <c r="C16" s="249"/>
      <c r="D16" s="249"/>
      <c r="E16" s="249"/>
      <c r="F16" s="249"/>
      <c r="G16" s="463"/>
      <c r="L16" s="537"/>
      <c r="S16" s="537"/>
      <c r="T16" s="537"/>
      <c r="U16" s="537"/>
      <c r="V16" s="537"/>
    </row>
    <row r="17" spans="1:22" s="240" customFormat="1">
      <c r="A17" s="122"/>
      <c r="B17" s="464" t="s">
        <v>594</v>
      </c>
      <c r="C17" s="249"/>
      <c r="D17" s="249"/>
      <c r="E17" s="249"/>
      <c r="F17" s="249"/>
      <c r="G17" s="463"/>
      <c r="L17" s="537"/>
      <c r="S17" s="537"/>
      <c r="T17" s="537"/>
      <c r="U17" s="537"/>
      <c r="V17" s="537"/>
    </row>
    <row r="18" spans="1:22">
      <c r="A18" s="121">
        <v>8</v>
      </c>
      <c r="B18" s="470" t="s">
        <v>601</v>
      </c>
      <c r="C18" s="471">
        <v>0.12911727762476202</v>
      </c>
      <c r="D18" s="472">
        <v>0.12296057888664622</v>
      </c>
      <c r="E18" s="472">
        <v>0.16115203344622686</v>
      </c>
      <c r="F18" s="472">
        <v>0.17160156241366001</v>
      </c>
      <c r="G18" s="473">
        <v>0.16637678886754098</v>
      </c>
      <c r="L18" s="537"/>
      <c r="S18" s="537"/>
      <c r="T18" s="537"/>
      <c r="U18" s="537"/>
      <c r="V18" s="537"/>
    </row>
    <row r="19" spans="1:22" ht="15" customHeight="1">
      <c r="A19" s="121">
        <v>9</v>
      </c>
      <c r="B19" s="470" t="s">
        <v>600</v>
      </c>
      <c r="C19" s="471">
        <v>0.12911727762476202</v>
      </c>
      <c r="D19" s="472">
        <v>0.12296057888664622</v>
      </c>
      <c r="E19" s="472">
        <v>0.16115203344622686</v>
      </c>
      <c r="F19" s="472">
        <v>0.17160156241366001</v>
      </c>
      <c r="G19" s="473">
        <v>0.16637678886754098</v>
      </c>
      <c r="L19" s="537"/>
      <c r="S19" s="537"/>
      <c r="T19" s="537"/>
      <c r="U19" s="537"/>
      <c r="V19" s="537"/>
    </row>
    <row r="20" spans="1:22">
      <c r="A20" s="121">
        <v>10</v>
      </c>
      <c r="B20" s="470" t="s">
        <v>602</v>
      </c>
      <c r="C20" s="471">
        <v>0.14575389166677663</v>
      </c>
      <c r="D20" s="472">
        <v>0.14007394500154208</v>
      </c>
      <c r="E20" s="472">
        <v>0.17963269485613026</v>
      </c>
      <c r="F20" s="472">
        <v>0.19093406292749657</v>
      </c>
      <c r="G20" s="473">
        <v>0.18820015368337475</v>
      </c>
      <c r="L20" s="537"/>
      <c r="S20" s="537"/>
      <c r="T20" s="537"/>
      <c r="U20" s="537"/>
      <c r="V20" s="537"/>
    </row>
    <row r="21" spans="1:22">
      <c r="A21" s="121">
        <v>11</v>
      </c>
      <c r="B21" s="465" t="s">
        <v>603</v>
      </c>
      <c r="C21" s="471">
        <v>6.2175305459794737E-2</v>
      </c>
      <c r="D21" s="472">
        <v>6.210805139583022E-2</v>
      </c>
      <c r="E21" s="472">
        <v>9.0949611867193955E-2</v>
      </c>
      <c r="F21" s="472">
        <v>5.9251156900988158E-2</v>
      </c>
      <c r="G21" s="473">
        <v>5.932324347986901E-2</v>
      </c>
      <c r="L21" s="537"/>
      <c r="S21" s="537"/>
      <c r="T21" s="537"/>
      <c r="U21" s="537"/>
      <c r="V21" s="537"/>
    </row>
    <row r="22" spans="1:22">
      <c r="A22" s="121">
        <v>12</v>
      </c>
      <c r="B22" s="465" t="s">
        <v>604</v>
      </c>
      <c r="C22" s="471">
        <v>8.2920845167920018E-2</v>
      </c>
      <c r="D22" s="472">
        <v>8.2832301266841601E-2</v>
      </c>
      <c r="E22" s="472">
        <v>0.1129949047593727</v>
      </c>
      <c r="F22" s="472">
        <v>7.9023260917017973E-2</v>
      </c>
      <c r="G22" s="473">
        <v>7.9120421955506545E-2</v>
      </c>
      <c r="L22" s="537"/>
      <c r="S22" s="537"/>
      <c r="T22" s="537"/>
      <c r="U22" s="537"/>
      <c r="V22" s="537"/>
    </row>
    <row r="23" spans="1:22">
      <c r="A23" s="121">
        <v>13</v>
      </c>
      <c r="B23" s="465" t="s">
        <v>605</v>
      </c>
      <c r="C23" s="471">
        <v>0.11666856699867231</v>
      </c>
      <c r="D23" s="472">
        <v>0.11643638001463713</v>
      </c>
      <c r="E23" s="472">
        <v>0.15868891608098024</v>
      </c>
      <c r="F23" s="472">
        <v>0.12185707692118336</v>
      </c>
      <c r="G23" s="473">
        <v>0.12182550952245098</v>
      </c>
      <c r="L23" s="537"/>
      <c r="S23" s="537"/>
      <c r="T23" s="537"/>
      <c r="U23" s="537"/>
      <c r="V23" s="537"/>
    </row>
    <row r="24" spans="1:22">
      <c r="A24" s="126"/>
      <c r="B24" s="454" t="s">
        <v>6</v>
      </c>
      <c r="C24" s="474"/>
      <c r="D24" s="474"/>
      <c r="E24" s="474"/>
      <c r="F24" s="474"/>
      <c r="G24" s="475"/>
      <c r="L24" s="537"/>
      <c r="S24" s="537"/>
      <c r="T24" s="537"/>
      <c r="U24" s="537"/>
      <c r="V24" s="537"/>
    </row>
    <row r="25" spans="1:22" ht="15" customHeight="1">
      <c r="A25" s="127">
        <v>14</v>
      </c>
      <c r="B25" s="128" t="s">
        <v>7</v>
      </c>
      <c r="C25" s="150">
        <v>8.8056217277083321E-2</v>
      </c>
      <c r="D25" s="148">
        <v>8.3704475779426482E-2</v>
      </c>
      <c r="E25" s="148">
        <v>7.6189278026136675E-2</v>
      </c>
      <c r="F25" s="148">
        <v>7.4479871420651933E-2</v>
      </c>
      <c r="G25" s="149">
        <v>7.0902119707839384E-2</v>
      </c>
      <c r="L25" s="537"/>
      <c r="S25" s="537"/>
      <c r="T25" s="537"/>
      <c r="U25" s="537"/>
      <c r="V25" s="537"/>
    </row>
    <row r="26" spans="1:22">
      <c r="A26" s="127">
        <v>15</v>
      </c>
      <c r="B26" s="128" t="s">
        <v>8</v>
      </c>
      <c r="C26" s="150">
        <v>4.3494258137840316E-2</v>
      </c>
      <c r="D26" s="148">
        <v>3.9933658117004736E-2</v>
      </c>
      <c r="E26" s="148">
        <v>3.754214775056447E-2</v>
      </c>
      <c r="F26" s="148">
        <v>3.7014829842418134E-2</v>
      </c>
      <c r="G26" s="149">
        <v>3.6262768582781317E-2</v>
      </c>
      <c r="L26" s="537"/>
      <c r="S26" s="537"/>
      <c r="T26" s="537"/>
      <c r="U26" s="537"/>
      <c r="V26" s="537"/>
    </row>
    <row r="27" spans="1:22">
      <c r="A27" s="127">
        <v>16</v>
      </c>
      <c r="B27" s="128" t="s">
        <v>9</v>
      </c>
      <c r="C27" s="150">
        <v>8.3699345553370066E-2</v>
      </c>
      <c r="D27" s="148">
        <v>0.15581335881937922</v>
      </c>
      <c r="E27" s="148">
        <v>2.3211712812904229E-2</v>
      </c>
      <c r="F27" s="148">
        <v>2.245780989268167E-2</v>
      </c>
      <c r="G27" s="149">
        <v>1.9056347753749096E-2</v>
      </c>
      <c r="L27" s="537"/>
      <c r="S27" s="537"/>
      <c r="T27" s="537"/>
      <c r="U27" s="537"/>
      <c r="V27" s="537"/>
    </row>
    <row r="28" spans="1:22">
      <c r="A28" s="127">
        <v>17</v>
      </c>
      <c r="B28" s="128" t="s">
        <v>224</v>
      </c>
      <c r="C28" s="150">
        <v>4.4561959139242997E-2</v>
      </c>
      <c r="D28" s="148">
        <v>4.3770817662421732E-2</v>
      </c>
      <c r="E28" s="148">
        <v>3.8647130275572213E-2</v>
      </c>
      <c r="F28" s="148">
        <v>3.7465041578233806E-2</v>
      </c>
      <c r="G28" s="149">
        <v>3.463935112505806E-2</v>
      </c>
      <c r="L28" s="537"/>
      <c r="S28" s="537"/>
      <c r="T28" s="537"/>
      <c r="U28" s="537"/>
      <c r="V28" s="537"/>
    </row>
    <row r="29" spans="1:22">
      <c r="A29" s="127">
        <v>18</v>
      </c>
      <c r="B29" s="128" t="s">
        <v>10</v>
      </c>
      <c r="C29" s="150">
        <v>2.6386317511118126E-2</v>
      </c>
      <c r="D29" s="148">
        <v>4.0402097990974724E-2</v>
      </c>
      <c r="E29" s="148">
        <v>2.5446839600579155E-2</v>
      </c>
      <c r="F29" s="148">
        <v>2.6098149319998695E-2</v>
      </c>
      <c r="G29" s="149">
        <v>1.8065614205511414E-2</v>
      </c>
      <c r="L29" s="537"/>
      <c r="S29" s="537"/>
      <c r="T29" s="537"/>
      <c r="U29" s="537"/>
      <c r="V29" s="537"/>
    </row>
    <row r="30" spans="1:22">
      <c r="A30" s="127">
        <v>19</v>
      </c>
      <c r="B30" s="128" t="s">
        <v>11</v>
      </c>
      <c r="C30" s="150">
        <v>0.20319432905627877</v>
      </c>
      <c r="D30" s="148">
        <v>0.27920628988328017</v>
      </c>
      <c r="E30" s="148">
        <v>0.16377662781573007</v>
      </c>
      <c r="F30" s="148">
        <v>0.17039304628525573</v>
      </c>
      <c r="G30" s="149">
        <v>0.12265188052050463</v>
      </c>
      <c r="L30" s="537"/>
      <c r="S30" s="537"/>
      <c r="T30" s="537"/>
      <c r="U30" s="537"/>
      <c r="V30" s="537"/>
    </row>
    <row r="31" spans="1:22">
      <c r="A31" s="126"/>
      <c r="B31" s="454" t="s">
        <v>12</v>
      </c>
      <c r="C31" s="249"/>
      <c r="D31" s="476"/>
      <c r="E31" s="476"/>
      <c r="F31" s="476"/>
      <c r="G31" s="477"/>
      <c r="L31" s="537"/>
      <c r="S31" s="537"/>
      <c r="T31" s="537"/>
      <c r="U31" s="537"/>
      <c r="V31" s="537"/>
    </row>
    <row r="32" spans="1:22">
      <c r="A32" s="127">
        <v>20</v>
      </c>
      <c r="B32" s="128" t="s">
        <v>13</v>
      </c>
      <c r="C32" s="150">
        <v>4.1053706722485393E-2</v>
      </c>
      <c r="D32" s="148">
        <v>4.6520291423571204E-2</v>
      </c>
      <c r="E32" s="148">
        <v>5.4010013148751305E-2</v>
      </c>
      <c r="F32" s="148">
        <v>6.5587091122677021E-2</v>
      </c>
      <c r="G32" s="149">
        <v>6.6395780911242833E-2</v>
      </c>
      <c r="L32" s="537"/>
      <c r="S32" s="537"/>
      <c r="T32" s="537"/>
      <c r="U32" s="537"/>
      <c r="V32" s="537"/>
    </row>
    <row r="33" spans="1:22" ht="15" customHeight="1">
      <c r="A33" s="127">
        <v>21</v>
      </c>
      <c r="B33" s="128" t="s">
        <v>14</v>
      </c>
      <c r="C33" s="150">
        <v>3.9667870216590587E-2</v>
      </c>
      <c r="D33" s="148">
        <v>4.1958453871371051E-2</v>
      </c>
      <c r="E33" s="148">
        <v>4.1705364259597442E-2</v>
      </c>
      <c r="F33" s="148">
        <v>4.5182312264914717E-2</v>
      </c>
      <c r="G33" s="149">
        <v>5.2278951377838716E-2</v>
      </c>
      <c r="L33" s="537"/>
      <c r="S33" s="537"/>
      <c r="T33" s="537"/>
      <c r="U33" s="537"/>
      <c r="V33" s="537"/>
    </row>
    <row r="34" spans="1:22">
      <c r="A34" s="127">
        <v>22</v>
      </c>
      <c r="B34" s="128" t="s">
        <v>15</v>
      </c>
      <c r="C34" s="150">
        <v>0.4719544743155642</v>
      </c>
      <c r="D34" s="148">
        <v>0.48663233133346179</v>
      </c>
      <c r="E34" s="148">
        <v>0.52511176178429664</v>
      </c>
      <c r="F34" s="148">
        <v>0.53388802260505441</v>
      </c>
      <c r="G34" s="149">
        <v>0.53497616563376815</v>
      </c>
      <c r="L34" s="537"/>
      <c r="S34" s="537"/>
      <c r="T34" s="537"/>
      <c r="U34" s="537"/>
      <c r="V34" s="537"/>
    </row>
    <row r="35" spans="1:22" ht="15" customHeight="1">
      <c r="A35" s="127">
        <v>23</v>
      </c>
      <c r="B35" s="128" t="s">
        <v>16</v>
      </c>
      <c r="C35" s="150">
        <v>0.44753034686570459</v>
      </c>
      <c r="D35" s="148">
        <v>0.49501379732614587</v>
      </c>
      <c r="E35" s="148">
        <v>0.50327127818364548</v>
      </c>
      <c r="F35" s="148">
        <v>0.51341190576933793</v>
      </c>
      <c r="G35" s="149">
        <v>0.51478573018715101</v>
      </c>
      <c r="L35" s="537"/>
      <c r="S35" s="537"/>
      <c r="T35" s="537"/>
      <c r="U35" s="537"/>
      <c r="V35" s="537"/>
    </row>
    <row r="36" spans="1:22">
      <c r="A36" s="127">
        <v>24</v>
      </c>
      <c r="B36" s="128" t="s">
        <v>17</v>
      </c>
      <c r="C36" s="150">
        <v>0.6162414123178217</v>
      </c>
      <c r="D36" s="148">
        <v>0.58607462941820787</v>
      </c>
      <c r="E36" s="148">
        <v>0.14889139965982348</v>
      </c>
      <c r="F36" s="148">
        <v>4.1347382270580192E-2</v>
      </c>
      <c r="G36" s="149">
        <v>-1.1387720612598736E-2</v>
      </c>
      <c r="L36" s="537"/>
      <c r="S36" s="537"/>
      <c r="T36" s="537"/>
      <c r="U36" s="537"/>
      <c r="V36" s="537"/>
    </row>
    <row r="37" spans="1:22" ht="15" customHeight="1">
      <c r="A37" s="126"/>
      <c r="B37" s="454" t="s">
        <v>18</v>
      </c>
      <c r="C37" s="249"/>
      <c r="D37" s="476"/>
      <c r="E37" s="476"/>
      <c r="F37" s="476"/>
      <c r="G37" s="477"/>
      <c r="L37" s="537"/>
      <c r="S37" s="537"/>
      <c r="T37" s="537"/>
      <c r="U37" s="537"/>
      <c r="V37" s="537"/>
    </row>
    <row r="38" spans="1:22" ht="15" customHeight="1">
      <c r="A38" s="127">
        <v>25</v>
      </c>
      <c r="B38" s="128" t="s">
        <v>19</v>
      </c>
      <c r="C38" s="150">
        <v>0.18548974715919464</v>
      </c>
      <c r="D38" s="150">
        <v>0.20790932501700238</v>
      </c>
      <c r="E38" s="150">
        <v>0.23388627820836105</v>
      </c>
      <c r="F38" s="150">
        <v>0.24932928486575559</v>
      </c>
      <c r="G38" s="151">
        <v>0.27608821527110394</v>
      </c>
      <c r="L38" s="537"/>
      <c r="S38" s="537"/>
      <c r="T38" s="537"/>
      <c r="U38" s="537"/>
      <c r="V38" s="537"/>
    </row>
    <row r="39" spans="1:22" ht="15" customHeight="1">
      <c r="A39" s="127">
        <v>26</v>
      </c>
      <c r="B39" s="128" t="s">
        <v>20</v>
      </c>
      <c r="C39" s="150">
        <v>0.52396262732415366</v>
      </c>
      <c r="D39" s="150">
        <v>0.58025416078822911</v>
      </c>
      <c r="E39" s="150">
        <v>0.59744413242866834</v>
      </c>
      <c r="F39" s="150">
        <v>0.62861500262956382</v>
      </c>
      <c r="G39" s="151">
        <v>0.63930598491277091</v>
      </c>
      <c r="L39" s="537"/>
      <c r="S39" s="537"/>
      <c r="T39" s="537"/>
      <c r="U39" s="537"/>
      <c r="V39" s="537"/>
    </row>
    <row r="40" spans="1:22" ht="15" customHeight="1">
      <c r="A40" s="127">
        <v>27</v>
      </c>
      <c r="B40" s="129" t="s">
        <v>21</v>
      </c>
      <c r="C40" s="150">
        <v>0.26319120448363598</v>
      </c>
      <c r="D40" s="150">
        <v>0.24593787156163324</v>
      </c>
      <c r="E40" s="150">
        <v>0.2540370765606989</v>
      </c>
      <c r="F40" s="150">
        <v>0.26532851500655896</v>
      </c>
      <c r="G40" s="151">
        <v>0.24168653816688657</v>
      </c>
      <c r="L40" s="537"/>
      <c r="S40" s="537"/>
      <c r="T40" s="537"/>
      <c r="U40" s="537"/>
      <c r="V40" s="537"/>
    </row>
    <row r="41" spans="1:22" ht="15" customHeight="1">
      <c r="A41" s="478"/>
      <c r="B41" s="454" t="s">
        <v>515</v>
      </c>
      <c r="C41" s="249"/>
      <c r="D41" s="249"/>
      <c r="E41" s="249"/>
      <c r="F41" s="249"/>
      <c r="G41" s="463"/>
      <c r="L41" s="537"/>
      <c r="S41" s="537"/>
      <c r="T41" s="537"/>
      <c r="U41" s="537"/>
      <c r="V41" s="537"/>
    </row>
    <row r="42" spans="1:22" ht="15" customHeight="1">
      <c r="A42" s="127">
        <v>28</v>
      </c>
      <c r="B42" s="138" t="s">
        <v>501</v>
      </c>
      <c r="C42" s="129">
        <v>529888563.68082947</v>
      </c>
      <c r="D42" s="129">
        <v>472011268.89208972</v>
      </c>
      <c r="E42" s="129">
        <v>380826472.24000013</v>
      </c>
      <c r="F42" s="129">
        <v>449835513.72069997</v>
      </c>
      <c r="G42" s="132">
        <v>515705204.31278449</v>
      </c>
      <c r="L42" s="537"/>
      <c r="S42" s="537"/>
      <c r="T42" s="537"/>
      <c r="U42" s="537"/>
      <c r="V42" s="537"/>
    </row>
    <row r="43" spans="1:22">
      <c r="A43" s="127">
        <v>29</v>
      </c>
      <c r="B43" s="128" t="s">
        <v>502</v>
      </c>
      <c r="C43" s="129">
        <v>498192258.82987887</v>
      </c>
      <c r="D43" s="130">
        <v>330241150.64856493</v>
      </c>
      <c r="E43" s="130">
        <v>264903848.44921699</v>
      </c>
      <c r="F43" s="130">
        <v>244206435.59640634</v>
      </c>
      <c r="G43" s="131">
        <v>262313771.04218721</v>
      </c>
      <c r="L43" s="537"/>
      <c r="S43" s="537"/>
      <c r="T43" s="537"/>
      <c r="U43" s="537"/>
      <c r="V43" s="537"/>
    </row>
    <row r="44" spans="1:22">
      <c r="A44" s="133">
        <v>30</v>
      </c>
      <c r="B44" s="134" t="s">
        <v>500</v>
      </c>
      <c r="C44" s="150">
        <v>1.0636226362195929</v>
      </c>
      <c r="D44" s="150">
        <v>1.4292927091766141</v>
      </c>
      <c r="E44" s="150">
        <v>1.4376026413712366</v>
      </c>
      <c r="F44" s="150">
        <v>1.8420297262932557</v>
      </c>
      <c r="G44" s="151">
        <v>1.9659860108139158</v>
      </c>
      <c r="L44" s="537"/>
      <c r="S44" s="537"/>
      <c r="T44" s="537"/>
      <c r="U44" s="537"/>
      <c r="V44" s="537"/>
    </row>
    <row r="45" spans="1:22">
      <c r="A45" s="133"/>
      <c r="B45" s="454" t="s">
        <v>611</v>
      </c>
      <c r="C45" s="249"/>
      <c r="D45" s="249"/>
      <c r="E45" s="249"/>
      <c r="F45" s="249"/>
      <c r="G45" s="463"/>
      <c r="S45" s="537"/>
      <c r="T45" s="537"/>
      <c r="U45" s="537"/>
      <c r="V45" s="537"/>
    </row>
    <row r="46" spans="1:22">
      <c r="A46" s="133">
        <v>31</v>
      </c>
      <c r="B46" s="134" t="s">
        <v>618</v>
      </c>
      <c r="C46" s="135">
        <v>1761057266.8453751</v>
      </c>
      <c r="D46" s="136">
        <v>1722825764.973485</v>
      </c>
      <c r="E46" s="136">
        <v>1167938709.1423299</v>
      </c>
      <c r="F46" s="136">
        <v>1116524966.0207798</v>
      </c>
      <c r="G46" s="137">
        <v>1095909111.1989348</v>
      </c>
      <c r="S46" s="537"/>
      <c r="T46" s="537"/>
      <c r="U46" s="537"/>
      <c r="V46" s="537"/>
    </row>
    <row r="47" spans="1:22">
      <c r="A47" s="133">
        <v>32</v>
      </c>
      <c r="B47" s="134" t="s">
        <v>631</v>
      </c>
      <c r="C47" s="135">
        <v>1527342227.1122417</v>
      </c>
      <c r="D47" s="136">
        <v>1504074759.4362636</v>
      </c>
      <c r="E47" s="136">
        <v>958573986.13035393</v>
      </c>
      <c r="F47" s="136">
        <v>864784138.17464519</v>
      </c>
      <c r="G47" s="137">
        <v>829886561.87671816</v>
      </c>
      <c r="S47" s="537"/>
      <c r="T47" s="537"/>
      <c r="U47" s="537"/>
      <c r="V47" s="537"/>
    </row>
    <row r="48" spans="1:22" ht="15.75" thickBot="1">
      <c r="A48" s="51">
        <v>33</v>
      </c>
      <c r="B48" s="87" t="s">
        <v>645</v>
      </c>
      <c r="C48" s="152">
        <v>1.1530207412486855</v>
      </c>
      <c r="D48" s="152">
        <v>1.1454389179559203</v>
      </c>
      <c r="E48" s="152">
        <v>1.2184126901431529</v>
      </c>
      <c r="F48" s="152">
        <v>1.2911025037733694</v>
      </c>
      <c r="G48" s="153">
        <v>1.3205529063160502</v>
      </c>
      <c r="S48" s="537"/>
      <c r="T48" s="537"/>
      <c r="U48" s="537"/>
      <c r="V48" s="537"/>
    </row>
    <row r="49" spans="1:2">
      <c r="A49" s="7"/>
    </row>
    <row r="50" spans="1:2" ht="45">
      <c r="B50" s="162" t="s">
        <v>593</v>
      </c>
    </row>
    <row r="51" spans="1:2" ht="75">
      <c r="B51" s="479" t="s">
        <v>514</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zoomScale="85" zoomScaleNormal="85" workbookViewId="0">
      <selection activeCell="C8" sqref="C8:H22"/>
    </sheetView>
  </sheetViews>
  <sheetFormatPr defaultColWidth="9.140625" defaultRowHeight="15"/>
  <cols>
    <col min="1" max="1" width="11.85546875" style="32" bestFit="1" customWidth="1"/>
    <col min="2" max="2" width="92.7109375" style="32" customWidth="1"/>
    <col min="3" max="3" width="16.140625" style="32" bestFit="1" customWidth="1"/>
    <col min="4" max="4" width="15" style="32" bestFit="1" customWidth="1"/>
    <col min="5" max="5" width="20.7109375" style="32" bestFit="1" customWidth="1"/>
    <col min="6" max="6" width="15" style="32" bestFit="1" customWidth="1"/>
    <col min="7" max="7" width="19.28515625" style="32" bestFit="1" customWidth="1"/>
    <col min="8" max="8" width="16.7109375" style="32" bestFit="1" customWidth="1"/>
    <col min="9" max="16384" width="9.140625" style="32"/>
  </cols>
  <sheetData>
    <row r="1" spans="1:8">
      <c r="A1" s="184" t="s">
        <v>188</v>
      </c>
      <c r="B1" s="197" t="str">
        <f>Info!C2</f>
        <v>სს "ბაზისბანკი"</v>
      </c>
    </row>
    <row r="2" spans="1:8">
      <c r="A2" s="9" t="s">
        <v>189</v>
      </c>
      <c r="B2" s="185">
        <f>'1. key ratios'!B2</f>
        <v>44742</v>
      </c>
    </row>
    <row r="3" spans="1:8">
      <c r="A3" s="163" t="s">
        <v>651</v>
      </c>
    </row>
    <row r="5" spans="1:8">
      <c r="A5" s="721" t="s">
        <v>652</v>
      </c>
      <c r="B5" s="722"/>
      <c r="C5" s="727" t="s">
        <v>653</v>
      </c>
      <c r="D5" s="728"/>
      <c r="E5" s="728"/>
      <c r="F5" s="728"/>
      <c r="G5" s="728"/>
      <c r="H5" s="729"/>
    </row>
    <row r="6" spans="1:8">
      <c r="A6" s="723"/>
      <c r="B6" s="724"/>
      <c r="C6" s="730"/>
      <c r="D6" s="731"/>
      <c r="E6" s="731"/>
      <c r="F6" s="731"/>
      <c r="G6" s="731"/>
      <c r="H6" s="732"/>
    </row>
    <row r="7" spans="1:8" ht="30">
      <c r="A7" s="725"/>
      <c r="B7" s="726"/>
      <c r="C7" s="550" t="s">
        <v>654</v>
      </c>
      <c r="D7" s="550" t="s">
        <v>655</v>
      </c>
      <c r="E7" s="550" t="s">
        <v>656</v>
      </c>
      <c r="F7" s="550" t="s">
        <v>657</v>
      </c>
      <c r="G7" s="572" t="s">
        <v>922</v>
      </c>
      <c r="H7" s="550" t="s">
        <v>68</v>
      </c>
    </row>
    <row r="8" spans="1:8">
      <c r="A8" s="582">
        <v>1</v>
      </c>
      <c r="B8" s="46" t="s">
        <v>216</v>
      </c>
      <c r="C8" s="179">
        <v>244320099.3062</v>
      </c>
      <c r="D8" s="179">
        <v>98983778.709999993</v>
      </c>
      <c r="E8" s="179">
        <v>212089513.91999999</v>
      </c>
      <c r="F8" s="179">
        <v>27132978.879999999</v>
      </c>
      <c r="G8" s="179"/>
      <c r="H8" s="175">
        <f>SUM(C8:G8)</f>
        <v>582526370.81620002</v>
      </c>
    </row>
    <row r="9" spans="1:8" ht="30">
      <c r="A9" s="582">
        <v>2</v>
      </c>
      <c r="B9" s="46" t="s">
        <v>217</v>
      </c>
      <c r="C9" s="179"/>
      <c r="D9" s="179"/>
      <c r="E9" s="179"/>
      <c r="F9" s="179"/>
      <c r="G9" s="179"/>
      <c r="H9" s="175">
        <f t="shared" ref="H9:H21" si="0">SUM(C9:G9)</f>
        <v>0</v>
      </c>
    </row>
    <row r="10" spans="1:8">
      <c r="A10" s="582">
        <v>3</v>
      </c>
      <c r="B10" s="46" t="s">
        <v>218</v>
      </c>
      <c r="C10" s="179"/>
      <c r="D10" s="179">
        <v>37975956.1501</v>
      </c>
      <c r="E10" s="179"/>
      <c r="F10" s="179">
        <v>1275581.2398999999</v>
      </c>
      <c r="G10" s="179"/>
      <c r="H10" s="175">
        <f t="shared" si="0"/>
        <v>39251537.390000001</v>
      </c>
    </row>
    <row r="11" spans="1:8">
      <c r="A11" s="582">
        <v>4</v>
      </c>
      <c r="B11" s="46" t="s">
        <v>219</v>
      </c>
      <c r="C11" s="179"/>
      <c r="D11" s="179"/>
      <c r="E11" s="179"/>
      <c r="F11" s="179"/>
      <c r="G11" s="179"/>
      <c r="H11" s="175">
        <f t="shared" si="0"/>
        <v>0</v>
      </c>
    </row>
    <row r="12" spans="1:8">
      <c r="A12" s="582">
        <v>5</v>
      </c>
      <c r="B12" s="46" t="s">
        <v>220</v>
      </c>
      <c r="C12" s="179"/>
      <c r="D12" s="179"/>
      <c r="E12" s="179"/>
      <c r="F12" s="179"/>
      <c r="G12" s="179"/>
      <c r="H12" s="175">
        <f t="shared" si="0"/>
        <v>0</v>
      </c>
    </row>
    <row r="13" spans="1:8">
      <c r="A13" s="582">
        <v>6</v>
      </c>
      <c r="B13" s="46" t="s">
        <v>221</v>
      </c>
      <c r="C13" s="179">
        <v>72593291.734200001</v>
      </c>
      <c r="D13" s="179"/>
      <c r="E13" s="179"/>
      <c r="F13" s="179"/>
      <c r="G13" s="179"/>
      <c r="H13" s="175">
        <f t="shared" si="0"/>
        <v>72593291.734200001</v>
      </c>
    </row>
    <row r="14" spans="1:8">
      <c r="A14" s="582">
        <v>7</v>
      </c>
      <c r="B14" s="46" t="s">
        <v>73</v>
      </c>
      <c r="C14" s="179"/>
      <c r="D14" s="179">
        <v>254428256.6197094</v>
      </c>
      <c r="E14" s="179">
        <v>362504231.10792601</v>
      </c>
      <c r="F14" s="179">
        <v>408838889.71094698</v>
      </c>
      <c r="G14" s="179">
        <v>999677.55022520002</v>
      </c>
      <c r="H14" s="175">
        <f t="shared" si="0"/>
        <v>1026771054.9888077</v>
      </c>
    </row>
    <row r="15" spans="1:8">
      <c r="A15" s="582">
        <v>8</v>
      </c>
      <c r="B15" s="48" t="s">
        <v>74</v>
      </c>
      <c r="C15" s="179"/>
      <c r="D15" s="179">
        <v>25569485.966859497</v>
      </c>
      <c r="E15" s="179">
        <v>169694077.956211</v>
      </c>
      <c r="F15" s="179">
        <v>175107174.076689</v>
      </c>
      <c r="G15" s="179">
        <v>2044708.2401604005</v>
      </c>
      <c r="H15" s="175">
        <f t="shared" si="0"/>
        <v>372415446.2399199</v>
      </c>
    </row>
    <row r="16" spans="1:8" ht="30">
      <c r="A16" s="582">
        <v>9</v>
      </c>
      <c r="B16" s="46" t="s">
        <v>75</v>
      </c>
      <c r="C16" s="179"/>
      <c r="D16" s="179">
        <v>4081775.2759842002</v>
      </c>
      <c r="E16" s="179">
        <v>71580445.348121405</v>
      </c>
      <c r="F16" s="179">
        <v>245092129.44166502</v>
      </c>
      <c r="G16" s="179">
        <v>191546.65585419998</v>
      </c>
      <c r="H16" s="175">
        <f t="shared" si="0"/>
        <v>320945896.72162485</v>
      </c>
    </row>
    <row r="17" spans="1:8">
      <c r="A17" s="582">
        <v>10</v>
      </c>
      <c r="B17" s="577" t="s">
        <v>679</v>
      </c>
      <c r="C17" s="179"/>
      <c r="D17" s="179">
        <v>762464.10494420002</v>
      </c>
      <c r="E17" s="179">
        <v>8006100.4146932</v>
      </c>
      <c r="F17" s="179">
        <v>10366400.3505907</v>
      </c>
      <c r="G17" s="179">
        <v>2111249.2073241002</v>
      </c>
      <c r="H17" s="175">
        <f t="shared" si="0"/>
        <v>21246214.077552199</v>
      </c>
    </row>
    <row r="18" spans="1:8">
      <c r="A18" s="582">
        <v>11</v>
      </c>
      <c r="B18" s="46" t="s">
        <v>70</v>
      </c>
      <c r="C18" s="179"/>
      <c r="D18" s="179">
        <v>14302319.9722939</v>
      </c>
      <c r="E18" s="179">
        <v>60122515.807501003</v>
      </c>
      <c r="F18" s="179">
        <v>19061575.809997801</v>
      </c>
      <c r="G18" s="179">
        <v>2059335.1365</v>
      </c>
      <c r="H18" s="175">
        <f t="shared" si="0"/>
        <v>95545746.7262927</v>
      </c>
    </row>
    <row r="19" spans="1:8">
      <c r="A19" s="582">
        <v>12</v>
      </c>
      <c r="B19" s="46" t="s">
        <v>71</v>
      </c>
      <c r="C19" s="179"/>
      <c r="D19" s="179">
        <v>5295184.2616999997</v>
      </c>
      <c r="E19" s="179"/>
      <c r="F19" s="179"/>
      <c r="G19" s="179">
        <v>137200.61869999999</v>
      </c>
      <c r="H19" s="175">
        <f t="shared" si="0"/>
        <v>5432384.8804000001</v>
      </c>
    </row>
    <row r="20" spans="1:8">
      <c r="A20" s="583">
        <v>13</v>
      </c>
      <c r="B20" s="48" t="s">
        <v>72</v>
      </c>
      <c r="C20" s="179"/>
      <c r="D20" s="179"/>
      <c r="E20" s="179"/>
      <c r="F20" s="179"/>
      <c r="G20" s="179"/>
      <c r="H20" s="175">
        <f t="shared" si="0"/>
        <v>0</v>
      </c>
    </row>
    <row r="21" spans="1:8">
      <c r="A21" s="582">
        <v>14</v>
      </c>
      <c r="B21" s="46" t="s">
        <v>658</v>
      </c>
      <c r="C21" s="179">
        <v>81320309.797399998</v>
      </c>
      <c r="D21" s="179">
        <v>18618166.0905229</v>
      </c>
      <c r="E21" s="179">
        <v>30925652.722854</v>
      </c>
      <c r="F21" s="179">
        <v>110585565.11099</v>
      </c>
      <c r="G21" s="179">
        <v>73489386.508811116</v>
      </c>
      <c r="H21" s="175">
        <f t="shared" si="0"/>
        <v>314939080.23057801</v>
      </c>
    </row>
    <row r="22" spans="1:8">
      <c r="A22" s="584">
        <v>15</v>
      </c>
      <c r="B22" s="174" t="s">
        <v>68</v>
      </c>
      <c r="C22" s="175">
        <f>SUM(C18:C21)+SUM(C8:C16)</f>
        <v>398233700.83780003</v>
      </c>
      <c r="D22" s="175">
        <f t="shared" ref="D22:G22" si="1">SUM(D18:D21)+SUM(D8:D16)</f>
        <v>459254923.04716992</v>
      </c>
      <c r="E22" s="175">
        <f t="shared" si="1"/>
        <v>906916436.86261332</v>
      </c>
      <c r="F22" s="175">
        <f t="shared" si="1"/>
        <v>987093894.27018893</v>
      </c>
      <c r="G22" s="175">
        <f t="shared" si="1"/>
        <v>78921854.710250914</v>
      </c>
      <c r="H22" s="175">
        <f>SUM(H18:H21)+SUM(H8:H16)</f>
        <v>2830420809.7280235</v>
      </c>
    </row>
    <row r="26" spans="1:8" ht="60">
      <c r="B26" s="581" t="s">
        <v>921</v>
      </c>
    </row>
    <row r="42" spans="3:8">
      <c r="C42" s="183"/>
      <c r="D42" s="183"/>
      <c r="E42" s="183"/>
      <c r="F42" s="183"/>
      <c r="G42" s="183"/>
      <c r="H42" s="183"/>
    </row>
    <row r="43" spans="3:8">
      <c r="C43" s="183"/>
      <c r="D43" s="183"/>
      <c r="E43" s="183"/>
      <c r="F43" s="183"/>
      <c r="G43" s="183"/>
      <c r="H43" s="183"/>
    </row>
    <row r="44" spans="3:8">
      <c r="C44" s="183"/>
      <c r="D44" s="183"/>
      <c r="E44" s="183"/>
      <c r="F44" s="183"/>
      <c r="G44" s="183"/>
      <c r="H44" s="183"/>
    </row>
    <row r="45" spans="3:8">
      <c r="C45" s="183"/>
      <c r="D45" s="183"/>
      <c r="E45" s="183"/>
      <c r="F45" s="183"/>
      <c r="G45" s="183"/>
      <c r="H45" s="183"/>
    </row>
    <row r="46" spans="3:8">
      <c r="C46" s="183"/>
      <c r="D46" s="183"/>
      <c r="E46" s="183"/>
      <c r="F46" s="183"/>
      <c r="G46" s="183"/>
      <c r="H46" s="183"/>
    </row>
    <row r="47" spans="3:8">
      <c r="C47" s="183"/>
      <c r="D47" s="183"/>
      <c r="E47" s="183"/>
      <c r="F47" s="183"/>
      <c r="G47" s="183"/>
      <c r="H47" s="183"/>
    </row>
    <row r="48" spans="3:8">
      <c r="C48" s="183"/>
      <c r="D48" s="183"/>
      <c r="E48" s="183"/>
      <c r="F48" s="183"/>
      <c r="G48" s="183"/>
      <c r="H48" s="183"/>
    </row>
    <row r="49" spans="3:8">
      <c r="C49" s="183"/>
      <c r="D49" s="183"/>
      <c r="E49" s="183"/>
      <c r="F49" s="183"/>
      <c r="G49" s="183"/>
      <c r="H49" s="183"/>
    </row>
    <row r="50" spans="3:8">
      <c r="C50" s="183"/>
      <c r="D50" s="183"/>
      <c r="E50" s="183"/>
      <c r="F50" s="183"/>
      <c r="G50" s="183"/>
      <c r="H50" s="183"/>
    </row>
    <row r="51" spans="3:8">
      <c r="C51" s="183"/>
      <c r="D51" s="183"/>
      <c r="E51" s="183"/>
      <c r="F51" s="183"/>
      <c r="G51" s="183"/>
      <c r="H51" s="183"/>
    </row>
    <row r="52" spans="3:8">
      <c r="C52" s="183"/>
      <c r="D52" s="183"/>
      <c r="E52" s="183"/>
      <c r="F52" s="183"/>
      <c r="G52" s="183"/>
      <c r="H52" s="183"/>
    </row>
    <row r="53" spans="3:8">
      <c r="C53" s="183"/>
      <c r="D53" s="183"/>
      <c r="E53" s="183"/>
      <c r="F53" s="183"/>
      <c r="G53" s="183"/>
      <c r="H53" s="183"/>
    </row>
    <row r="54" spans="3:8">
      <c r="C54" s="183"/>
      <c r="D54" s="183"/>
      <c r="E54" s="183"/>
      <c r="F54" s="183"/>
      <c r="G54" s="183"/>
      <c r="H54" s="183"/>
    </row>
    <row r="55" spans="3:8">
      <c r="C55" s="183"/>
      <c r="D55" s="183"/>
      <c r="E55" s="183"/>
      <c r="F55" s="183"/>
      <c r="G55" s="183"/>
      <c r="H55" s="183"/>
    </row>
    <row r="56" spans="3:8">
      <c r="C56" s="183"/>
      <c r="D56" s="183"/>
      <c r="E56" s="183"/>
      <c r="F56" s="183"/>
      <c r="G56" s="183"/>
      <c r="H56" s="183"/>
    </row>
    <row r="57" spans="3:8">
      <c r="C57" s="183"/>
      <c r="D57" s="183"/>
      <c r="E57" s="183"/>
      <c r="F57" s="183"/>
      <c r="G57" s="183"/>
      <c r="H57" s="183"/>
    </row>
    <row r="58" spans="3:8">
      <c r="C58" s="183"/>
      <c r="D58" s="183"/>
      <c r="E58" s="183"/>
      <c r="F58" s="183"/>
      <c r="G58" s="183"/>
      <c r="H58" s="183"/>
    </row>
  </sheetData>
  <mergeCells count="2">
    <mergeCell ref="A5:B7"/>
    <mergeCell ref="C5:H6"/>
  </mergeCells>
  <conditionalFormatting sqref="A5">
    <cfRule type="duplicateValues" dxfId="21" priority="1"/>
    <cfRule type="duplicateValues" dxfId="20" priority="2"/>
  </conditionalFormatting>
  <conditionalFormatting sqref="A5">
    <cfRule type="duplicateValues" dxfId="19"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2"/>
  <sheetViews>
    <sheetView showGridLines="0" zoomScale="85" zoomScaleNormal="85" workbookViewId="0">
      <selection activeCell="I24" sqref="I24"/>
    </sheetView>
  </sheetViews>
  <sheetFormatPr defaultColWidth="9.140625" defaultRowHeight="15"/>
  <cols>
    <col min="1" max="1" width="11.85546875" style="162" bestFit="1" customWidth="1"/>
    <col min="2" max="2" width="94.42578125" style="32" customWidth="1"/>
    <col min="3" max="3" width="22.42578125" style="32" customWidth="1"/>
    <col min="4" max="4" width="21.28515625" style="32" customWidth="1"/>
    <col min="5" max="5" width="13.7109375" style="240" customWidth="1"/>
    <col min="6" max="6" width="13.85546875" style="240" customWidth="1"/>
    <col min="7" max="7" width="11.42578125" style="240" customWidth="1"/>
    <col min="8" max="9" width="18.42578125" style="32" customWidth="1"/>
    <col min="10" max="16384" width="9.140625" style="32"/>
  </cols>
  <sheetData>
    <row r="1" spans="1:9">
      <c r="A1" s="184" t="s">
        <v>188</v>
      </c>
      <c r="B1" s="197" t="str">
        <f>Info!C2</f>
        <v>სს "ბაზისბანკი"</v>
      </c>
      <c r="E1" s="32"/>
      <c r="F1" s="32"/>
      <c r="G1" s="32"/>
    </row>
    <row r="2" spans="1:9">
      <c r="A2" s="9" t="s">
        <v>189</v>
      </c>
      <c r="B2" s="185">
        <f>'1. key ratios'!B2</f>
        <v>44742</v>
      </c>
      <c r="E2" s="32"/>
      <c r="F2" s="32"/>
      <c r="G2" s="32"/>
    </row>
    <row r="3" spans="1:9">
      <c r="A3" s="163" t="s">
        <v>659</v>
      </c>
      <c r="E3" s="32"/>
      <c r="F3" s="32"/>
      <c r="G3" s="32"/>
    </row>
    <row r="4" spans="1:9">
      <c r="C4" s="641" t="s">
        <v>660</v>
      </c>
      <c r="D4" s="641" t="s">
        <v>661</v>
      </c>
      <c r="E4" s="641" t="s">
        <v>662</v>
      </c>
      <c r="F4" s="641" t="s">
        <v>663</v>
      </c>
      <c r="G4" s="641" t="s">
        <v>664</v>
      </c>
      <c r="H4" s="641" t="s">
        <v>665</v>
      </c>
      <c r="I4" s="641" t="s">
        <v>666</v>
      </c>
    </row>
    <row r="5" spans="1:9" ht="33.950000000000003" customHeight="1">
      <c r="A5" s="721" t="s">
        <v>669</v>
      </c>
      <c r="B5" s="722"/>
      <c r="C5" s="735" t="s">
        <v>670</v>
      </c>
      <c r="D5" s="735"/>
      <c r="E5" s="735" t="s">
        <v>671</v>
      </c>
      <c r="F5" s="735" t="s">
        <v>672</v>
      </c>
      <c r="G5" s="733" t="s">
        <v>673</v>
      </c>
      <c r="H5" s="733" t="s">
        <v>674</v>
      </c>
      <c r="I5" s="550" t="s">
        <v>675</v>
      </c>
    </row>
    <row r="6" spans="1:9" ht="45">
      <c r="A6" s="725"/>
      <c r="B6" s="726"/>
      <c r="C6" s="642" t="s">
        <v>676</v>
      </c>
      <c r="D6" s="642" t="s">
        <v>677</v>
      </c>
      <c r="E6" s="735"/>
      <c r="F6" s="735"/>
      <c r="G6" s="734"/>
      <c r="H6" s="734"/>
      <c r="I6" s="550" t="s">
        <v>678</v>
      </c>
    </row>
    <row r="7" spans="1:9">
      <c r="A7" s="576">
        <v>1</v>
      </c>
      <c r="B7" s="46" t="s">
        <v>216</v>
      </c>
      <c r="C7" s="179"/>
      <c r="D7" s="179">
        <v>582526370.95309997</v>
      </c>
      <c r="E7" s="220"/>
      <c r="F7" s="220"/>
      <c r="G7" s="220"/>
      <c r="H7" s="179"/>
      <c r="I7" s="643">
        <f t="shared" ref="I7:I23" si="0">C7+D7-E7-F7-G7</f>
        <v>582526370.95309997</v>
      </c>
    </row>
    <row r="8" spans="1:9" ht="30">
      <c r="A8" s="576">
        <v>2</v>
      </c>
      <c r="B8" s="46" t="s">
        <v>217</v>
      </c>
      <c r="C8" s="179"/>
      <c r="D8" s="179"/>
      <c r="E8" s="220"/>
      <c r="F8" s="220"/>
      <c r="G8" s="220"/>
      <c r="H8" s="179"/>
      <c r="I8" s="643">
        <f t="shared" si="0"/>
        <v>0</v>
      </c>
    </row>
    <row r="9" spans="1:9">
      <c r="A9" s="576">
        <v>3</v>
      </c>
      <c r="B9" s="46" t="s">
        <v>218</v>
      </c>
      <c r="C9" s="179"/>
      <c r="D9" s="179">
        <v>39251537.390000001</v>
      </c>
      <c r="E9" s="220"/>
      <c r="F9" s="220">
        <v>782128.59974209999</v>
      </c>
      <c r="G9" s="220"/>
      <c r="H9" s="179"/>
      <c r="I9" s="643">
        <f t="shared" si="0"/>
        <v>38469408.790257901</v>
      </c>
    </row>
    <row r="10" spans="1:9">
      <c r="A10" s="576">
        <v>4</v>
      </c>
      <c r="B10" s="46" t="s">
        <v>219</v>
      </c>
      <c r="C10" s="179"/>
      <c r="D10" s="179"/>
      <c r="E10" s="220"/>
      <c r="F10" s="220"/>
      <c r="G10" s="220"/>
      <c r="H10" s="179"/>
      <c r="I10" s="643">
        <f t="shared" si="0"/>
        <v>0</v>
      </c>
    </row>
    <row r="11" spans="1:9">
      <c r="A11" s="576">
        <v>5</v>
      </c>
      <c r="B11" s="46" t="s">
        <v>220</v>
      </c>
      <c r="C11" s="179"/>
      <c r="D11" s="179"/>
      <c r="E11" s="220"/>
      <c r="F11" s="220"/>
      <c r="G11" s="220"/>
      <c r="H11" s="179"/>
      <c r="I11" s="643">
        <f t="shared" si="0"/>
        <v>0</v>
      </c>
    </row>
    <row r="12" spans="1:9">
      <c r="A12" s="576">
        <v>6</v>
      </c>
      <c r="B12" s="46" t="s">
        <v>221</v>
      </c>
      <c r="C12" s="179"/>
      <c r="D12" s="179">
        <v>72593296.021500006</v>
      </c>
      <c r="E12" s="220"/>
      <c r="F12" s="220"/>
      <c r="G12" s="220"/>
      <c r="H12" s="179"/>
      <c r="I12" s="643">
        <f t="shared" si="0"/>
        <v>72593296.021500006</v>
      </c>
    </row>
    <row r="13" spans="1:9">
      <c r="A13" s="576">
        <v>7</v>
      </c>
      <c r="B13" s="46" t="s">
        <v>73</v>
      </c>
      <c r="C13" s="179">
        <v>25754837.021153398</v>
      </c>
      <c r="D13" s="179">
        <v>1021229768.598863</v>
      </c>
      <c r="E13" s="220">
        <v>20213550.6339016</v>
      </c>
      <c r="F13" s="220">
        <v>17178474.8079677</v>
      </c>
      <c r="G13" s="220"/>
      <c r="H13" s="179">
        <v>894408.47200000007</v>
      </c>
      <c r="I13" s="643">
        <f t="shared" si="0"/>
        <v>1009592580.1781472</v>
      </c>
    </row>
    <row r="14" spans="1:9">
      <c r="A14" s="576">
        <v>8</v>
      </c>
      <c r="B14" s="48" t="s">
        <v>74</v>
      </c>
      <c r="C14" s="179">
        <v>30611466.761089787</v>
      </c>
      <c r="D14" s="179">
        <v>355253261.07319796</v>
      </c>
      <c r="E14" s="220">
        <v>13449281.593781807</v>
      </c>
      <c r="F14" s="220">
        <v>6311291.0121459002</v>
      </c>
      <c r="G14" s="220"/>
      <c r="H14" s="179">
        <v>5702215.9622</v>
      </c>
      <c r="I14" s="643">
        <f t="shared" si="0"/>
        <v>366104155.22836006</v>
      </c>
    </row>
    <row r="15" spans="1:9" ht="30">
      <c r="A15" s="576">
        <v>9</v>
      </c>
      <c r="B15" s="46" t="s">
        <v>75</v>
      </c>
      <c r="C15" s="179">
        <v>17169283.0289042</v>
      </c>
      <c r="D15" s="179">
        <v>311617692.83376598</v>
      </c>
      <c r="E15" s="220">
        <v>7841079.1409833012</v>
      </c>
      <c r="F15" s="220">
        <v>5633814.1794515001</v>
      </c>
      <c r="G15" s="220"/>
      <c r="H15" s="179">
        <v>521679.47009999998</v>
      </c>
      <c r="I15" s="643">
        <f t="shared" si="0"/>
        <v>315312082.54223537</v>
      </c>
    </row>
    <row r="16" spans="1:9">
      <c r="A16" s="576">
        <v>10</v>
      </c>
      <c r="B16" s="577" t="s">
        <v>679</v>
      </c>
      <c r="C16" s="179">
        <v>29409624.0854147</v>
      </c>
      <c r="D16" s="179">
        <v>1751692.8694312</v>
      </c>
      <c r="E16" s="220">
        <v>9915102.8772937004</v>
      </c>
      <c r="F16" s="220">
        <v>18441.343555399999</v>
      </c>
      <c r="G16" s="220"/>
      <c r="H16" s="179">
        <v>9880330.0700999871</v>
      </c>
      <c r="I16" s="643">
        <f t="shared" si="0"/>
        <v>21227772.733996801</v>
      </c>
    </row>
    <row r="17" spans="1:9">
      <c r="A17" s="576">
        <v>11</v>
      </c>
      <c r="B17" s="46" t="s">
        <v>70</v>
      </c>
      <c r="C17" s="179">
        <v>9500044.8791748993</v>
      </c>
      <c r="D17" s="179">
        <v>90511961.486332491</v>
      </c>
      <c r="E17" s="220">
        <v>4466259.6391598005</v>
      </c>
      <c r="F17" s="220">
        <v>1511632.2506509</v>
      </c>
      <c r="G17" s="220"/>
      <c r="H17" s="179">
        <v>670235.33000000019</v>
      </c>
      <c r="I17" s="643">
        <f t="shared" si="0"/>
        <v>94034114.475696698</v>
      </c>
    </row>
    <row r="18" spans="1:9">
      <c r="A18" s="576">
        <v>12</v>
      </c>
      <c r="B18" s="46" t="s">
        <v>71</v>
      </c>
      <c r="C18" s="179"/>
      <c r="D18" s="179">
        <v>5432384.8732000003</v>
      </c>
      <c r="E18" s="220"/>
      <c r="F18" s="220">
        <v>108595.0199959</v>
      </c>
      <c r="G18" s="220"/>
      <c r="H18" s="179">
        <v>2271583.6384000001</v>
      </c>
      <c r="I18" s="643">
        <f t="shared" si="0"/>
        <v>5323789.8532041004</v>
      </c>
    </row>
    <row r="19" spans="1:9">
      <c r="A19" s="578">
        <v>13</v>
      </c>
      <c r="B19" s="48" t="s">
        <v>72</v>
      </c>
      <c r="C19" s="179"/>
      <c r="D19" s="179"/>
      <c r="E19" s="220"/>
      <c r="F19" s="220"/>
      <c r="G19" s="220"/>
      <c r="H19" s="179"/>
      <c r="I19" s="643">
        <f t="shared" si="0"/>
        <v>0</v>
      </c>
    </row>
    <row r="20" spans="1:9">
      <c r="A20" s="576">
        <v>14</v>
      </c>
      <c r="B20" s="46" t="s">
        <v>658</v>
      </c>
      <c r="C20" s="179">
        <v>33775184.326364003</v>
      </c>
      <c r="D20" s="179">
        <v>324589930.57685298</v>
      </c>
      <c r="E20" s="220">
        <v>22255853.3226314</v>
      </c>
      <c r="F20" s="220">
        <v>2698056.3661415</v>
      </c>
      <c r="G20" s="220"/>
      <c r="H20" s="179">
        <v>917722.28099999996</v>
      </c>
      <c r="I20" s="643">
        <f t="shared" si="0"/>
        <v>333411205.21444404</v>
      </c>
    </row>
    <row r="21" spans="1:9" s="43" customFormat="1">
      <c r="A21" s="579">
        <v>15</v>
      </c>
      <c r="B21" s="174" t="s">
        <v>68</v>
      </c>
      <c r="C21" s="175">
        <f>SUM(C7:C15)+SUM(C17:C20)</f>
        <v>116810816.01668629</v>
      </c>
      <c r="D21" s="175">
        <f t="shared" ref="D21:H21" si="1">SUM(D7:D15)+SUM(D17:D20)</f>
        <v>2803006203.8068123</v>
      </c>
      <c r="E21" s="175">
        <f>SUM(E7:E15)+SUM(E17:E20)</f>
        <v>68226024.330457911</v>
      </c>
      <c r="F21" s="175">
        <f t="shared" si="1"/>
        <v>34223992.236095496</v>
      </c>
      <c r="G21" s="175">
        <f t="shared" si="1"/>
        <v>0</v>
      </c>
      <c r="H21" s="175">
        <f t="shared" si="1"/>
        <v>10977845.1537</v>
      </c>
      <c r="I21" s="643">
        <f t="shared" si="0"/>
        <v>2817367003.2569456</v>
      </c>
    </row>
    <row r="22" spans="1:9">
      <c r="A22" s="208">
        <v>16</v>
      </c>
      <c r="B22" s="580" t="s">
        <v>680</v>
      </c>
      <c r="C22" s="179">
        <v>83252353.631600007</v>
      </c>
      <c r="D22" s="179">
        <v>1963238950.9012001</v>
      </c>
      <c r="E22" s="220">
        <v>46393045.972389802</v>
      </c>
      <c r="F22" s="220">
        <v>34048359.959039897</v>
      </c>
      <c r="G22" s="220"/>
      <c r="H22" s="179">
        <v>10977845.1537</v>
      </c>
      <c r="I22" s="643">
        <f t="shared" si="0"/>
        <v>1966049898.6013703</v>
      </c>
    </row>
    <row r="23" spans="1:9">
      <c r="A23" s="208">
        <v>17</v>
      </c>
      <c r="B23" s="580" t="s">
        <v>681</v>
      </c>
      <c r="C23" s="179"/>
      <c r="D23" s="179">
        <v>347116095.78369999</v>
      </c>
      <c r="E23" s="220"/>
      <c r="F23" s="220">
        <v>171867</v>
      </c>
      <c r="G23" s="220"/>
      <c r="H23" s="179"/>
      <c r="I23" s="643">
        <f t="shared" si="0"/>
        <v>346944228.78369999</v>
      </c>
    </row>
    <row r="26" spans="1:9" ht="42.6" customHeight="1">
      <c r="B26" s="581" t="s">
        <v>921</v>
      </c>
    </row>
    <row r="45" spans="3:9">
      <c r="C45" s="183"/>
      <c r="D45" s="183"/>
      <c r="E45" s="183"/>
      <c r="F45" s="183"/>
      <c r="G45" s="183"/>
      <c r="H45" s="183"/>
    </row>
    <row r="46" spans="3:9">
      <c r="C46" s="183"/>
      <c r="D46" s="183"/>
      <c r="E46" s="183"/>
      <c r="F46" s="183"/>
      <c r="G46" s="183"/>
      <c r="H46" s="183"/>
      <c r="I46" s="183"/>
    </row>
    <row r="47" spans="3:9">
      <c r="C47" s="183"/>
      <c r="D47" s="183"/>
      <c r="E47" s="183"/>
      <c r="F47" s="183"/>
      <c r="G47" s="183"/>
      <c r="H47" s="183"/>
      <c r="I47" s="183"/>
    </row>
    <row r="48" spans="3:9">
      <c r="C48" s="183"/>
      <c r="D48" s="183"/>
      <c r="E48" s="183"/>
      <c r="F48" s="183"/>
      <c r="G48" s="183"/>
      <c r="H48" s="183"/>
      <c r="I48" s="183"/>
    </row>
    <row r="49" spans="3:9">
      <c r="C49" s="183"/>
      <c r="D49" s="183"/>
      <c r="E49" s="183"/>
      <c r="F49" s="183"/>
      <c r="G49" s="183"/>
      <c r="H49" s="183"/>
      <c r="I49" s="183"/>
    </row>
    <row r="50" spans="3:9">
      <c r="C50" s="183"/>
      <c r="D50" s="183"/>
      <c r="E50" s="183"/>
      <c r="F50" s="183"/>
      <c r="G50" s="183"/>
      <c r="H50" s="183"/>
      <c r="I50" s="183"/>
    </row>
    <row r="51" spans="3:9">
      <c r="C51" s="183"/>
      <c r="D51" s="183"/>
      <c r="E51" s="183"/>
      <c r="F51" s="183"/>
      <c r="G51" s="183"/>
      <c r="H51" s="183"/>
      <c r="I51" s="183"/>
    </row>
    <row r="52" spans="3:9">
      <c r="C52" s="183"/>
      <c r="D52" s="183"/>
      <c r="E52" s="183"/>
      <c r="F52" s="183"/>
      <c r="G52" s="183"/>
      <c r="H52" s="183"/>
      <c r="I52" s="183"/>
    </row>
    <row r="53" spans="3:9">
      <c r="C53" s="183"/>
      <c r="D53" s="183"/>
      <c r="E53" s="183"/>
      <c r="F53" s="183"/>
      <c r="G53" s="183"/>
      <c r="H53" s="183"/>
      <c r="I53" s="183"/>
    </row>
    <row r="54" spans="3:9">
      <c r="C54" s="183"/>
      <c r="D54" s="183"/>
      <c r="E54" s="183"/>
      <c r="F54" s="183"/>
      <c r="G54" s="183"/>
      <c r="H54" s="183"/>
      <c r="I54" s="183"/>
    </row>
    <row r="55" spans="3:9">
      <c r="C55" s="183"/>
      <c r="D55" s="183"/>
      <c r="E55" s="183"/>
      <c r="F55" s="183"/>
      <c r="G55" s="183"/>
      <c r="H55" s="183"/>
      <c r="I55" s="183"/>
    </row>
    <row r="56" spans="3:9">
      <c r="C56" s="183"/>
      <c r="D56" s="183"/>
      <c r="E56" s="183"/>
      <c r="F56" s="183"/>
      <c r="G56" s="183"/>
      <c r="H56" s="183"/>
      <c r="I56" s="183"/>
    </row>
    <row r="57" spans="3:9">
      <c r="C57" s="183"/>
      <c r="D57" s="183"/>
      <c r="E57" s="183"/>
      <c r="F57" s="183"/>
      <c r="G57" s="183"/>
      <c r="H57" s="183"/>
      <c r="I57" s="183"/>
    </row>
    <row r="58" spans="3:9">
      <c r="C58" s="183"/>
      <c r="D58" s="183"/>
      <c r="E58" s="183"/>
      <c r="F58" s="183"/>
      <c r="G58" s="183"/>
      <c r="H58" s="183"/>
      <c r="I58" s="183"/>
    </row>
    <row r="59" spans="3:9">
      <c r="C59" s="183"/>
      <c r="D59" s="183"/>
      <c r="E59" s="183"/>
      <c r="F59" s="183"/>
      <c r="G59" s="183"/>
      <c r="H59" s="183"/>
      <c r="I59" s="183"/>
    </row>
    <row r="60" spans="3:9">
      <c r="C60" s="183"/>
      <c r="D60" s="183"/>
      <c r="E60" s="183"/>
      <c r="F60" s="183"/>
      <c r="G60" s="183"/>
      <c r="H60" s="183"/>
      <c r="I60" s="183"/>
    </row>
    <row r="61" spans="3:9">
      <c r="C61" s="183"/>
      <c r="D61" s="183"/>
      <c r="E61" s="183"/>
      <c r="F61" s="183"/>
      <c r="G61" s="183"/>
      <c r="H61" s="183"/>
      <c r="I61" s="183"/>
    </row>
    <row r="62" spans="3:9">
      <c r="C62" s="183"/>
      <c r="D62" s="183"/>
      <c r="E62" s="183"/>
      <c r="F62" s="183"/>
      <c r="G62" s="183"/>
      <c r="H62" s="183"/>
      <c r="I62" s="183"/>
    </row>
  </sheetData>
  <mergeCells count="6">
    <mergeCell ref="H5:H6"/>
    <mergeCell ref="A5:B6"/>
    <mergeCell ref="C5:D5"/>
    <mergeCell ref="E5:E6"/>
    <mergeCell ref="F5:F6"/>
    <mergeCell ref="G5:G6"/>
  </mergeCells>
  <conditionalFormatting sqref="A5">
    <cfRule type="duplicateValues" dxfId="18" priority="1"/>
    <cfRule type="duplicateValues" dxfId="17" priority="2"/>
  </conditionalFormatting>
  <conditionalFormatting sqref="A5">
    <cfRule type="duplicateValues" dxfId="16"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6"/>
  <sheetViews>
    <sheetView showGridLines="0" zoomScale="85" zoomScaleNormal="85" workbookViewId="0">
      <selection activeCell="C7" sqref="C7:I34"/>
    </sheetView>
  </sheetViews>
  <sheetFormatPr defaultColWidth="9.140625" defaultRowHeight="15"/>
  <cols>
    <col min="1" max="1" width="11" style="32" bestFit="1" customWidth="1"/>
    <col min="2" max="2" width="74.42578125" style="32" customWidth="1"/>
    <col min="3" max="4" width="22" style="32" customWidth="1"/>
    <col min="5" max="5" width="16.140625" style="32" customWidth="1"/>
    <col min="6" max="6" width="16.7109375" style="32" customWidth="1"/>
    <col min="7" max="7" width="13.5703125" style="32" customWidth="1"/>
    <col min="8" max="8" width="17.28515625" style="32" customWidth="1"/>
    <col min="9" max="9" width="20.28515625" style="32" customWidth="1"/>
    <col min="10" max="16384" width="9.140625" style="32"/>
  </cols>
  <sheetData>
    <row r="1" spans="1:9">
      <c r="A1" s="184" t="s">
        <v>188</v>
      </c>
      <c r="B1" s="197" t="str">
        <f>Info!C2</f>
        <v>სს "ბაზისბანკი"</v>
      </c>
    </row>
    <row r="2" spans="1:9">
      <c r="A2" s="9" t="s">
        <v>189</v>
      </c>
      <c r="B2" s="185">
        <f>'1. key ratios'!B2</f>
        <v>44742</v>
      </c>
    </row>
    <row r="3" spans="1:9">
      <c r="A3" s="163" t="s">
        <v>682</v>
      </c>
    </row>
    <row r="4" spans="1:9">
      <c r="C4" s="641" t="s">
        <v>660</v>
      </c>
      <c r="D4" s="641" t="s">
        <v>661</v>
      </c>
      <c r="E4" s="641" t="s">
        <v>662</v>
      </c>
      <c r="F4" s="641" t="s">
        <v>663</v>
      </c>
      <c r="G4" s="641" t="s">
        <v>664</v>
      </c>
      <c r="H4" s="641" t="s">
        <v>665</v>
      </c>
      <c r="I4" s="641" t="s">
        <v>666</v>
      </c>
    </row>
    <row r="5" spans="1:9" ht="41.45" customHeight="1">
      <c r="A5" s="721" t="s">
        <v>932</v>
      </c>
      <c r="B5" s="722"/>
      <c r="C5" s="735" t="s">
        <v>670</v>
      </c>
      <c r="D5" s="735"/>
      <c r="E5" s="735" t="s">
        <v>671</v>
      </c>
      <c r="F5" s="735" t="s">
        <v>672</v>
      </c>
      <c r="G5" s="733" t="s">
        <v>673</v>
      </c>
      <c r="H5" s="733" t="s">
        <v>674</v>
      </c>
      <c r="I5" s="550" t="s">
        <v>675</v>
      </c>
    </row>
    <row r="6" spans="1:9" ht="41.45" customHeight="1">
      <c r="A6" s="725"/>
      <c r="B6" s="726"/>
      <c r="C6" s="642" t="s">
        <v>676</v>
      </c>
      <c r="D6" s="642" t="s">
        <v>677</v>
      </c>
      <c r="E6" s="735"/>
      <c r="F6" s="735"/>
      <c r="G6" s="734"/>
      <c r="H6" s="734"/>
      <c r="I6" s="550" t="s">
        <v>678</v>
      </c>
    </row>
    <row r="7" spans="1:9">
      <c r="A7" s="42">
        <v>1</v>
      </c>
      <c r="B7" s="498" t="s">
        <v>683</v>
      </c>
      <c r="C7" s="179">
        <v>1626005.1762000001</v>
      </c>
      <c r="D7" s="179">
        <v>669928460.02740002</v>
      </c>
      <c r="E7" s="179">
        <v>696609.02370000002</v>
      </c>
      <c r="F7" s="179">
        <v>1693131.2605000001</v>
      </c>
      <c r="G7" s="179"/>
      <c r="H7" s="179">
        <v>329372.51</v>
      </c>
      <c r="I7" s="643">
        <f t="shared" ref="I7:I34" si="0">C7+D7-E7-F7-G7</f>
        <v>669164724.9194001</v>
      </c>
    </row>
    <row r="8" spans="1:9">
      <c r="A8" s="42">
        <v>2</v>
      </c>
      <c r="B8" s="498" t="s">
        <v>684</v>
      </c>
      <c r="C8" s="179">
        <v>1287206.2434</v>
      </c>
      <c r="D8" s="179">
        <v>209188851.1753</v>
      </c>
      <c r="E8" s="179">
        <v>576679.86690000002</v>
      </c>
      <c r="F8" s="179">
        <v>1939870.9345</v>
      </c>
      <c r="G8" s="179"/>
      <c r="H8" s="179">
        <v>87411.8</v>
      </c>
      <c r="I8" s="643">
        <f t="shared" si="0"/>
        <v>207959506.6173</v>
      </c>
    </row>
    <row r="9" spans="1:9">
      <c r="A9" s="42">
        <v>3</v>
      </c>
      <c r="B9" s="498" t="s">
        <v>685</v>
      </c>
      <c r="C9" s="179"/>
      <c r="D9" s="179">
        <v>229955.06</v>
      </c>
      <c r="E9" s="179"/>
      <c r="F9" s="179">
        <v>4595.3999999999996</v>
      </c>
      <c r="G9" s="179"/>
      <c r="H9" s="179">
        <v>143443.1488</v>
      </c>
      <c r="I9" s="643">
        <f t="shared" si="0"/>
        <v>225359.66</v>
      </c>
    </row>
    <row r="10" spans="1:9">
      <c r="A10" s="42">
        <v>4</v>
      </c>
      <c r="B10" s="498" t="s">
        <v>686</v>
      </c>
      <c r="C10" s="179">
        <v>2555028.2829</v>
      </c>
      <c r="D10" s="179">
        <v>91673375.7016</v>
      </c>
      <c r="E10" s="179">
        <v>1121869.3337999999</v>
      </c>
      <c r="F10" s="179">
        <v>1755602.7285</v>
      </c>
      <c r="G10" s="179"/>
      <c r="H10" s="179">
        <v>2292180.8684</v>
      </c>
      <c r="I10" s="643">
        <f t="shared" si="0"/>
        <v>91350931.922200009</v>
      </c>
    </row>
    <row r="11" spans="1:9">
      <c r="A11" s="42">
        <v>5</v>
      </c>
      <c r="B11" s="498" t="s">
        <v>687</v>
      </c>
      <c r="C11" s="179">
        <v>1369848.5120000001</v>
      </c>
      <c r="D11" s="179">
        <v>194599494.9849</v>
      </c>
      <c r="E11" s="179">
        <v>3177171.5191000002</v>
      </c>
      <c r="F11" s="179">
        <v>3318920.1729000001</v>
      </c>
      <c r="G11" s="179"/>
      <c r="H11" s="179">
        <v>137948.57999999999</v>
      </c>
      <c r="I11" s="643">
        <f t="shared" si="0"/>
        <v>189473251.80489999</v>
      </c>
    </row>
    <row r="12" spans="1:9">
      <c r="A12" s="42">
        <v>6</v>
      </c>
      <c r="B12" s="498" t="s">
        <v>688</v>
      </c>
      <c r="C12" s="179">
        <v>4736741.34</v>
      </c>
      <c r="D12" s="179">
        <v>101957734.2128</v>
      </c>
      <c r="E12" s="179">
        <v>3187683.6724999999</v>
      </c>
      <c r="F12" s="179">
        <v>1584070.2211</v>
      </c>
      <c r="G12" s="179"/>
      <c r="H12" s="179">
        <v>15292.22</v>
      </c>
      <c r="I12" s="643">
        <f t="shared" si="0"/>
        <v>101922721.6592</v>
      </c>
    </row>
    <row r="13" spans="1:9">
      <c r="A13" s="42">
        <v>7</v>
      </c>
      <c r="B13" s="498" t="s">
        <v>689</v>
      </c>
      <c r="C13" s="179">
        <v>804583.77439999999</v>
      </c>
      <c r="D13" s="179">
        <v>61157391.8059</v>
      </c>
      <c r="E13" s="179">
        <v>630925.69660000002</v>
      </c>
      <c r="F13" s="179">
        <v>1139351.6018999999</v>
      </c>
      <c r="G13" s="179"/>
      <c r="H13" s="179">
        <v>10148.27</v>
      </c>
      <c r="I13" s="643">
        <f t="shared" si="0"/>
        <v>60191698.281800009</v>
      </c>
    </row>
    <row r="14" spans="1:9">
      <c r="A14" s="42">
        <v>8</v>
      </c>
      <c r="B14" s="498" t="s">
        <v>690</v>
      </c>
      <c r="C14" s="179">
        <v>964806.58459999994</v>
      </c>
      <c r="D14" s="179">
        <v>85869808.784999996</v>
      </c>
      <c r="E14" s="179">
        <v>1434872.5689000001</v>
      </c>
      <c r="F14" s="179">
        <v>1474089.9813000001</v>
      </c>
      <c r="G14" s="179"/>
      <c r="H14" s="179">
        <v>646160.54909999995</v>
      </c>
      <c r="I14" s="643">
        <f t="shared" si="0"/>
        <v>83925652.819399998</v>
      </c>
    </row>
    <row r="15" spans="1:9">
      <c r="A15" s="42">
        <v>9</v>
      </c>
      <c r="B15" s="498" t="s">
        <v>691</v>
      </c>
      <c r="C15" s="179">
        <v>104821.81</v>
      </c>
      <c r="D15" s="179">
        <v>59253790.25</v>
      </c>
      <c r="E15" s="179">
        <v>3628371.5103000002</v>
      </c>
      <c r="F15" s="179">
        <v>455873.1507</v>
      </c>
      <c r="G15" s="179"/>
      <c r="H15" s="179">
        <v>19676.32</v>
      </c>
      <c r="I15" s="643">
        <f t="shared" si="0"/>
        <v>55274367.398999996</v>
      </c>
    </row>
    <row r="16" spans="1:9">
      <c r="A16" s="42">
        <v>10</v>
      </c>
      <c r="B16" s="498" t="s">
        <v>692</v>
      </c>
      <c r="C16" s="179">
        <v>583473.38859999995</v>
      </c>
      <c r="D16" s="179">
        <v>7462818.9718000004</v>
      </c>
      <c r="E16" s="179">
        <v>193434.9908</v>
      </c>
      <c r="F16" s="179">
        <v>144820.13680000001</v>
      </c>
      <c r="G16" s="179"/>
      <c r="H16" s="179"/>
      <c r="I16" s="643">
        <f t="shared" si="0"/>
        <v>7708037.2328000003</v>
      </c>
    </row>
    <row r="17" spans="1:10">
      <c r="A17" s="42">
        <v>11</v>
      </c>
      <c r="B17" s="498" t="s">
        <v>693</v>
      </c>
      <c r="C17" s="179">
        <v>4055.67</v>
      </c>
      <c r="D17" s="179">
        <v>824162.14249999996</v>
      </c>
      <c r="E17" s="179">
        <v>4344.08</v>
      </c>
      <c r="F17" s="179">
        <v>15809.926600000001</v>
      </c>
      <c r="G17" s="179"/>
      <c r="H17" s="179">
        <v>20004.04</v>
      </c>
      <c r="I17" s="643">
        <f t="shared" si="0"/>
        <v>808063.80590000004</v>
      </c>
    </row>
    <row r="18" spans="1:10">
      <c r="A18" s="42">
        <v>12</v>
      </c>
      <c r="B18" s="498" t="s">
        <v>694</v>
      </c>
      <c r="C18" s="179">
        <v>202615.82639999999</v>
      </c>
      <c r="D18" s="179">
        <v>82400729.020199999</v>
      </c>
      <c r="E18" s="179">
        <v>133326.0184</v>
      </c>
      <c r="F18" s="179">
        <v>1620915.7058999999</v>
      </c>
      <c r="G18" s="179"/>
      <c r="H18" s="179">
        <v>41661.17</v>
      </c>
      <c r="I18" s="643">
        <f t="shared" si="0"/>
        <v>80849103.122299999</v>
      </c>
    </row>
    <row r="19" spans="1:10">
      <c r="A19" s="42">
        <v>13</v>
      </c>
      <c r="B19" s="498" t="s">
        <v>695</v>
      </c>
      <c r="C19" s="179">
        <v>3880501.6063000001</v>
      </c>
      <c r="D19" s="179">
        <v>13477365.7223</v>
      </c>
      <c r="E19" s="179">
        <v>3898317.9175999998</v>
      </c>
      <c r="F19" s="179">
        <v>251941.1336</v>
      </c>
      <c r="G19" s="179"/>
      <c r="H19" s="179">
        <v>35801.85</v>
      </c>
      <c r="I19" s="643">
        <f t="shared" si="0"/>
        <v>13207608.2774</v>
      </c>
    </row>
    <row r="20" spans="1:10">
      <c r="A20" s="42">
        <v>14</v>
      </c>
      <c r="B20" s="498" t="s">
        <v>696</v>
      </c>
      <c r="C20" s="179">
        <v>15281443.3113</v>
      </c>
      <c r="D20" s="179">
        <v>89996162.093099996</v>
      </c>
      <c r="E20" s="179">
        <v>6806976.0263</v>
      </c>
      <c r="F20" s="179">
        <v>1304944.1094</v>
      </c>
      <c r="G20" s="179"/>
      <c r="H20" s="179">
        <v>4047</v>
      </c>
      <c r="I20" s="643">
        <f t="shared" si="0"/>
        <v>97165685.268699989</v>
      </c>
    </row>
    <row r="21" spans="1:10">
      <c r="A21" s="42">
        <v>15</v>
      </c>
      <c r="B21" s="498" t="s">
        <v>697</v>
      </c>
      <c r="C21" s="179">
        <v>16829399.951400001</v>
      </c>
      <c r="D21" s="179">
        <v>18186927.811299998</v>
      </c>
      <c r="E21" s="179">
        <v>5689922.1436999999</v>
      </c>
      <c r="F21" s="179">
        <v>210414.82509999999</v>
      </c>
      <c r="G21" s="179"/>
      <c r="H21" s="179">
        <v>1137799.1468</v>
      </c>
      <c r="I21" s="643">
        <f t="shared" si="0"/>
        <v>29115990.793899998</v>
      </c>
    </row>
    <row r="22" spans="1:10">
      <c r="A22" s="42">
        <v>16</v>
      </c>
      <c r="B22" s="498" t="s">
        <v>698</v>
      </c>
      <c r="C22" s="179">
        <v>318724.47749999998</v>
      </c>
      <c r="D22" s="179">
        <v>20834066.816599999</v>
      </c>
      <c r="E22" s="179">
        <v>914822.08030000003</v>
      </c>
      <c r="F22" s="179">
        <v>250791.2297</v>
      </c>
      <c r="G22" s="179"/>
      <c r="H22" s="179">
        <v>74142.259999999995</v>
      </c>
      <c r="I22" s="643">
        <f t="shared" si="0"/>
        <v>19987177.984099999</v>
      </c>
    </row>
    <row r="23" spans="1:10">
      <c r="A23" s="42">
        <v>17</v>
      </c>
      <c r="B23" s="498" t="s">
        <v>699</v>
      </c>
      <c r="C23" s="179">
        <v>314942.06890000001</v>
      </c>
      <c r="D23" s="179">
        <v>16168116.8629</v>
      </c>
      <c r="E23" s="179">
        <v>999650.76569999999</v>
      </c>
      <c r="F23" s="179">
        <v>140245.03940000001</v>
      </c>
      <c r="G23" s="179"/>
      <c r="H23" s="179"/>
      <c r="I23" s="643">
        <f t="shared" si="0"/>
        <v>15343163.126700001</v>
      </c>
    </row>
    <row r="24" spans="1:10">
      <c r="A24" s="42">
        <v>18</v>
      </c>
      <c r="B24" s="498" t="s">
        <v>700</v>
      </c>
      <c r="C24" s="179">
        <v>311303.62</v>
      </c>
      <c r="D24" s="179">
        <v>98503231.974700004</v>
      </c>
      <c r="E24" s="179">
        <v>171411.1416</v>
      </c>
      <c r="F24" s="179">
        <v>1941421.1106</v>
      </c>
      <c r="G24" s="179"/>
      <c r="H24" s="179">
        <v>84739.538</v>
      </c>
      <c r="I24" s="643">
        <f t="shared" si="0"/>
        <v>96701703.342500016</v>
      </c>
    </row>
    <row r="25" spans="1:10">
      <c r="A25" s="42">
        <v>19</v>
      </c>
      <c r="B25" s="498" t="s">
        <v>701</v>
      </c>
      <c r="C25" s="179">
        <v>10206.459999999999</v>
      </c>
      <c r="D25" s="179">
        <v>7240963.4787999997</v>
      </c>
      <c r="E25" s="179">
        <v>3061.94</v>
      </c>
      <c r="F25" s="179">
        <v>144506.03599999999</v>
      </c>
      <c r="G25" s="179"/>
      <c r="H25" s="179"/>
      <c r="I25" s="643">
        <f t="shared" si="0"/>
        <v>7103601.9627999989</v>
      </c>
    </row>
    <row r="26" spans="1:10">
      <c r="A26" s="42">
        <v>20</v>
      </c>
      <c r="B26" s="498" t="s">
        <v>702</v>
      </c>
      <c r="C26" s="179">
        <v>545394.29</v>
      </c>
      <c r="D26" s="179">
        <v>103078411.1346</v>
      </c>
      <c r="E26" s="179">
        <v>315186.136</v>
      </c>
      <c r="F26" s="179">
        <v>1970078.8600999999</v>
      </c>
      <c r="G26" s="179"/>
      <c r="H26" s="179">
        <v>137578.14000000001</v>
      </c>
      <c r="I26" s="643">
        <f t="shared" si="0"/>
        <v>101338540.4285</v>
      </c>
      <c r="J26" s="176"/>
    </row>
    <row r="27" spans="1:10">
      <c r="A27" s="42">
        <v>21</v>
      </c>
      <c r="B27" s="498" t="s">
        <v>703</v>
      </c>
      <c r="C27" s="179">
        <v>85304.17</v>
      </c>
      <c r="D27" s="179">
        <v>31307830.657499999</v>
      </c>
      <c r="E27" s="179">
        <v>25728.74</v>
      </c>
      <c r="F27" s="179">
        <v>624339.89839999995</v>
      </c>
      <c r="G27" s="179"/>
      <c r="H27" s="179">
        <v>4119.2700000000004</v>
      </c>
      <c r="I27" s="643">
        <f t="shared" si="0"/>
        <v>30743066.189100001</v>
      </c>
      <c r="J27" s="176"/>
    </row>
    <row r="28" spans="1:10">
      <c r="A28" s="42">
        <v>22</v>
      </c>
      <c r="B28" s="498" t="s">
        <v>704</v>
      </c>
      <c r="C28" s="179">
        <v>89914.63</v>
      </c>
      <c r="D28" s="179">
        <v>5557091.9404999996</v>
      </c>
      <c r="E28" s="179">
        <v>60121.027300000002</v>
      </c>
      <c r="F28" s="179">
        <v>101960.7886</v>
      </c>
      <c r="G28" s="179"/>
      <c r="H28" s="179">
        <v>82407.899999999994</v>
      </c>
      <c r="I28" s="643">
        <f t="shared" si="0"/>
        <v>5484924.7545999996</v>
      </c>
      <c r="J28" s="176"/>
    </row>
    <row r="29" spans="1:10">
      <c r="A29" s="42">
        <v>23</v>
      </c>
      <c r="B29" s="498" t="s">
        <v>705</v>
      </c>
      <c r="C29" s="179">
        <v>4414641.2229000004</v>
      </c>
      <c r="D29" s="179">
        <v>203982616.5503</v>
      </c>
      <c r="E29" s="179">
        <v>1924970.5529</v>
      </c>
      <c r="F29" s="179">
        <v>3906020.7067999998</v>
      </c>
      <c r="G29" s="179"/>
      <c r="H29" s="179">
        <v>601531.09389999998</v>
      </c>
      <c r="I29" s="643">
        <f t="shared" si="0"/>
        <v>202566266.51350001</v>
      </c>
      <c r="J29" s="176"/>
    </row>
    <row r="30" spans="1:10">
      <c r="A30" s="42">
        <v>24</v>
      </c>
      <c r="B30" s="498" t="s">
        <v>706</v>
      </c>
      <c r="C30" s="179">
        <v>1872315.8084</v>
      </c>
      <c r="D30" s="179">
        <v>84320878.667099997</v>
      </c>
      <c r="E30" s="179">
        <v>792612.78839999996</v>
      </c>
      <c r="F30" s="179">
        <v>1547331.9304</v>
      </c>
      <c r="G30" s="179"/>
      <c r="H30" s="179">
        <v>1037901.3933999999</v>
      </c>
      <c r="I30" s="643">
        <f t="shared" si="0"/>
        <v>83853249.756700009</v>
      </c>
      <c r="J30" s="176"/>
    </row>
    <row r="31" spans="1:10">
      <c r="A31" s="42">
        <v>25</v>
      </c>
      <c r="B31" s="498" t="s">
        <v>707</v>
      </c>
      <c r="C31" s="179">
        <v>2060021.9387000001</v>
      </c>
      <c r="D31" s="179">
        <v>72710232.816400006</v>
      </c>
      <c r="E31" s="179">
        <v>994733.81070000003</v>
      </c>
      <c r="F31" s="179">
        <v>1237654.6276</v>
      </c>
      <c r="G31" s="179"/>
      <c r="H31" s="179">
        <v>53583.636100000003</v>
      </c>
      <c r="I31" s="643">
        <f t="shared" si="0"/>
        <v>72537866.316800013</v>
      </c>
      <c r="J31" s="176"/>
    </row>
    <row r="32" spans="1:10">
      <c r="A32" s="42">
        <v>26</v>
      </c>
      <c r="B32" s="498" t="s">
        <v>708</v>
      </c>
      <c r="C32" s="179">
        <v>26795703.9089</v>
      </c>
      <c r="D32" s="179">
        <v>314548307.4206</v>
      </c>
      <c r="E32" s="179">
        <v>12806892.7818</v>
      </c>
      <c r="F32" s="179">
        <v>5441499.0111999996</v>
      </c>
      <c r="G32" s="179"/>
      <c r="H32" s="179">
        <v>3980894.4492000001</v>
      </c>
      <c r="I32" s="643">
        <f t="shared" si="0"/>
        <v>323095619.53650004</v>
      </c>
      <c r="J32" s="176"/>
    </row>
    <row r="33" spans="1:17">
      <c r="A33" s="42">
        <v>27</v>
      </c>
      <c r="B33" s="195" t="s">
        <v>165</v>
      </c>
      <c r="C33" s="179">
        <v>29761811.255800001</v>
      </c>
      <c r="D33" s="179">
        <v>158547402.8321</v>
      </c>
      <c r="E33" s="179">
        <v>18036300.9388</v>
      </c>
      <c r="F33" s="179">
        <v>3790.2764999999999</v>
      </c>
      <c r="G33" s="179"/>
      <c r="H33" s="179"/>
      <c r="I33" s="643">
        <f t="shared" si="0"/>
        <v>170269122.87260002</v>
      </c>
      <c r="J33" s="176"/>
    </row>
    <row r="34" spans="1:17">
      <c r="A34" s="42">
        <v>28</v>
      </c>
      <c r="B34" s="180" t="s">
        <v>68</v>
      </c>
      <c r="C34" s="175">
        <f>SUM(C7:C33)</f>
        <v>116810815.32860002</v>
      </c>
      <c r="D34" s="175">
        <f t="shared" ref="D34:H34" si="1">SUM(D7:D33)</f>
        <v>2803006178.9162002</v>
      </c>
      <c r="E34" s="175">
        <f t="shared" si="1"/>
        <v>68225997.072100013</v>
      </c>
      <c r="F34" s="175">
        <f t="shared" si="1"/>
        <v>34223990.804099999</v>
      </c>
      <c r="G34" s="175">
        <f t="shared" si="1"/>
        <v>0</v>
      </c>
      <c r="H34" s="175">
        <f t="shared" si="1"/>
        <v>10977845.1537</v>
      </c>
      <c r="I34" s="643">
        <f t="shared" si="0"/>
        <v>2817367006.3685999</v>
      </c>
      <c r="J34" s="176"/>
    </row>
    <row r="35" spans="1:17">
      <c r="A35" s="176"/>
      <c r="B35" s="176"/>
      <c r="C35" s="176"/>
      <c r="D35" s="176"/>
      <c r="E35" s="176"/>
      <c r="F35" s="176"/>
      <c r="G35" s="176"/>
      <c r="H35" s="176"/>
      <c r="I35" s="176"/>
      <c r="J35" s="176"/>
    </row>
    <row r="36" spans="1:17">
      <c r="A36" s="176"/>
      <c r="B36" s="554"/>
      <c r="C36" s="176"/>
      <c r="D36" s="176"/>
      <c r="E36" s="176"/>
      <c r="F36" s="176"/>
      <c r="G36" s="176"/>
      <c r="H36" s="176"/>
      <c r="I36" s="176"/>
      <c r="J36" s="176"/>
    </row>
    <row r="37" spans="1:17">
      <c r="A37" s="176"/>
      <c r="B37" s="176"/>
    </row>
    <row r="38" spans="1:17">
      <c r="A38" s="176"/>
      <c r="B38" s="176"/>
    </row>
    <row r="39" spans="1:17">
      <c r="A39" s="176"/>
      <c r="B39" s="176"/>
      <c r="J39" s="183"/>
      <c r="K39" s="183"/>
      <c r="L39" s="183"/>
      <c r="M39" s="183"/>
      <c r="N39" s="183"/>
      <c r="O39" s="183"/>
      <c r="P39" s="183"/>
      <c r="Q39" s="183"/>
    </row>
    <row r="40" spans="1:17">
      <c r="A40" s="176"/>
      <c r="B40" s="176"/>
      <c r="J40" s="183"/>
      <c r="K40" s="183"/>
      <c r="L40" s="183"/>
      <c r="M40" s="183"/>
      <c r="N40" s="183"/>
      <c r="O40" s="183"/>
      <c r="P40" s="183"/>
      <c r="Q40" s="183"/>
    </row>
    <row r="41" spans="1:17">
      <c r="A41" s="176"/>
      <c r="B41" s="176"/>
      <c r="J41" s="183"/>
      <c r="K41" s="183"/>
      <c r="L41" s="183"/>
      <c r="M41" s="183"/>
      <c r="N41" s="183"/>
      <c r="O41" s="183"/>
      <c r="P41" s="183"/>
      <c r="Q41" s="183"/>
    </row>
    <row r="42" spans="1:17">
      <c r="A42" s="555"/>
      <c r="B42" s="555"/>
      <c r="J42" s="183"/>
      <c r="K42" s="183"/>
      <c r="L42" s="183"/>
      <c r="M42" s="183"/>
      <c r="N42" s="183"/>
      <c r="O42" s="183"/>
      <c r="P42" s="183"/>
      <c r="Q42" s="183"/>
    </row>
    <row r="43" spans="1:17">
      <c r="A43" s="555"/>
      <c r="B43" s="555"/>
      <c r="J43" s="183"/>
      <c r="K43" s="183"/>
      <c r="L43" s="183"/>
      <c r="M43" s="183"/>
      <c r="N43" s="183"/>
      <c r="O43" s="183"/>
      <c r="P43" s="183"/>
      <c r="Q43" s="183"/>
    </row>
    <row r="44" spans="1:17">
      <c r="A44" s="176"/>
      <c r="B44" s="556"/>
      <c r="J44" s="183"/>
      <c r="K44" s="183"/>
      <c r="L44" s="183"/>
      <c r="M44" s="183"/>
      <c r="N44" s="183"/>
      <c r="O44" s="183"/>
      <c r="P44" s="183"/>
      <c r="Q44" s="183"/>
    </row>
    <row r="45" spans="1:17">
      <c r="A45" s="176"/>
      <c r="B45" s="556"/>
      <c r="J45" s="183"/>
      <c r="K45" s="183"/>
      <c r="L45" s="183"/>
      <c r="M45" s="183"/>
      <c r="N45" s="183"/>
      <c r="O45" s="183"/>
      <c r="P45" s="183"/>
      <c r="Q45" s="183"/>
    </row>
    <row r="46" spans="1:17">
      <c r="A46" s="176"/>
      <c r="B46" s="556"/>
      <c r="J46" s="183"/>
      <c r="K46" s="183"/>
      <c r="L46" s="183"/>
      <c r="M46" s="183"/>
      <c r="N46" s="183"/>
      <c r="O46" s="183"/>
      <c r="P46" s="183"/>
      <c r="Q46" s="183"/>
    </row>
    <row r="47" spans="1:17">
      <c r="A47" s="176"/>
      <c r="B47" s="176"/>
      <c r="J47" s="183"/>
      <c r="K47" s="183"/>
      <c r="L47" s="183"/>
      <c r="M47" s="183"/>
      <c r="N47" s="183"/>
      <c r="O47" s="183"/>
      <c r="P47" s="183"/>
      <c r="Q47" s="183"/>
    </row>
    <row r="48" spans="1:17">
      <c r="J48" s="183"/>
      <c r="K48" s="183"/>
      <c r="L48" s="183"/>
      <c r="M48" s="183"/>
      <c r="N48" s="183"/>
      <c r="O48" s="183"/>
      <c r="P48" s="183"/>
      <c r="Q48" s="183"/>
    </row>
    <row r="49" spans="10:17">
      <c r="J49" s="183"/>
      <c r="K49" s="183"/>
      <c r="L49" s="183"/>
      <c r="M49" s="183"/>
      <c r="N49" s="183"/>
      <c r="O49" s="183"/>
      <c r="P49" s="183"/>
      <c r="Q49" s="183"/>
    </row>
    <row r="50" spans="10:17">
      <c r="J50" s="183"/>
      <c r="K50" s="183"/>
      <c r="L50" s="183"/>
      <c r="M50" s="183"/>
      <c r="N50" s="183"/>
      <c r="O50" s="183"/>
      <c r="P50" s="183"/>
      <c r="Q50" s="183"/>
    </row>
    <row r="51" spans="10:17">
      <c r="J51" s="183"/>
      <c r="K51" s="183"/>
      <c r="L51" s="183"/>
      <c r="M51" s="183"/>
      <c r="N51" s="183"/>
      <c r="O51" s="183"/>
      <c r="P51" s="183"/>
      <c r="Q51" s="183"/>
    </row>
    <row r="52" spans="10:17">
      <c r="J52" s="183"/>
      <c r="K52" s="183"/>
      <c r="L52" s="183"/>
      <c r="M52" s="183"/>
      <c r="N52" s="183"/>
      <c r="O52" s="183"/>
      <c r="P52" s="183"/>
      <c r="Q52" s="183"/>
    </row>
    <row r="53" spans="10:17">
      <c r="J53" s="183"/>
      <c r="K53" s="183"/>
      <c r="L53" s="183"/>
      <c r="M53" s="183"/>
      <c r="N53" s="183"/>
      <c r="O53" s="183"/>
      <c r="P53" s="183"/>
      <c r="Q53" s="183"/>
    </row>
    <row r="54" spans="10:17">
      <c r="J54" s="183"/>
      <c r="K54" s="183"/>
      <c r="L54" s="183"/>
      <c r="M54" s="183"/>
      <c r="N54" s="183"/>
      <c r="O54" s="183"/>
      <c r="P54" s="183"/>
      <c r="Q54" s="183"/>
    </row>
    <row r="55" spans="10:17">
      <c r="J55" s="183"/>
      <c r="K55" s="183"/>
      <c r="L55" s="183"/>
      <c r="M55" s="183"/>
      <c r="N55" s="183"/>
      <c r="O55" s="183"/>
      <c r="P55" s="183"/>
      <c r="Q55" s="183"/>
    </row>
    <row r="56" spans="10:17">
      <c r="J56" s="183"/>
      <c r="K56" s="183"/>
      <c r="L56" s="183"/>
      <c r="M56" s="183"/>
      <c r="N56" s="183"/>
      <c r="O56" s="183"/>
      <c r="P56" s="183"/>
      <c r="Q56" s="183"/>
    </row>
    <row r="57" spans="10:17">
      <c r="J57" s="183"/>
      <c r="K57" s="183"/>
      <c r="L57" s="183"/>
      <c r="M57" s="183"/>
      <c r="N57" s="183"/>
      <c r="O57" s="183"/>
      <c r="P57" s="183"/>
      <c r="Q57" s="183"/>
    </row>
    <row r="58" spans="10:17">
      <c r="J58" s="183"/>
      <c r="K58" s="183"/>
      <c r="L58" s="183"/>
      <c r="M58" s="183"/>
      <c r="N58" s="183"/>
      <c r="O58" s="183"/>
      <c r="P58" s="183"/>
      <c r="Q58" s="183"/>
    </row>
    <row r="59" spans="10:17">
      <c r="J59" s="183"/>
      <c r="K59" s="183"/>
      <c r="L59" s="183"/>
      <c r="M59" s="183"/>
      <c r="N59" s="183"/>
      <c r="O59" s="183"/>
      <c r="P59" s="183"/>
      <c r="Q59" s="183"/>
    </row>
    <row r="60" spans="10:17">
      <c r="J60" s="183"/>
      <c r="K60" s="183"/>
      <c r="L60" s="183"/>
      <c r="M60" s="183"/>
      <c r="N60" s="183"/>
      <c r="O60" s="183"/>
      <c r="P60" s="183"/>
      <c r="Q60" s="183"/>
    </row>
    <row r="61" spans="10:17">
      <c r="J61" s="183"/>
      <c r="K61" s="183"/>
      <c r="L61" s="183"/>
      <c r="M61" s="183"/>
      <c r="N61" s="183"/>
      <c r="O61" s="183"/>
      <c r="P61" s="183"/>
      <c r="Q61" s="183"/>
    </row>
    <row r="62" spans="10:17">
      <c r="J62" s="183"/>
      <c r="K62" s="183"/>
      <c r="L62" s="183"/>
      <c r="M62" s="183"/>
      <c r="N62" s="183"/>
      <c r="O62" s="183"/>
      <c r="P62" s="183"/>
      <c r="Q62" s="183"/>
    </row>
    <row r="63" spans="10:17">
      <c r="J63" s="183"/>
      <c r="K63" s="183"/>
      <c r="L63" s="183"/>
      <c r="M63" s="183"/>
      <c r="N63" s="183"/>
      <c r="O63" s="183"/>
      <c r="P63" s="183"/>
      <c r="Q63" s="183"/>
    </row>
    <row r="64" spans="10:17">
      <c r="J64" s="183"/>
      <c r="K64" s="183"/>
      <c r="L64" s="183"/>
      <c r="M64" s="183"/>
      <c r="N64" s="183"/>
      <c r="O64" s="183"/>
      <c r="P64" s="183"/>
      <c r="Q64" s="183"/>
    </row>
    <row r="65" spans="10:17">
      <c r="J65" s="183"/>
      <c r="K65" s="183"/>
      <c r="L65" s="183"/>
      <c r="M65" s="183"/>
      <c r="N65" s="183"/>
      <c r="O65" s="183"/>
      <c r="P65" s="183"/>
      <c r="Q65" s="183"/>
    </row>
    <row r="66" spans="10:17">
      <c r="J66" s="183"/>
      <c r="K66" s="183"/>
      <c r="L66" s="183"/>
      <c r="M66" s="183"/>
      <c r="N66" s="183"/>
      <c r="O66" s="183"/>
      <c r="P66" s="183"/>
      <c r="Q66" s="183"/>
    </row>
  </sheetData>
  <mergeCells count="6">
    <mergeCell ref="H5:H6"/>
    <mergeCell ref="A5:B6"/>
    <mergeCell ref="C5:D5"/>
    <mergeCell ref="E5:E6"/>
    <mergeCell ref="F5:F6"/>
    <mergeCell ref="G5:G6"/>
  </mergeCells>
  <conditionalFormatting sqref="A5">
    <cfRule type="duplicateValues" dxfId="15" priority="1"/>
    <cfRule type="duplicateValues" dxfId="14" priority="2"/>
  </conditionalFormatting>
  <conditionalFormatting sqref="A5">
    <cfRule type="duplicateValues" dxfId="13"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zoomScale="85" zoomScaleNormal="85" workbookViewId="0">
      <selection activeCell="C6" sqref="C6:D19"/>
    </sheetView>
  </sheetViews>
  <sheetFormatPr defaultColWidth="9.140625" defaultRowHeight="15"/>
  <cols>
    <col min="1" max="1" width="11.85546875" style="32" bestFit="1" customWidth="1"/>
    <col min="2" max="2" width="99.85546875" style="32" customWidth="1"/>
    <col min="3" max="3" width="26.28515625" style="32" customWidth="1"/>
    <col min="4" max="4" width="26" style="240" customWidth="1"/>
    <col min="5" max="16384" width="9.140625" style="32"/>
  </cols>
  <sheetData>
    <row r="1" spans="1:4">
      <c r="A1" s="184" t="s">
        <v>188</v>
      </c>
      <c r="B1" s="197" t="str">
        <f>Info!C2</f>
        <v>სს "ბაზისბანკი"</v>
      </c>
      <c r="D1" s="32"/>
    </row>
    <row r="2" spans="1:4">
      <c r="A2" s="9" t="s">
        <v>189</v>
      </c>
      <c r="B2" s="185">
        <f>'1. key ratios'!B2</f>
        <v>44742</v>
      </c>
      <c r="D2" s="32"/>
    </row>
    <row r="3" spans="1:4">
      <c r="A3" s="163" t="s">
        <v>709</v>
      </c>
      <c r="D3" s="32"/>
    </row>
    <row r="5" spans="1:4" ht="105">
      <c r="A5" s="736" t="s">
        <v>710</v>
      </c>
      <c r="B5" s="736"/>
      <c r="C5" s="572" t="s">
        <v>1023</v>
      </c>
      <c r="D5" s="572" t="s">
        <v>1024</v>
      </c>
    </row>
    <row r="6" spans="1:4" ht="30">
      <c r="A6" s="453">
        <v>1</v>
      </c>
      <c r="B6" s="573" t="s">
        <v>711</v>
      </c>
      <c r="C6" s="179">
        <v>83498294.648699999</v>
      </c>
      <c r="D6" s="179">
        <v>231039</v>
      </c>
    </row>
    <row r="7" spans="1:4">
      <c r="A7" s="449">
        <v>2</v>
      </c>
      <c r="B7" s="573" t="s">
        <v>712</v>
      </c>
      <c r="C7" s="175">
        <f>SUM(C8:C11)</f>
        <v>31009385.563200001</v>
      </c>
      <c r="D7" s="175">
        <f>SUM(D8:D11)</f>
        <v>0</v>
      </c>
    </row>
    <row r="8" spans="1:4">
      <c r="A8" s="574">
        <v>2.1</v>
      </c>
      <c r="B8" s="444" t="s">
        <v>713</v>
      </c>
      <c r="C8" s="179">
        <v>10485320.1041</v>
      </c>
      <c r="D8" s="179"/>
    </row>
    <row r="9" spans="1:4">
      <c r="A9" s="574">
        <v>2.2000000000000002</v>
      </c>
      <c r="B9" s="444" t="s">
        <v>714</v>
      </c>
      <c r="C9" s="179">
        <v>20514592.0724</v>
      </c>
      <c r="D9" s="179"/>
    </row>
    <row r="10" spans="1:4" ht="30">
      <c r="A10" s="574">
        <v>2.2999999999999998</v>
      </c>
      <c r="B10" s="444" t="s">
        <v>715</v>
      </c>
      <c r="C10" s="179">
        <v>9473.3866999999991</v>
      </c>
      <c r="D10" s="179"/>
    </row>
    <row r="11" spans="1:4">
      <c r="A11" s="574">
        <v>2.4</v>
      </c>
      <c r="B11" s="444" t="s">
        <v>716</v>
      </c>
      <c r="C11" s="179"/>
      <c r="D11" s="179"/>
    </row>
    <row r="12" spans="1:4">
      <c r="A12" s="453">
        <v>3</v>
      </c>
      <c r="B12" s="573" t="s">
        <v>717</v>
      </c>
      <c r="C12" s="175">
        <f>SUM(C13:C18)</f>
        <v>34066298.643399999</v>
      </c>
      <c r="D12" s="175">
        <f>SUM(D13:D18)</f>
        <v>59172</v>
      </c>
    </row>
    <row r="13" spans="1:4">
      <c r="A13" s="574">
        <v>3.1</v>
      </c>
      <c r="B13" s="444" t="s">
        <v>718</v>
      </c>
      <c r="C13" s="179">
        <v>10977845.1537</v>
      </c>
      <c r="D13" s="179"/>
    </row>
    <row r="14" spans="1:4">
      <c r="A14" s="574">
        <v>3.2</v>
      </c>
      <c r="B14" s="444" t="s">
        <v>719</v>
      </c>
      <c r="C14" s="179">
        <v>5500599.6479000002</v>
      </c>
      <c r="D14" s="179">
        <v>54000</v>
      </c>
    </row>
    <row r="15" spans="1:4">
      <c r="A15" s="574">
        <v>3.3</v>
      </c>
      <c r="B15" s="444" t="s">
        <v>720</v>
      </c>
      <c r="C15" s="179">
        <v>8207878.4978999998</v>
      </c>
      <c r="D15" s="179"/>
    </row>
    <row r="16" spans="1:4">
      <c r="A16" s="574">
        <v>3.4</v>
      </c>
      <c r="B16" s="444" t="s">
        <v>721</v>
      </c>
      <c r="C16" s="179">
        <v>6071958.9472000003</v>
      </c>
      <c r="D16" s="179"/>
    </row>
    <row r="17" spans="1:6" ht="30">
      <c r="A17" s="449">
        <v>3.5</v>
      </c>
      <c r="B17" s="444" t="s">
        <v>722</v>
      </c>
      <c r="C17" s="179">
        <v>3308016.3966999999</v>
      </c>
      <c r="D17" s="179">
        <v>5172</v>
      </c>
    </row>
    <row r="18" spans="1:6">
      <c r="A18" s="574">
        <v>3.6</v>
      </c>
      <c r="B18" s="444" t="s">
        <v>723</v>
      </c>
      <c r="C18" s="179"/>
      <c r="D18" s="179"/>
    </row>
    <row r="19" spans="1:6">
      <c r="A19" s="575">
        <v>4</v>
      </c>
      <c r="B19" s="573" t="s">
        <v>724</v>
      </c>
      <c r="C19" s="175">
        <f>C6+C7-C12</f>
        <v>80441381.568499997</v>
      </c>
      <c r="D19" s="175">
        <f>D6+D7-D12</f>
        <v>171867</v>
      </c>
    </row>
    <row r="24" spans="1:6">
      <c r="E24" s="183"/>
      <c r="F24" s="183"/>
    </row>
    <row r="25" spans="1:6">
      <c r="E25" s="183"/>
      <c r="F25" s="183"/>
    </row>
    <row r="26" spans="1:6">
      <c r="E26" s="183"/>
      <c r="F26" s="183"/>
    </row>
    <row r="27" spans="1:6">
      <c r="E27" s="183"/>
      <c r="F27" s="183"/>
    </row>
    <row r="28" spans="1:6">
      <c r="E28" s="183"/>
      <c r="F28" s="183"/>
    </row>
    <row r="29" spans="1:6">
      <c r="E29" s="183"/>
      <c r="F29" s="183"/>
    </row>
    <row r="30" spans="1:6">
      <c r="E30" s="183"/>
      <c r="F30" s="183"/>
    </row>
    <row r="31" spans="1:6">
      <c r="E31" s="183"/>
      <c r="F31" s="183"/>
    </row>
    <row r="32" spans="1:6">
      <c r="E32" s="183"/>
      <c r="F32" s="183"/>
    </row>
    <row r="33" spans="5:6">
      <c r="E33" s="183"/>
      <c r="F33" s="183"/>
    </row>
    <row r="34" spans="5:6">
      <c r="E34" s="183"/>
      <c r="F34" s="183"/>
    </row>
    <row r="35" spans="5:6">
      <c r="E35" s="183"/>
      <c r="F35" s="183"/>
    </row>
    <row r="36" spans="5:6">
      <c r="E36" s="183"/>
      <c r="F36" s="183"/>
    </row>
    <row r="37" spans="5:6">
      <c r="E37" s="183"/>
      <c r="F37" s="183"/>
    </row>
    <row r="38" spans="5:6">
      <c r="E38" s="183"/>
      <c r="F38" s="183"/>
    </row>
  </sheetData>
  <mergeCells count="1">
    <mergeCell ref="A5:B5"/>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zoomScale="85" zoomScaleNormal="85" workbookViewId="0">
      <selection activeCell="B9" sqref="B9"/>
    </sheetView>
  </sheetViews>
  <sheetFormatPr defaultColWidth="9.140625" defaultRowHeight="15"/>
  <cols>
    <col min="1" max="1" width="11.85546875" style="32" bestFit="1" customWidth="1"/>
    <col min="2" max="2" width="124.7109375" style="32" customWidth="1"/>
    <col min="3" max="3" width="21.42578125" style="32" customWidth="1"/>
    <col min="4" max="4" width="22.28515625" style="240" customWidth="1"/>
    <col min="5" max="16384" width="9.140625" style="32"/>
  </cols>
  <sheetData>
    <row r="1" spans="1:7">
      <c r="A1" s="184" t="s">
        <v>188</v>
      </c>
      <c r="B1" s="197" t="str">
        <f>Info!C2</f>
        <v>სს "ბაზისბანკი"</v>
      </c>
      <c r="D1" s="32"/>
    </row>
    <row r="2" spans="1:7">
      <c r="A2" s="9" t="s">
        <v>189</v>
      </c>
      <c r="B2" s="185">
        <f>'1. key ratios'!B2</f>
        <v>44742</v>
      </c>
      <c r="D2" s="32"/>
    </row>
    <row r="3" spans="1:7">
      <c r="A3" s="163" t="s">
        <v>725</v>
      </c>
      <c r="D3" s="32"/>
    </row>
    <row r="4" spans="1:7">
      <c r="A4" s="163"/>
      <c r="D4" s="32"/>
    </row>
    <row r="5" spans="1:7" ht="15" customHeight="1">
      <c r="A5" s="737" t="s">
        <v>726</v>
      </c>
      <c r="B5" s="738"/>
      <c r="C5" s="727" t="s">
        <v>727</v>
      </c>
      <c r="D5" s="741" t="s">
        <v>728</v>
      </c>
    </row>
    <row r="6" spans="1:7" ht="65.45" customHeight="1">
      <c r="A6" s="739"/>
      <c r="B6" s="740"/>
      <c r="C6" s="730"/>
      <c r="D6" s="741"/>
    </row>
    <row r="7" spans="1:7">
      <c r="A7" s="180">
        <v>1</v>
      </c>
      <c r="B7" s="174" t="s">
        <v>729</v>
      </c>
      <c r="C7" s="179">
        <v>92576455.156100005</v>
      </c>
      <c r="D7" s="569"/>
      <c r="G7" s="183"/>
    </row>
    <row r="8" spans="1:7">
      <c r="A8" s="195">
        <v>2</v>
      </c>
      <c r="B8" s="195" t="s">
        <v>730</v>
      </c>
      <c r="C8" s="179">
        <v>33024298.463399999</v>
      </c>
      <c r="D8" s="569"/>
      <c r="G8" s="183"/>
    </row>
    <row r="9" spans="1:7" ht="30">
      <c r="A9" s="195">
        <v>3</v>
      </c>
      <c r="B9" s="570" t="s">
        <v>731</v>
      </c>
      <c r="C9" s="179"/>
      <c r="D9" s="569"/>
      <c r="G9" s="183"/>
    </row>
    <row r="10" spans="1:7">
      <c r="A10" s="195">
        <v>4</v>
      </c>
      <c r="B10" s="195" t="s">
        <v>732</v>
      </c>
      <c r="C10" s="179">
        <f>SUM(C11:C18)</f>
        <v>42349054.099199995</v>
      </c>
      <c r="D10" s="569"/>
      <c r="G10" s="183"/>
    </row>
    <row r="11" spans="1:7">
      <c r="A11" s="195">
        <v>5</v>
      </c>
      <c r="B11" s="513" t="s">
        <v>733</v>
      </c>
      <c r="C11" s="179">
        <v>22331.0831</v>
      </c>
      <c r="D11" s="569"/>
      <c r="G11" s="183"/>
    </row>
    <row r="12" spans="1:7">
      <c r="A12" s="195">
        <v>6</v>
      </c>
      <c r="B12" s="513" t="s">
        <v>734</v>
      </c>
      <c r="C12" s="179">
        <v>20196907.557599999</v>
      </c>
      <c r="D12" s="569"/>
      <c r="G12" s="183"/>
    </row>
    <row r="13" spans="1:7">
      <c r="A13" s="195">
        <v>7</v>
      </c>
      <c r="B13" s="513" t="s">
        <v>735</v>
      </c>
      <c r="C13" s="179">
        <v>7050627.9523999998</v>
      </c>
      <c r="D13" s="569"/>
      <c r="G13" s="183"/>
    </row>
    <row r="14" spans="1:7">
      <c r="A14" s="195">
        <v>8</v>
      </c>
      <c r="B14" s="513" t="s">
        <v>736</v>
      </c>
      <c r="C14" s="179"/>
      <c r="D14" s="195"/>
      <c r="G14" s="183"/>
    </row>
    <row r="15" spans="1:7">
      <c r="A15" s="195">
        <v>9</v>
      </c>
      <c r="B15" s="513" t="s">
        <v>737</v>
      </c>
      <c r="C15" s="179"/>
      <c r="D15" s="195"/>
      <c r="G15" s="183"/>
    </row>
    <row r="16" spans="1:7">
      <c r="A16" s="195">
        <v>10</v>
      </c>
      <c r="B16" s="513" t="s">
        <v>738</v>
      </c>
      <c r="C16" s="179">
        <v>10977845.1537</v>
      </c>
      <c r="D16" s="569"/>
      <c r="G16" s="183"/>
    </row>
    <row r="17" spans="1:7">
      <c r="A17" s="195">
        <v>11</v>
      </c>
      <c r="B17" s="513" t="s">
        <v>739</v>
      </c>
      <c r="C17" s="179"/>
      <c r="D17" s="195"/>
      <c r="G17" s="183"/>
    </row>
    <row r="18" spans="1:7" ht="30">
      <c r="A18" s="195">
        <v>12</v>
      </c>
      <c r="B18" s="513" t="s">
        <v>740</v>
      </c>
      <c r="C18" s="179">
        <v>4101342.3524000002</v>
      </c>
      <c r="D18" s="569"/>
      <c r="G18" s="183"/>
    </row>
    <row r="19" spans="1:7">
      <c r="A19" s="180">
        <v>13</v>
      </c>
      <c r="B19" s="512" t="s">
        <v>741</v>
      </c>
      <c r="C19" s="175">
        <f>C7+C8+C9-C10</f>
        <v>83251699.520300016</v>
      </c>
      <c r="D19" s="571"/>
      <c r="G19" s="183"/>
    </row>
    <row r="22" spans="1:7">
      <c r="B22" s="5"/>
    </row>
    <row r="23" spans="1:7">
      <c r="B23" s="8"/>
    </row>
    <row r="24" spans="1:7">
      <c r="B24" s="163"/>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9"/>
  <sheetViews>
    <sheetView showGridLines="0" topLeftCell="E1" zoomScale="85" zoomScaleNormal="85" workbookViewId="0">
      <selection activeCell="C8" sqref="C8:U28"/>
    </sheetView>
  </sheetViews>
  <sheetFormatPr defaultColWidth="9.140625" defaultRowHeight="15"/>
  <cols>
    <col min="1" max="1" width="11.85546875" style="32" bestFit="1" customWidth="1"/>
    <col min="2" max="2" width="33.42578125" style="32" customWidth="1"/>
    <col min="3" max="21" width="15.42578125" style="32" customWidth="1"/>
    <col min="22" max="22" width="20" style="32" customWidth="1"/>
    <col min="23" max="16384" width="9.140625" style="32"/>
  </cols>
  <sheetData>
    <row r="1" spans="1:22">
      <c r="A1" s="184" t="s">
        <v>188</v>
      </c>
      <c r="B1" s="197" t="str">
        <f>Info!C2</f>
        <v>სს "ბაზისბანკი"</v>
      </c>
    </row>
    <row r="2" spans="1:22">
      <c r="A2" s="9" t="s">
        <v>189</v>
      </c>
      <c r="B2" s="185">
        <f>'1. key ratios'!B2</f>
        <v>44742</v>
      </c>
      <c r="C2" s="162"/>
    </row>
    <row r="3" spans="1:22">
      <c r="A3" s="163" t="s">
        <v>742</v>
      </c>
    </row>
    <row r="5" spans="1:22" ht="15" customHeight="1">
      <c r="A5" s="727" t="s">
        <v>743</v>
      </c>
      <c r="B5" s="729"/>
      <c r="C5" s="744" t="s">
        <v>744</v>
      </c>
      <c r="D5" s="745"/>
      <c r="E5" s="745"/>
      <c r="F5" s="745"/>
      <c r="G5" s="745"/>
      <c r="H5" s="745"/>
      <c r="I5" s="745"/>
      <c r="J5" s="745"/>
      <c r="K5" s="745"/>
      <c r="L5" s="745"/>
      <c r="M5" s="745"/>
      <c r="N5" s="745"/>
      <c r="O5" s="745"/>
      <c r="P5" s="745"/>
      <c r="Q5" s="745"/>
      <c r="R5" s="745"/>
      <c r="S5" s="745"/>
      <c r="T5" s="745"/>
      <c r="U5" s="746"/>
      <c r="V5" s="164"/>
    </row>
    <row r="6" spans="1:22">
      <c r="A6" s="742"/>
      <c r="B6" s="743"/>
      <c r="C6" s="747" t="s">
        <v>68</v>
      </c>
      <c r="D6" s="748" t="s">
        <v>745</v>
      </c>
      <c r="E6" s="748"/>
      <c r="F6" s="749"/>
      <c r="G6" s="750" t="s">
        <v>746</v>
      </c>
      <c r="H6" s="751"/>
      <c r="I6" s="751"/>
      <c r="J6" s="751"/>
      <c r="K6" s="752"/>
      <c r="L6" s="165"/>
      <c r="M6" s="753" t="s">
        <v>747</v>
      </c>
      <c r="N6" s="753"/>
      <c r="O6" s="697"/>
      <c r="P6" s="697"/>
      <c r="Q6" s="697"/>
      <c r="R6" s="697"/>
      <c r="S6" s="697"/>
      <c r="T6" s="697"/>
      <c r="U6" s="697"/>
      <c r="V6" s="166"/>
    </row>
    <row r="7" spans="1:22" ht="84.6" customHeight="1">
      <c r="A7" s="730"/>
      <c r="B7" s="732"/>
      <c r="C7" s="706"/>
      <c r="D7" s="167"/>
      <c r="E7" s="168" t="s">
        <v>748</v>
      </c>
      <c r="F7" s="169" t="s">
        <v>749</v>
      </c>
      <c r="G7" s="162"/>
      <c r="H7" s="169" t="s">
        <v>748</v>
      </c>
      <c r="I7" s="168" t="s">
        <v>775</v>
      </c>
      <c r="J7" s="168" t="s">
        <v>750</v>
      </c>
      <c r="K7" s="169" t="s">
        <v>751</v>
      </c>
      <c r="L7" s="170"/>
      <c r="M7" s="171" t="s">
        <v>752</v>
      </c>
      <c r="N7" s="168" t="s">
        <v>750</v>
      </c>
      <c r="O7" s="168" t="s">
        <v>753</v>
      </c>
      <c r="P7" s="168" t="s">
        <v>754</v>
      </c>
      <c r="Q7" s="168" t="s">
        <v>755</v>
      </c>
      <c r="R7" s="168" t="s">
        <v>756</v>
      </c>
      <c r="S7" s="168" t="s">
        <v>757</v>
      </c>
      <c r="T7" s="172" t="s">
        <v>758</v>
      </c>
      <c r="U7" s="168" t="s">
        <v>759</v>
      </c>
      <c r="V7" s="164"/>
    </row>
    <row r="8" spans="1:22">
      <c r="A8" s="173">
        <v>1</v>
      </c>
      <c r="B8" s="174" t="s">
        <v>760</v>
      </c>
      <c r="C8" s="175">
        <v>2027872905.2424998</v>
      </c>
      <c r="D8" s="175">
        <v>1744358284.2191</v>
      </c>
      <c r="E8" s="175">
        <v>37005254.155100003</v>
      </c>
      <c r="F8" s="175">
        <v>400212.41</v>
      </c>
      <c r="G8" s="175">
        <v>200262921.5011</v>
      </c>
      <c r="H8" s="175">
        <v>7894855.1106000002</v>
      </c>
      <c r="I8" s="175">
        <v>6691804.8865999999</v>
      </c>
      <c r="J8" s="175">
        <v>3596110.7355999998</v>
      </c>
      <c r="K8" s="175">
        <v>408018.73000000004</v>
      </c>
      <c r="L8" s="175">
        <v>83251699.522300005</v>
      </c>
      <c r="M8" s="175">
        <v>4533578.4610000001</v>
      </c>
      <c r="N8" s="175">
        <v>1207660.6427</v>
      </c>
      <c r="O8" s="175">
        <v>28629761.583299998</v>
      </c>
      <c r="P8" s="175">
        <v>5853467.9889000002</v>
      </c>
      <c r="Q8" s="175">
        <v>3327819.2964000003</v>
      </c>
      <c r="R8" s="175">
        <v>1474137.0540999998</v>
      </c>
      <c r="S8" s="175">
        <v>0</v>
      </c>
      <c r="T8" s="175">
        <v>0</v>
      </c>
      <c r="U8" s="175">
        <v>753769.66009999998</v>
      </c>
      <c r="V8" s="176"/>
    </row>
    <row r="9" spans="1:22">
      <c r="A9" s="42">
        <v>1.1000000000000001</v>
      </c>
      <c r="B9" s="177" t="s">
        <v>761</v>
      </c>
      <c r="C9" s="178"/>
      <c r="D9" s="179"/>
      <c r="E9" s="179"/>
      <c r="F9" s="179"/>
      <c r="G9" s="179"/>
      <c r="H9" s="179"/>
      <c r="I9" s="179"/>
      <c r="J9" s="179"/>
      <c r="K9" s="179"/>
      <c r="L9" s="179"/>
      <c r="M9" s="179"/>
      <c r="N9" s="179"/>
      <c r="O9" s="179"/>
      <c r="P9" s="179"/>
      <c r="Q9" s="179"/>
      <c r="R9" s="179"/>
      <c r="S9" s="179"/>
      <c r="T9" s="179"/>
      <c r="U9" s="179"/>
      <c r="V9" s="176"/>
    </row>
    <row r="10" spans="1:22">
      <c r="A10" s="42">
        <v>1.2</v>
      </c>
      <c r="B10" s="177" t="s">
        <v>762</v>
      </c>
      <c r="C10" s="178"/>
      <c r="D10" s="179"/>
      <c r="E10" s="179"/>
      <c r="F10" s="179"/>
      <c r="G10" s="179"/>
      <c r="H10" s="179"/>
      <c r="I10" s="179"/>
      <c r="J10" s="179"/>
      <c r="K10" s="179"/>
      <c r="L10" s="179"/>
      <c r="M10" s="179"/>
      <c r="N10" s="179"/>
      <c r="O10" s="179"/>
      <c r="P10" s="179"/>
      <c r="Q10" s="179"/>
      <c r="R10" s="179"/>
      <c r="S10" s="179"/>
      <c r="T10" s="179"/>
      <c r="U10" s="179"/>
      <c r="V10" s="176"/>
    </row>
    <row r="11" spans="1:22">
      <c r="A11" s="42">
        <v>1.3</v>
      </c>
      <c r="B11" s="177" t="s">
        <v>763</v>
      </c>
      <c r="C11" s="178"/>
      <c r="D11" s="179"/>
      <c r="E11" s="179"/>
      <c r="F11" s="179"/>
      <c r="G11" s="179"/>
      <c r="H11" s="179"/>
      <c r="I11" s="179"/>
      <c r="J11" s="179"/>
      <c r="K11" s="179"/>
      <c r="L11" s="179"/>
      <c r="M11" s="179"/>
      <c r="N11" s="179"/>
      <c r="O11" s="179"/>
      <c r="P11" s="179"/>
      <c r="Q11" s="179"/>
      <c r="R11" s="179"/>
      <c r="S11" s="179"/>
      <c r="T11" s="179"/>
      <c r="U11" s="179"/>
      <c r="V11" s="176"/>
    </row>
    <row r="12" spans="1:22">
      <c r="A12" s="42">
        <v>1.4</v>
      </c>
      <c r="B12" s="177" t="s">
        <v>764</v>
      </c>
      <c r="C12" s="178">
        <v>74954030.928499997</v>
      </c>
      <c r="D12" s="179">
        <v>74954030.928499997</v>
      </c>
      <c r="E12" s="179">
        <v>976449</v>
      </c>
      <c r="F12" s="179"/>
      <c r="G12" s="179"/>
      <c r="H12" s="179"/>
      <c r="I12" s="179"/>
      <c r="J12" s="179"/>
      <c r="K12" s="179"/>
      <c r="L12" s="179"/>
      <c r="M12" s="179"/>
      <c r="N12" s="179"/>
      <c r="O12" s="179"/>
      <c r="P12" s="179"/>
      <c r="Q12" s="179"/>
      <c r="R12" s="179"/>
      <c r="S12" s="179"/>
      <c r="T12" s="179"/>
      <c r="U12" s="179"/>
      <c r="V12" s="176"/>
    </row>
    <row r="13" spans="1:22">
      <c r="A13" s="42">
        <v>1.5</v>
      </c>
      <c r="B13" s="177" t="s">
        <v>765</v>
      </c>
      <c r="C13" s="178">
        <v>1051633708.8367</v>
      </c>
      <c r="D13" s="179">
        <v>893877287.09220004</v>
      </c>
      <c r="E13" s="179">
        <v>14996635.1589</v>
      </c>
      <c r="F13" s="179">
        <v>400212.41</v>
      </c>
      <c r="G13" s="179">
        <v>126580990.5151</v>
      </c>
      <c r="H13" s="179"/>
      <c r="I13" s="179">
        <v>81650.09</v>
      </c>
      <c r="J13" s="179"/>
      <c r="K13" s="179">
        <v>358763.33</v>
      </c>
      <c r="L13" s="179">
        <v>31175431.229400001</v>
      </c>
      <c r="M13" s="179">
        <v>2416465.0159</v>
      </c>
      <c r="N13" s="179">
        <v>152045.0275</v>
      </c>
      <c r="O13" s="179">
        <v>1548505.4</v>
      </c>
      <c r="P13" s="179">
        <v>723821.37060000002</v>
      </c>
      <c r="Q13" s="179">
        <v>2062072.9772000001</v>
      </c>
      <c r="R13" s="179">
        <v>549272.196</v>
      </c>
      <c r="S13" s="179"/>
      <c r="T13" s="179"/>
      <c r="U13" s="179">
        <v>35000.82</v>
      </c>
      <c r="V13" s="176"/>
    </row>
    <row r="14" spans="1:22">
      <c r="A14" s="42">
        <v>1.6</v>
      </c>
      <c r="B14" s="177" t="s">
        <v>766</v>
      </c>
      <c r="C14" s="178">
        <v>901285165.47730005</v>
      </c>
      <c r="D14" s="179">
        <v>775526966.19840002</v>
      </c>
      <c r="E14" s="179">
        <v>21032169.996199999</v>
      </c>
      <c r="F14" s="179"/>
      <c r="G14" s="179">
        <v>73681930.986000001</v>
      </c>
      <c r="H14" s="179">
        <v>7894855.1106000002</v>
      </c>
      <c r="I14" s="179">
        <v>6610154.7966</v>
      </c>
      <c r="J14" s="179">
        <v>3596110.7355999998</v>
      </c>
      <c r="K14" s="179">
        <v>49255.4</v>
      </c>
      <c r="L14" s="179">
        <v>52076268.292900003</v>
      </c>
      <c r="M14" s="179">
        <v>2117113.4451000001</v>
      </c>
      <c r="N14" s="179">
        <v>1055615.6151999999</v>
      </c>
      <c r="O14" s="179">
        <v>27081256.1833</v>
      </c>
      <c r="P14" s="179">
        <v>5129646.6183000002</v>
      </c>
      <c r="Q14" s="179">
        <v>1265746.3192</v>
      </c>
      <c r="R14" s="179">
        <v>924864.85809999995</v>
      </c>
      <c r="S14" s="179"/>
      <c r="T14" s="179"/>
      <c r="U14" s="179">
        <v>718768.84010000003</v>
      </c>
      <c r="V14" s="176"/>
    </row>
    <row r="15" spans="1:22">
      <c r="A15" s="173">
        <v>2</v>
      </c>
      <c r="B15" s="180" t="s">
        <v>767</v>
      </c>
      <c r="C15" s="175">
        <v>337273910.94999999</v>
      </c>
      <c r="D15" s="175">
        <v>337273910.94999999</v>
      </c>
      <c r="E15" s="175">
        <v>0</v>
      </c>
      <c r="F15" s="175">
        <v>0</v>
      </c>
      <c r="G15" s="175">
        <v>0</v>
      </c>
      <c r="H15" s="175">
        <v>0</v>
      </c>
      <c r="I15" s="175">
        <v>0</v>
      </c>
      <c r="J15" s="175">
        <v>0</v>
      </c>
      <c r="K15" s="175">
        <v>0</v>
      </c>
      <c r="L15" s="175">
        <v>0</v>
      </c>
      <c r="M15" s="175">
        <v>0</v>
      </c>
      <c r="N15" s="175">
        <v>0</v>
      </c>
      <c r="O15" s="175">
        <v>0</v>
      </c>
      <c r="P15" s="175">
        <v>0</v>
      </c>
      <c r="Q15" s="175">
        <v>0</v>
      </c>
      <c r="R15" s="175">
        <v>0</v>
      </c>
      <c r="S15" s="175">
        <v>0</v>
      </c>
      <c r="T15" s="175">
        <v>0</v>
      </c>
      <c r="U15" s="175">
        <v>0</v>
      </c>
      <c r="V15" s="176"/>
    </row>
    <row r="16" spans="1:22">
      <c r="A16" s="42">
        <v>2.1</v>
      </c>
      <c r="B16" s="177" t="s">
        <v>761</v>
      </c>
      <c r="C16" s="178"/>
      <c r="D16" s="179"/>
      <c r="E16" s="179"/>
      <c r="F16" s="179"/>
      <c r="G16" s="179"/>
      <c r="H16" s="179"/>
      <c r="I16" s="179"/>
      <c r="J16" s="179"/>
      <c r="K16" s="179"/>
      <c r="L16" s="179"/>
      <c r="M16" s="179"/>
      <c r="N16" s="179"/>
      <c r="O16" s="179"/>
      <c r="P16" s="179"/>
      <c r="Q16" s="179"/>
      <c r="R16" s="179"/>
      <c r="S16" s="179"/>
      <c r="T16" s="179"/>
      <c r="U16" s="179"/>
      <c r="V16" s="176"/>
    </row>
    <row r="17" spans="1:22">
      <c r="A17" s="42">
        <v>2.2000000000000002</v>
      </c>
      <c r="B17" s="177" t="s">
        <v>762</v>
      </c>
      <c r="C17" s="178">
        <v>328680560.94999999</v>
      </c>
      <c r="D17" s="179">
        <v>328680560.94999999</v>
      </c>
      <c r="E17" s="179"/>
      <c r="F17" s="179"/>
      <c r="G17" s="179"/>
      <c r="H17" s="179"/>
      <c r="I17" s="179"/>
      <c r="J17" s="179"/>
      <c r="K17" s="179"/>
      <c r="L17" s="179"/>
      <c r="M17" s="179"/>
      <c r="N17" s="179"/>
      <c r="O17" s="179"/>
      <c r="P17" s="179"/>
      <c r="Q17" s="179"/>
      <c r="R17" s="179"/>
      <c r="S17" s="179"/>
      <c r="T17" s="179"/>
      <c r="U17" s="179"/>
      <c r="V17" s="176"/>
    </row>
    <row r="18" spans="1:22">
      <c r="A18" s="42">
        <v>2.2999999999999998</v>
      </c>
      <c r="B18" s="177" t="s">
        <v>763</v>
      </c>
      <c r="C18" s="178"/>
      <c r="D18" s="179"/>
      <c r="E18" s="179"/>
      <c r="F18" s="179"/>
      <c r="G18" s="179"/>
      <c r="H18" s="179"/>
      <c r="I18" s="179"/>
      <c r="J18" s="179"/>
      <c r="K18" s="179"/>
      <c r="L18" s="179"/>
      <c r="M18" s="179"/>
      <c r="N18" s="179"/>
      <c r="O18" s="179"/>
      <c r="P18" s="179"/>
      <c r="Q18" s="179"/>
      <c r="R18" s="179"/>
      <c r="S18" s="179"/>
      <c r="T18" s="179"/>
      <c r="U18" s="179"/>
      <c r="V18" s="176"/>
    </row>
    <row r="19" spans="1:22">
      <c r="A19" s="42">
        <v>2.4</v>
      </c>
      <c r="B19" s="177" t="s">
        <v>764</v>
      </c>
      <c r="C19" s="178">
        <v>700000</v>
      </c>
      <c r="D19" s="179">
        <v>700000</v>
      </c>
      <c r="E19" s="179"/>
      <c r="F19" s="179"/>
      <c r="G19" s="179"/>
      <c r="H19" s="179"/>
      <c r="I19" s="179"/>
      <c r="J19" s="179"/>
      <c r="K19" s="179"/>
      <c r="L19" s="179"/>
      <c r="M19" s="179"/>
      <c r="N19" s="179"/>
      <c r="O19" s="179"/>
      <c r="P19" s="179"/>
      <c r="Q19" s="179"/>
      <c r="R19" s="179"/>
      <c r="S19" s="179"/>
      <c r="T19" s="179"/>
      <c r="U19" s="179"/>
      <c r="V19" s="176"/>
    </row>
    <row r="20" spans="1:22">
      <c r="A20" s="42">
        <v>2.5</v>
      </c>
      <c r="B20" s="177" t="s">
        <v>765</v>
      </c>
      <c r="C20" s="178">
        <v>7893350</v>
      </c>
      <c r="D20" s="179">
        <v>7893350</v>
      </c>
      <c r="E20" s="179"/>
      <c r="F20" s="179"/>
      <c r="G20" s="179"/>
      <c r="H20" s="179"/>
      <c r="I20" s="179"/>
      <c r="J20" s="179"/>
      <c r="K20" s="179"/>
      <c r="L20" s="179"/>
      <c r="M20" s="179"/>
      <c r="N20" s="179"/>
      <c r="O20" s="179"/>
      <c r="P20" s="179"/>
      <c r="Q20" s="179"/>
      <c r="R20" s="179"/>
      <c r="S20" s="179"/>
      <c r="T20" s="179"/>
      <c r="U20" s="179"/>
      <c r="V20" s="176"/>
    </row>
    <row r="21" spans="1:22">
      <c r="A21" s="42">
        <v>2.6</v>
      </c>
      <c r="B21" s="177" t="s">
        <v>766</v>
      </c>
      <c r="C21" s="178"/>
      <c r="D21" s="179"/>
      <c r="E21" s="179"/>
      <c r="F21" s="179"/>
      <c r="G21" s="179"/>
      <c r="H21" s="179"/>
      <c r="I21" s="179"/>
      <c r="J21" s="179"/>
      <c r="K21" s="179"/>
      <c r="L21" s="179"/>
      <c r="M21" s="179"/>
      <c r="N21" s="179"/>
      <c r="O21" s="179"/>
      <c r="P21" s="179"/>
      <c r="Q21" s="179"/>
      <c r="R21" s="179"/>
      <c r="S21" s="179"/>
      <c r="T21" s="179"/>
      <c r="U21" s="179"/>
      <c r="V21" s="176"/>
    </row>
    <row r="22" spans="1:22">
      <c r="A22" s="173">
        <v>3</v>
      </c>
      <c r="B22" s="174" t="s">
        <v>768</v>
      </c>
      <c r="C22" s="175">
        <v>356287345.43739998</v>
      </c>
      <c r="D22" s="175">
        <v>137013633.01179999</v>
      </c>
      <c r="E22" s="181"/>
      <c r="F22" s="181"/>
      <c r="G22" s="175">
        <v>1074748.7</v>
      </c>
      <c r="H22" s="181"/>
      <c r="I22" s="182"/>
      <c r="J22" s="182"/>
      <c r="K22" s="182"/>
      <c r="L22" s="179"/>
      <c r="M22" s="182"/>
      <c r="N22" s="182"/>
      <c r="O22" s="182"/>
      <c r="P22" s="182"/>
      <c r="Q22" s="182"/>
      <c r="R22" s="182"/>
      <c r="S22" s="182"/>
      <c r="T22" s="182"/>
      <c r="U22" s="179"/>
      <c r="V22" s="176"/>
    </row>
    <row r="23" spans="1:22">
      <c r="A23" s="42">
        <v>3.1</v>
      </c>
      <c r="B23" s="177" t="s">
        <v>761</v>
      </c>
      <c r="C23" s="178"/>
      <c r="D23" s="179"/>
      <c r="E23" s="182"/>
      <c r="F23" s="182"/>
      <c r="G23" s="179"/>
      <c r="H23" s="182"/>
      <c r="I23" s="182"/>
      <c r="J23" s="182"/>
      <c r="K23" s="182"/>
      <c r="L23" s="179"/>
      <c r="M23" s="182"/>
      <c r="N23" s="182"/>
      <c r="O23" s="182"/>
      <c r="P23" s="182"/>
      <c r="Q23" s="182"/>
      <c r="R23" s="182"/>
      <c r="S23" s="182"/>
      <c r="T23" s="182"/>
      <c r="U23" s="179"/>
      <c r="V23" s="176"/>
    </row>
    <row r="24" spans="1:22">
      <c r="A24" s="42">
        <v>3.2</v>
      </c>
      <c r="B24" s="177" t="s">
        <v>762</v>
      </c>
      <c r="C24" s="178"/>
      <c r="D24" s="179"/>
      <c r="E24" s="182"/>
      <c r="F24" s="182"/>
      <c r="G24" s="179"/>
      <c r="H24" s="182"/>
      <c r="I24" s="182"/>
      <c r="J24" s="182"/>
      <c r="K24" s="182"/>
      <c r="L24" s="179"/>
      <c r="M24" s="182"/>
      <c r="N24" s="182"/>
      <c r="O24" s="182"/>
      <c r="P24" s="182"/>
      <c r="Q24" s="182"/>
      <c r="R24" s="182"/>
      <c r="S24" s="182"/>
      <c r="T24" s="182"/>
      <c r="U24" s="179"/>
      <c r="V24" s="176"/>
    </row>
    <row r="25" spans="1:22">
      <c r="A25" s="42">
        <v>3.3</v>
      </c>
      <c r="B25" s="177" t="s">
        <v>763</v>
      </c>
      <c r="C25" s="178">
        <v>89026.6</v>
      </c>
      <c r="D25" s="179"/>
      <c r="E25" s="182"/>
      <c r="F25" s="182"/>
      <c r="G25" s="179"/>
      <c r="H25" s="182"/>
      <c r="I25" s="182"/>
      <c r="J25" s="182"/>
      <c r="K25" s="182"/>
      <c r="L25" s="179"/>
      <c r="M25" s="182"/>
      <c r="N25" s="182"/>
      <c r="O25" s="182"/>
      <c r="P25" s="182"/>
      <c r="Q25" s="182"/>
      <c r="R25" s="182"/>
      <c r="S25" s="182"/>
      <c r="T25" s="182"/>
      <c r="U25" s="179"/>
      <c r="V25" s="176"/>
    </row>
    <row r="26" spans="1:22">
      <c r="A26" s="42">
        <v>3.4</v>
      </c>
      <c r="B26" s="177" t="s">
        <v>764</v>
      </c>
      <c r="C26" s="178">
        <v>13112727.332699999</v>
      </c>
      <c r="D26" s="179">
        <v>11612727.332699999</v>
      </c>
      <c r="E26" s="182"/>
      <c r="F26" s="182"/>
      <c r="G26" s="179"/>
      <c r="H26" s="182"/>
      <c r="I26" s="182"/>
      <c r="J26" s="182"/>
      <c r="K26" s="182"/>
      <c r="L26" s="179"/>
      <c r="M26" s="182"/>
      <c r="N26" s="182"/>
      <c r="O26" s="182"/>
      <c r="P26" s="182"/>
      <c r="Q26" s="182"/>
      <c r="R26" s="182"/>
      <c r="S26" s="182"/>
      <c r="T26" s="182"/>
      <c r="U26" s="179"/>
      <c r="V26" s="176"/>
    </row>
    <row r="27" spans="1:22">
      <c r="A27" s="42">
        <v>3.5</v>
      </c>
      <c r="B27" s="177" t="s">
        <v>765</v>
      </c>
      <c r="C27" s="178">
        <v>307906460.21719998</v>
      </c>
      <c r="D27" s="179">
        <v>125360405.67910001</v>
      </c>
      <c r="E27" s="182"/>
      <c r="F27" s="182"/>
      <c r="G27" s="179">
        <v>1074748.7</v>
      </c>
      <c r="H27" s="182"/>
      <c r="I27" s="182"/>
      <c r="J27" s="182"/>
      <c r="K27" s="182"/>
      <c r="L27" s="179"/>
      <c r="M27" s="182"/>
      <c r="N27" s="182"/>
      <c r="O27" s="182"/>
      <c r="P27" s="182"/>
      <c r="Q27" s="182"/>
      <c r="R27" s="182"/>
      <c r="S27" s="182"/>
      <c r="T27" s="182"/>
      <c r="U27" s="179"/>
      <c r="V27" s="176"/>
    </row>
    <row r="28" spans="1:22">
      <c r="A28" s="42">
        <v>3.6</v>
      </c>
      <c r="B28" s="177" t="s">
        <v>766</v>
      </c>
      <c r="C28" s="178">
        <v>35179131.287500001</v>
      </c>
      <c r="D28" s="179">
        <v>40500</v>
      </c>
      <c r="E28" s="182"/>
      <c r="F28" s="182"/>
      <c r="G28" s="179"/>
      <c r="H28" s="182"/>
      <c r="I28" s="182"/>
      <c r="J28" s="182"/>
      <c r="K28" s="182"/>
      <c r="L28" s="179"/>
      <c r="M28" s="182"/>
      <c r="N28" s="182"/>
      <c r="O28" s="182"/>
      <c r="P28" s="182"/>
      <c r="Q28" s="182"/>
      <c r="R28" s="182"/>
      <c r="S28" s="182"/>
      <c r="T28" s="182"/>
      <c r="U28" s="179"/>
      <c r="V28" s="176"/>
    </row>
    <row r="57" spans="3:21">
      <c r="C57" s="183"/>
      <c r="D57" s="183"/>
      <c r="E57" s="183"/>
      <c r="F57" s="183"/>
      <c r="G57" s="183"/>
      <c r="H57" s="183"/>
      <c r="I57" s="183"/>
      <c r="J57" s="183"/>
      <c r="K57" s="183"/>
      <c r="L57" s="183"/>
      <c r="M57" s="183"/>
      <c r="N57" s="183"/>
      <c r="O57" s="183"/>
      <c r="P57" s="183"/>
      <c r="Q57" s="183"/>
      <c r="R57" s="183"/>
      <c r="S57" s="183"/>
      <c r="T57" s="183"/>
      <c r="U57" s="183"/>
    </row>
    <row r="58" spans="3:21">
      <c r="C58" s="183"/>
      <c r="D58" s="183"/>
      <c r="E58" s="183"/>
      <c r="F58" s="183"/>
      <c r="G58" s="183"/>
      <c r="H58" s="183"/>
      <c r="I58" s="183"/>
      <c r="J58" s="183"/>
      <c r="K58" s="183"/>
      <c r="L58" s="183"/>
      <c r="M58" s="183"/>
      <c r="N58" s="183"/>
      <c r="O58" s="183"/>
      <c r="P58" s="183"/>
      <c r="Q58" s="183"/>
      <c r="R58" s="183"/>
      <c r="S58" s="183"/>
      <c r="T58" s="183"/>
      <c r="U58" s="183"/>
    </row>
    <row r="59" spans="3:21">
      <c r="C59" s="183"/>
      <c r="D59" s="183"/>
      <c r="E59" s="183"/>
      <c r="F59" s="183"/>
      <c r="G59" s="183"/>
      <c r="H59" s="183"/>
      <c r="I59" s="183"/>
      <c r="J59" s="183"/>
      <c r="K59" s="183"/>
      <c r="L59" s="183"/>
      <c r="M59" s="183"/>
      <c r="N59" s="183"/>
      <c r="O59" s="183"/>
      <c r="P59" s="183"/>
      <c r="Q59" s="183"/>
      <c r="R59" s="183"/>
      <c r="S59" s="183"/>
      <c r="T59" s="183"/>
      <c r="U59" s="183"/>
    </row>
    <row r="60" spans="3:21">
      <c r="C60" s="183"/>
      <c r="D60" s="183"/>
      <c r="E60" s="183"/>
      <c r="F60" s="183"/>
      <c r="G60" s="183"/>
      <c r="H60" s="183"/>
      <c r="I60" s="183"/>
      <c r="J60" s="183"/>
      <c r="K60" s="183"/>
      <c r="L60" s="183"/>
      <c r="M60" s="183"/>
      <c r="N60" s="183"/>
      <c r="O60" s="183"/>
      <c r="P60" s="183"/>
      <c r="Q60" s="183"/>
      <c r="R60" s="183"/>
      <c r="S60" s="183"/>
      <c r="T60" s="183"/>
      <c r="U60" s="183"/>
    </row>
    <row r="61" spans="3:21">
      <c r="C61" s="183"/>
      <c r="D61" s="183"/>
      <c r="E61" s="183"/>
      <c r="F61" s="183"/>
      <c r="G61" s="183"/>
      <c r="H61" s="183"/>
      <c r="I61" s="183"/>
      <c r="J61" s="183"/>
      <c r="K61" s="183"/>
      <c r="L61" s="183"/>
      <c r="M61" s="183"/>
      <c r="N61" s="183"/>
      <c r="O61" s="183"/>
      <c r="P61" s="183"/>
      <c r="Q61" s="183"/>
      <c r="R61" s="183"/>
      <c r="S61" s="183"/>
      <c r="T61" s="183"/>
      <c r="U61" s="183"/>
    </row>
    <row r="62" spans="3:21">
      <c r="C62" s="183"/>
      <c r="D62" s="183"/>
      <c r="E62" s="183"/>
      <c r="F62" s="183"/>
      <c r="G62" s="183"/>
      <c r="H62" s="183"/>
      <c r="I62" s="183"/>
      <c r="J62" s="183"/>
      <c r="K62" s="183"/>
      <c r="L62" s="183"/>
      <c r="M62" s="183"/>
      <c r="N62" s="183"/>
      <c r="O62" s="183"/>
      <c r="P62" s="183"/>
      <c r="Q62" s="183"/>
      <c r="R62" s="183"/>
      <c r="S62" s="183"/>
      <c r="T62" s="183"/>
      <c r="U62" s="183"/>
    </row>
    <row r="63" spans="3:21">
      <c r="C63" s="183"/>
      <c r="D63" s="183"/>
      <c r="E63" s="183"/>
      <c r="F63" s="183"/>
      <c r="G63" s="183"/>
      <c r="H63" s="183"/>
      <c r="I63" s="183"/>
      <c r="J63" s="183"/>
      <c r="K63" s="183"/>
      <c r="L63" s="183"/>
      <c r="M63" s="183"/>
      <c r="N63" s="183"/>
      <c r="O63" s="183"/>
      <c r="P63" s="183"/>
      <c r="Q63" s="183"/>
      <c r="R63" s="183"/>
      <c r="S63" s="183"/>
      <c r="T63" s="183"/>
      <c r="U63" s="183"/>
    </row>
    <row r="64" spans="3:21">
      <c r="C64" s="183"/>
      <c r="D64" s="183"/>
      <c r="E64" s="183"/>
      <c r="F64" s="183"/>
      <c r="G64" s="183"/>
      <c r="H64" s="183"/>
      <c r="I64" s="183"/>
      <c r="J64" s="183"/>
      <c r="K64" s="183"/>
      <c r="L64" s="183"/>
      <c r="M64" s="183"/>
      <c r="N64" s="183"/>
      <c r="O64" s="183"/>
      <c r="P64" s="183"/>
      <c r="Q64" s="183"/>
      <c r="R64" s="183"/>
      <c r="S64" s="183"/>
      <c r="T64" s="183"/>
      <c r="U64" s="183"/>
    </row>
    <row r="65" spans="3:21">
      <c r="C65" s="183"/>
      <c r="D65" s="183"/>
      <c r="E65" s="183"/>
      <c r="F65" s="183"/>
      <c r="G65" s="183"/>
      <c r="H65" s="183"/>
      <c r="I65" s="183"/>
      <c r="J65" s="183"/>
      <c r="K65" s="183"/>
      <c r="L65" s="183"/>
      <c r="M65" s="183"/>
      <c r="N65" s="183"/>
      <c r="O65" s="183"/>
      <c r="P65" s="183"/>
      <c r="Q65" s="183"/>
      <c r="R65" s="183"/>
      <c r="S65" s="183"/>
      <c r="T65" s="183"/>
      <c r="U65" s="183"/>
    </row>
    <row r="66" spans="3:21">
      <c r="C66" s="183"/>
      <c r="D66" s="183"/>
      <c r="E66" s="183"/>
      <c r="F66" s="183"/>
      <c r="G66" s="183"/>
      <c r="H66" s="183"/>
      <c r="I66" s="183"/>
      <c r="J66" s="183"/>
      <c r="K66" s="183"/>
      <c r="L66" s="183"/>
      <c r="M66" s="183"/>
      <c r="N66" s="183"/>
      <c r="O66" s="183"/>
      <c r="P66" s="183"/>
      <c r="Q66" s="183"/>
      <c r="R66" s="183"/>
      <c r="S66" s="183"/>
      <c r="T66" s="183"/>
      <c r="U66" s="183"/>
    </row>
    <row r="67" spans="3:21">
      <c r="C67" s="183"/>
      <c r="D67" s="183"/>
      <c r="E67" s="183"/>
      <c r="F67" s="183"/>
      <c r="G67" s="183"/>
      <c r="H67" s="183"/>
      <c r="I67" s="183"/>
      <c r="J67" s="183"/>
      <c r="K67" s="183"/>
      <c r="L67" s="183"/>
      <c r="M67" s="183"/>
      <c r="N67" s="183"/>
      <c r="O67" s="183"/>
      <c r="P67" s="183"/>
      <c r="Q67" s="183"/>
      <c r="R67" s="183"/>
      <c r="S67" s="183"/>
      <c r="T67" s="183"/>
      <c r="U67" s="183"/>
    </row>
    <row r="68" spans="3:21">
      <c r="C68" s="183"/>
      <c r="D68" s="183"/>
      <c r="E68" s="183"/>
      <c r="F68" s="183"/>
      <c r="G68" s="183"/>
      <c r="H68" s="183"/>
      <c r="I68" s="183"/>
      <c r="J68" s="183"/>
      <c r="K68" s="183"/>
      <c r="L68" s="183"/>
      <c r="M68" s="183"/>
      <c r="N68" s="183"/>
      <c r="O68" s="183"/>
      <c r="P68" s="183"/>
      <c r="Q68" s="183"/>
      <c r="R68" s="183"/>
      <c r="S68" s="183"/>
      <c r="T68" s="183"/>
      <c r="U68" s="183"/>
    </row>
    <row r="69" spans="3:21">
      <c r="C69" s="183"/>
      <c r="D69" s="183"/>
      <c r="E69" s="183"/>
      <c r="F69" s="183"/>
      <c r="G69" s="183"/>
      <c r="H69" s="183"/>
      <c r="I69" s="183"/>
      <c r="J69" s="183"/>
      <c r="K69" s="183"/>
      <c r="L69" s="183"/>
      <c r="M69" s="183"/>
      <c r="N69" s="183"/>
      <c r="O69" s="183"/>
      <c r="P69" s="183"/>
      <c r="Q69" s="183"/>
      <c r="R69" s="183"/>
      <c r="S69" s="183"/>
      <c r="T69" s="183"/>
      <c r="U69" s="183"/>
    </row>
    <row r="70" spans="3:21">
      <c r="C70" s="183"/>
      <c r="D70" s="183"/>
      <c r="E70" s="183"/>
      <c r="F70" s="183"/>
      <c r="G70" s="183"/>
      <c r="H70" s="183"/>
      <c r="I70" s="183"/>
      <c r="J70" s="183"/>
      <c r="K70" s="183"/>
      <c r="L70" s="183"/>
      <c r="M70" s="183"/>
      <c r="N70" s="183"/>
      <c r="O70" s="183"/>
      <c r="P70" s="183"/>
      <c r="Q70" s="183"/>
      <c r="R70" s="183"/>
      <c r="S70" s="183"/>
      <c r="T70" s="183"/>
      <c r="U70" s="183"/>
    </row>
    <row r="71" spans="3:21">
      <c r="C71" s="183"/>
      <c r="D71" s="183"/>
      <c r="E71" s="183"/>
      <c r="F71" s="183"/>
      <c r="G71" s="183"/>
      <c r="H71" s="183"/>
      <c r="I71" s="183"/>
      <c r="J71" s="183"/>
      <c r="K71" s="183"/>
      <c r="L71" s="183"/>
      <c r="M71" s="183"/>
      <c r="N71" s="183"/>
      <c r="O71" s="183"/>
      <c r="P71" s="183"/>
      <c r="Q71" s="183"/>
      <c r="R71" s="183"/>
      <c r="S71" s="183"/>
      <c r="T71" s="183"/>
      <c r="U71" s="183"/>
    </row>
    <row r="72" spans="3:21">
      <c r="C72" s="183"/>
      <c r="D72" s="183"/>
      <c r="E72" s="183"/>
      <c r="F72" s="183"/>
      <c r="G72" s="183"/>
      <c r="H72" s="183"/>
      <c r="I72" s="183"/>
      <c r="J72" s="183"/>
      <c r="K72" s="183"/>
      <c r="L72" s="183"/>
      <c r="M72" s="183"/>
      <c r="N72" s="183"/>
      <c r="O72" s="183"/>
      <c r="P72" s="183"/>
      <c r="Q72" s="183"/>
      <c r="R72" s="183"/>
      <c r="S72" s="183"/>
      <c r="T72" s="183"/>
      <c r="U72" s="183"/>
    </row>
    <row r="73" spans="3:21">
      <c r="C73" s="183"/>
      <c r="D73" s="183"/>
      <c r="E73" s="183"/>
      <c r="F73" s="183"/>
      <c r="G73" s="183"/>
      <c r="H73" s="183"/>
      <c r="I73" s="183"/>
      <c r="J73" s="183"/>
      <c r="K73" s="183"/>
      <c r="L73" s="183"/>
      <c r="M73" s="183"/>
      <c r="N73" s="183"/>
      <c r="O73" s="183"/>
      <c r="P73" s="183"/>
      <c r="Q73" s="183"/>
      <c r="R73" s="183"/>
      <c r="S73" s="183"/>
      <c r="T73" s="183"/>
      <c r="U73" s="183"/>
    </row>
    <row r="74" spans="3:21">
      <c r="C74" s="183"/>
      <c r="D74" s="183"/>
      <c r="E74" s="183"/>
      <c r="F74" s="183"/>
      <c r="G74" s="183"/>
      <c r="H74" s="183"/>
      <c r="I74" s="183"/>
      <c r="J74" s="183"/>
      <c r="K74" s="183"/>
      <c r="L74" s="183"/>
      <c r="M74" s="183"/>
      <c r="N74" s="183"/>
      <c r="O74" s="183"/>
      <c r="P74" s="183"/>
      <c r="Q74" s="183"/>
      <c r="R74" s="183"/>
      <c r="S74" s="183"/>
      <c r="T74" s="183"/>
      <c r="U74" s="183"/>
    </row>
    <row r="75" spans="3:21">
      <c r="C75" s="183"/>
      <c r="D75" s="183"/>
      <c r="E75" s="183"/>
      <c r="F75" s="183"/>
      <c r="G75" s="183"/>
      <c r="H75" s="183"/>
      <c r="I75" s="183"/>
      <c r="J75" s="183"/>
      <c r="K75" s="183"/>
      <c r="L75" s="183"/>
      <c r="M75" s="183"/>
      <c r="N75" s="183"/>
      <c r="O75" s="183"/>
      <c r="P75" s="183"/>
      <c r="Q75" s="183"/>
      <c r="R75" s="183"/>
      <c r="S75" s="183"/>
      <c r="T75" s="183"/>
      <c r="U75" s="183"/>
    </row>
    <row r="76" spans="3:21">
      <c r="C76" s="183"/>
      <c r="D76" s="183"/>
      <c r="E76" s="183"/>
      <c r="F76" s="183"/>
      <c r="G76" s="183"/>
      <c r="H76" s="183"/>
      <c r="I76" s="183"/>
      <c r="J76" s="183"/>
      <c r="K76" s="183"/>
      <c r="L76" s="183"/>
      <c r="M76" s="183"/>
      <c r="N76" s="183"/>
      <c r="O76" s="183"/>
      <c r="P76" s="183"/>
      <c r="Q76" s="183"/>
      <c r="R76" s="183"/>
      <c r="S76" s="183"/>
      <c r="T76" s="183"/>
      <c r="U76" s="183"/>
    </row>
    <row r="77" spans="3:21">
      <c r="C77" s="183"/>
      <c r="D77" s="183"/>
      <c r="E77" s="183"/>
      <c r="F77" s="183"/>
      <c r="G77" s="183"/>
      <c r="H77" s="183"/>
      <c r="I77" s="183"/>
      <c r="J77" s="183"/>
      <c r="K77" s="183"/>
      <c r="L77" s="183"/>
      <c r="M77" s="183"/>
      <c r="N77" s="183"/>
      <c r="O77" s="183"/>
      <c r="P77" s="183"/>
      <c r="Q77" s="183"/>
      <c r="R77" s="183"/>
      <c r="S77" s="183"/>
      <c r="T77" s="183"/>
      <c r="U77" s="183"/>
    </row>
    <row r="78" spans="3:21">
      <c r="C78" s="183"/>
      <c r="D78" s="183"/>
      <c r="E78" s="183"/>
      <c r="F78" s="183"/>
      <c r="G78" s="183"/>
      <c r="H78" s="183"/>
      <c r="I78" s="183"/>
      <c r="J78" s="183"/>
      <c r="K78" s="183"/>
      <c r="L78" s="183"/>
      <c r="M78" s="183"/>
      <c r="N78" s="183"/>
      <c r="O78" s="183"/>
      <c r="P78" s="183"/>
      <c r="Q78" s="183"/>
      <c r="R78" s="183"/>
      <c r="S78" s="183"/>
      <c r="T78" s="183"/>
      <c r="U78" s="183"/>
    </row>
    <row r="79" spans="3:21">
      <c r="C79" s="183"/>
      <c r="D79" s="183"/>
      <c r="E79" s="183"/>
      <c r="F79" s="183"/>
      <c r="G79" s="183"/>
      <c r="H79" s="183"/>
      <c r="I79" s="183"/>
      <c r="J79" s="183"/>
      <c r="K79" s="183"/>
      <c r="L79" s="183"/>
      <c r="M79" s="183"/>
      <c r="N79" s="183"/>
      <c r="O79" s="183"/>
      <c r="P79" s="183"/>
      <c r="Q79" s="183"/>
      <c r="R79" s="183"/>
      <c r="S79" s="183"/>
      <c r="T79" s="183"/>
      <c r="U79" s="183"/>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U62"/>
  <sheetViews>
    <sheetView showGridLines="0" topLeftCell="C1" zoomScale="85" zoomScaleNormal="85" workbookViewId="0">
      <selection activeCell="P34" sqref="P34"/>
    </sheetView>
  </sheetViews>
  <sheetFormatPr defaultColWidth="9.140625" defaultRowHeight="15"/>
  <cols>
    <col min="1" max="1" width="11.85546875" style="32" bestFit="1" customWidth="1"/>
    <col min="2" max="2" width="90.28515625" style="32" bestFit="1" customWidth="1"/>
    <col min="3" max="3" width="19" style="32" customWidth="1"/>
    <col min="4" max="4" width="15" style="32" customWidth="1"/>
    <col min="5" max="5" width="14.7109375" style="32" customWidth="1"/>
    <col min="6" max="6" width="15.140625" style="32" customWidth="1"/>
    <col min="7" max="7" width="14.7109375" style="32" customWidth="1"/>
    <col min="8" max="8" width="13.28515625" style="32" customWidth="1"/>
    <col min="9" max="9" width="17.28515625" style="32" customWidth="1"/>
    <col min="10" max="10" width="16.28515625" style="32" customWidth="1"/>
    <col min="11" max="11" width="13.140625" style="32" customWidth="1"/>
    <col min="12" max="20" width="15" style="32" customWidth="1"/>
    <col min="21" max="21" width="20" style="32" customWidth="1"/>
    <col min="22" max="16384" width="9.140625" style="32"/>
  </cols>
  <sheetData>
    <row r="1" spans="1:21">
      <c r="A1" s="184" t="s">
        <v>188</v>
      </c>
      <c r="B1" s="197" t="str">
        <f>Info!C2</f>
        <v>სს "ბაზისბანკი"</v>
      </c>
    </row>
    <row r="2" spans="1:21">
      <c r="A2" s="9" t="s">
        <v>189</v>
      </c>
      <c r="B2" s="185">
        <f>'1. key ratios'!B2</f>
        <v>44742</v>
      </c>
    </row>
    <row r="3" spans="1:21">
      <c r="A3" s="163" t="s">
        <v>769</v>
      </c>
      <c r="C3" s="161"/>
    </row>
    <row r="4" spans="1:21">
      <c r="A4" s="163"/>
      <c r="B4" s="161"/>
      <c r="C4" s="161"/>
    </row>
    <row r="5" spans="1:21" s="240" customFormat="1" ht="13.5" customHeight="1">
      <c r="A5" s="754" t="s">
        <v>770</v>
      </c>
      <c r="B5" s="755"/>
      <c r="C5" s="760" t="s">
        <v>771</v>
      </c>
      <c r="D5" s="761"/>
      <c r="E5" s="761"/>
      <c r="F5" s="761"/>
      <c r="G5" s="761"/>
      <c r="H5" s="761"/>
      <c r="I5" s="761"/>
      <c r="J5" s="761"/>
      <c r="K5" s="761"/>
      <c r="L5" s="761"/>
      <c r="M5" s="761"/>
      <c r="N5" s="761"/>
      <c r="O5" s="761"/>
      <c r="P5" s="761"/>
      <c r="Q5" s="761"/>
      <c r="R5" s="761"/>
      <c r="S5" s="761"/>
      <c r="T5" s="762"/>
      <c r="U5" s="558"/>
    </row>
    <row r="6" spans="1:21" s="240" customFormat="1">
      <c r="A6" s="756"/>
      <c r="B6" s="757"/>
      <c r="C6" s="741" t="s">
        <v>68</v>
      </c>
      <c r="D6" s="760" t="s">
        <v>772</v>
      </c>
      <c r="E6" s="761"/>
      <c r="F6" s="762"/>
      <c r="G6" s="760" t="s">
        <v>773</v>
      </c>
      <c r="H6" s="761"/>
      <c r="I6" s="761"/>
      <c r="J6" s="761"/>
      <c r="K6" s="762"/>
      <c r="L6" s="763" t="s">
        <v>774</v>
      </c>
      <c r="M6" s="764"/>
      <c r="N6" s="764"/>
      <c r="O6" s="764"/>
      <c r="P6" s="764"/>
      <c r="Q6" s="764"/>
      <c r="R6" s="764"/>
      <c r="S6" s="764"/>
      <c r="T6" s="765"/>
      <c r="U6" s="165"/>
    </row>
    <row r="7" spans="1:21" s="240" customFormat="1" ht="73.150000000000006" customHeight="1">
      <c r="A7" s="758"/>
      <c r="B7" s="759"/>
      <c r="C7" s="741"/>
      <c r="E7" s="171" t="s">
        <v>748</v>
      </c>
      <c r="F7" s="169" t="s">
        <v>749</v>
      </c>
      <c r="H7" s="171" t="s">
        <v>748</v>
      </c>
      <c r="I7" s="169" t="s">
        <v>775</v>
      </c>
      <c r="J7" s="169" t="s">
        <v>750</v>
      </c>
      <c r="K7" s="169" t="s">
        <v>751</v>
      </c>
      <c r="L7" s="559"/>
      <c r="M7" s="171" t="s">
        <v>752</v>
      </c>
      <c r="N7" s="169" t="s">
        <v>750</v>
      </c>
      <c r="O7" s="169" t="s">
        <v>753</v>
      </c>
      <c r="P7" s="169" t="s">
        <v>754</v>
      </c>
      <c r="Q7" s="169" t="s">
        <v>755</v>
      </c>
      <c r="R7" s="169" t="s">
        <v>756</v>
      </c>
      <c r="S7" s="169" t="s">
        <v>757</v>
      </c>
      <c r="T7" s="560" t="s">
        <v>758</v>
      </c>
      <c r="U7" s="558"/>
    </row>
    <row r="8" spans="1:21">
      <c r="A8" s="283">
        <v>1</v>
      </c>
      <c r="B8" s="512" t="s">
        <v>760</v>
      </c>
      <c r="C8" s="655">
        <v>2027872905.2425001</v>
      </c>
      <c r="D8" s="656">
        <v>1744358284.2191</v>
      </c>
      <c r="E8" s="656">
        <v>37005254.155100003</v>
      </c>
      <c r="F8" s="656">
        <v>400212.41</v>
      </c>
      <c r="G8" s="656">
        <v>200262921.5011</v>
      </c>
      <c r="H8" s="656">
        <v>7894855.1106000002</v>
      </c>
      <c r="I8" s="656">
        <v>6691804.8865999999</v>
      </c>
      <c r="J8" s="656">
        <v>3596110.7355999998</v>
      </c>
      <c r="K8" s="656">
        <v>408018.73</v>
      </c>
      <c r="L8" s="656">
        <v>83251699.522300005</v>
      </c>
      <c r="M8" s="656">
        <v>4533578.4610000001</v>
      </c>
      <c r="N8" s="656">
        <v>1207660.6427</v>
      </c>
      <c r="O8" s="656">
        <v>28629761.583299998</v>
      </c>
      <c r="P8" s="656">
        <v>5853467.9889000002</v>
      </c>
      <c r="Q8" s="656">
        <v>3327819.2963999999</v>
      </c>
      <c r="R8" s="656">
        <v>1474137.0541000001</v>
      </c>
      <c r="S8" s="179"/>
      <c r="T8" s="179"/>
      <c r="U8" s="176"/>
    </row>
    <row r="9" spans="1:21">
      <c r="A9" s="177">
        <v>1.1000000000000001</v>
      </c>
      <c r="B9" s="177" t="s">
        <v>776</v>
      </c>
      <c r="C9" s="657">
        <v>1608069720.355</v>
      </c>
      <c r="D9" s="656">
        <v>1351625071.7553999</v>
      </c>
      <c r="E9" s="656">
        <v>22200062.355099998</v>
      </c>
      <c r="F9" s="656"/>
      <c r="G9" s="656">
        <v>186462264.2414</v>
      </c>
      <c r="H9" s="656">
        <v>6640469.2806000002</v>
      </c>
      <c r="I9" s="656">
        <v>4683069.4365999997</v>
      </c>
      <c r="J9" s="656">
        <v>2360383.7656</v>
      </c>
      <c r="K9" s="656">
        <v>358763.33</v>
      </c>
      <c r="L9" s="656">
        <v>69982384.358199999</v>
      </c>
      <c r="M9" s="656">
        <v>4270030.4797</v>
      </c>
      <c r="N9" s="656">
        <v>790772.22270000004</v>
      </c>
      <c r="O9" s="656">
        <v>17387175.727699999</v>
      </c>
      <c r="P9" s="656">
        <v>5790061.2163000004</v>
      </c>
      <c r="Q9" s="656">
        <v>3302975.7264</v>
      </c>
      <c r="R9" s="656">
        <v>1474137.0541000001</v>
      </c>
      <c r="S9" s="179"/>
      <c r="T9" s="179"/>
      <c r="U9" s="176"/>
    </row>
    <row r="10" spans="1:21">
      <c r="A10" s="515" t="s">
        <v>248</v>
      </c>
      <c r="B10" s="515" t="s">
        <v>777</v>
      </c>
      <c r="C10" s="658">
        <v>1584967676.7218001</v>
      </c>
      <c r="D10" s="656">
        <v>1333596978.322</v>
      </c>
      <c r="E10" s="656">
        <v>21066233.250300001</v>
      </c>
      <c r="F10" s="656"/>
      <c r="G10" s="656">
        <v>184045657.3416</v>
      </c>
      <c r="H10" s="656">
        <v>6344757.5505999997</v>
      </c>
      <c r="I10" s="656">
        <v>4111969.5866</v>
      </c>
      <c r="J10" s="656">
        <v>2213022.4756</v>
      </c>
      <c r="K10" s="656">
        <v>358763.33</v>
      </c>
      <c r="L10" s="656">
        <v>67325041.058200002</v>
      </c>
      <c r="M10" s="656">
        <v>4147681.3596999999</v>
      </c>
      <c r="N10" s="656">
        <v>746092.62269999995</v>
      </c>
      <c r="O10" s="656">
        <v>15563684.7677</v>
      </c>
      <c r="P10" s="656">
        <v>5254368.7263000002</v>
      </c>
      <c r="Q10" s="656">
        <v>3294406.6664</v>
      </c>
      <c r="R10" s="656">
        <v>1474137.0541000001</v>
      </c>
      <c r="S10" s="179"/>
      <c r="T10" s="179"/>
      <c r="U10" s="176"/>
    </row>
    <row r="11" spans="1:21">
      <c r="A11" s="561" t="s">
        <v>778</v>
      </c>
      <c r="B11" s="517" t="s">
        <v>779</v>
      </c>
      <c r="C11" s="659">
        <v>1092554002.552</v>
      </c>
      <c r="D11" s="656">
        <v>951343180.48619998</v>
      </c>
      <c r="E11" s="656">
        <v>17438307.520300001</v>
      </c>
      <c r="F11" s="656"/>
      <c r="G11" s="656">
        <v>97033755.805099994</v>
      </c>
      <c r="H11" s="656">
        <v>4097805.6354</v>
      </c>
      <c r="I11" s="656">
        <v>2302087.5466</v>
      </c>
      <c r="J11" s="656">
        <v>1352876.8056000001</v>
      </c>
      <c r="K11" s="656">
        <v>358763.33</v>
      </c>
      <c r="L11" s="656">
        <v>44177066.260700002</v>
      </c>
      <c r="M11" s="656">
        <v>3592488.2097</v>
      </c>
      <c r="N11" s="656">
        <v>746092.62269999995</v>
      </c>
      <c r="O11" s="656">
        <v>10015050.5517</v>
      </c>
      <c r="P11" s="656">
        <v>4037391.3010999998</v>
      </c>
      <c r="Q11" s="656">
        <v>3146036.6664</v>
      </c>
      <c r="R11" s="656">
        <v>1474137.0541000001</v>
      </c>
      <c r="S11" s="179"/>
      <c r="T11" s="179"/>
      <c r="U11" s="176"/>
    </row>
    <row r="12" spans="1:21">
      <c r="A12" s="561" t="s">
        <v>780</v>
      </c>
      <c r="B12" s="517" t="s">
        <v>781</v>
      </c>
      <c r="C12" s="659">
        <v>232496046.40759999</v>
      </c>
      <c r="D12" s="656">
        <v>168344133.4982</v>
      </c>
      <c r="E12" s="656">
        <v>2329584.19</v>
      </c>
      <c r="F12" s="656"/>
      <c r="G12" s="656">
        <v>57396946.723200001</v>
      </c>
      <c r="H12" s="656">
        <v>2035994.9652</v>
      </c>
      <c r="I12" s="656">
        <v>999587.14</v>
      </c>
      <c r="J12" s="656">
        <v>518812.13</v>
      </c>
      <c r="K12" s="656"/>
      <c r="L12" s="656">
        <v>6754966.1862000003</v>
      </c>
      <c r="M12" s="656">
        <v>320654.99</v>
      </c>
      <c r="N12" s="656"/>
      <c r="O12" s="656">
        <v>3752235.216</v>
      </c>
      <c r="P12" s="656">
        <v>608711.40520000004</v>
      </c>
      <c r="Q12" s="656">
        <v>148370</v>
      </c>
      <c r="R12" s="656"/>
      <c r="S12" s="179"/>
      <c r="T12" s="179"/>
      <c r="U12" s="176"/>
    </row>
    <row r="13" spans="1:21">
      <c r="A13" s="561" t="s">
        <v>782</v>
      </c>
      <c r="B13" s="517" t="s">
        <v>783</v>
      </c>
      <c r="C13" s="659">
        <v>49377828.611199997</v>
      </c>
      <c r="D13" s="656">
        <v>40030333.008299999</v>
      </c>
      <c r="E13" s="656">
        <v>1104511.74</v>
      </c>
      <c r="F13" s="656"/>
      <c r="G13" s="656">
        <v>7499099.1029000003</v>
      </c>
      <c r="H13" s="656">
        <v>56576.12</v>
      </c>
      <c r="I13" s="656">
        <v>358173.06</v>
      </c>
      <c r="J13" s="656">
        <v>341333.54</v>
      </c>
      <c r="K13" s="656"/>
      <c r="L13" s="656">
        <v>1848396.5</v>
      </c>
      <c r="M13" s="656">
        <v>234538.16</v>
      </c>
      <c r="N13" s="656"/>
      <c r="O13" s="656">
        <v>1121071.07</v>
      </c>
      <c r="P13" s="656">
        <v>234180.74</v>
      </c>
      <c r="Q13" s="656"/>
      <c r="R13" s="656"/>
      <c r="S13" s="179"/>
      <c r="T13" s="179"/>
      <c r="U13" s="176"/>
    </row>
    <row r="14" spans="1:21">
      <c r="A14" s="561" t="s">
        <v>784</v>
      </c>
      <c r="B14" s="517" t="s">
        <v>785</v>
      </c>
      <c r="C14" s="659">
        <v>210539799.15099999</v>
      </c>
      <c r="D14" s="656">
        <v>173879331.32929999</v>
      </c>
      <c r="E14" s="656">
        <v>193829.8</v>
      </c>
      <c r="F14" s="656"/>
      <c r="G14" s="656">
        <v>22115855.7104</v>
      </c>
      <c r="H14" s="656">
        <v>154380.82999999999</v>
      </c>
      <c r="I14" s="656">
        <v>452121.84</v>
      </c>
      <c r="J14" s="656"/>
      <c r="K14" s="656"/>
      <c r="L14" s="656">
        <v>14544612.111300001</v>
      </c>
      <c r="M14" s="656"/>
      <c r="N14" s="656"/>
      <c r="O14" s="656">
        <v>675327.93</v>
      </c>
      <c r="P14" s="656">
        <v>374085.28</v>
      </c>
      <c r="Q14" s="656"/>
      <c r="R14" s="656"/>
      <c r="S14" s="179"/>
      <c r="T14" s="179"/>
      <c r="U14" s="176"/>
    </row>
    <row r="15" spans="1:21">
      <c r="A15" s="562">
        <v>1.2</v>
      </c>
      <c r="B15" s="563" t="s">
        <v>786</v>
      </c>
      <c r="C15" s="660">
        <v>67047132.386100002</v>
      </c>
      <c r="D15" s="656">
        <v>26935801.6864</v>
      </c>
      <c r="E15" s="656">
        <v>444000.92580000003</v>
      </c>
      <c r="F15" s="656"/>
      <c r="G15" s="656">
        <v>18619441.329700001</v>
      </c>
      <c r="H15" s="656">
        <v>664046.69900000002</v>
      </c>
      <c r="I15" s="656">
        <v>468306.8175</v>
      </c>
      <c r="J15" s="656">
        <v>236038.3806</v>
      </c>
      <c r="K15" s="656">
        <v>35876.33</v>
      </c>
      <c r="L15" s="656">
        <v>21491889.370000001</v>
      </c>
      <c r="M15" s="656">
        <v>1296686.5125</v>
      </c>
      <c r="N15" s="656">
        <v>279586.68079999997</v>
      </c>
      <c r="O15" s="656">
        <v>5316678.3530999999</v>
      </c>
      <c r="P15" s="656">
        <v>1937223.3921999999</v>
      </c>
      <c r="Q15" s="656">
        <v>1048645.3284</v>
      </c>
      <c r="R15" s="656">
        <v>520434.18530000001</v>
      </c>
      <c r="S15" s="179"/>
      <c r="T15" s="179"/>
      <c r="U15" s="176"/>
    </row>
    <row r="16" spans="1:21">
      <c r="A16" s="564">
        <v>1.3</v>
      </c>
      <c r="B16" s="563" t="s">
        <v>787</v>
      </c>
      <c r="C16" s="565"/>
      <c r="D16" s="565"/>
      <c r="E16" s="565"/>
      <c r="F16" s="565"/>
      <c r="G16" s="565"/>
      <c r="H16" s="565"/>
      <c r="I16" s="565"/>
      <c r="J16" s="565"/>
      <c r="K16" s="565"/>
      <c r="L16" s="565"/>
      <c r="M16" s="565"/>
      <c r="N16" s="565"/>
      <c r="O16" s="565"/>
      <c r="P16" s="565"/>
      <c r="Q16" s="565"/>
      <c r="R16" s="565"/>
      <c r="S16" s="565"/>
      <c r="T16" s="565"/>
      <c r="U16" s="176"/>
    </row>
    <row r="17" spans="1:21" s="240" customFormat="1" ht="30">
      <c r="A17" s="566" t="s">
        <v>788</v>
      </c>
      <c r="B17" s="521" t="s">
        <v>789</v>
      </c>
      <c r="C17" s="661">
        <v>1521777686.5078001</v>
      </c>
      <c r="D17" s="662">
        <v>1279864958.7214</v>
      </c>
      <c r="E17" s="662">
        <v>22057049.062100001</v>
      </c>
      <c r="F17" s="662"/>
      <c r="G17" s="662">
        <v>176082987.65290001</v>
      </c>
      <c r="H17" s="662">
        <v>6606024.7494000001</v>
      </c>
      <c r="I17" s="662">
        <v>4659249.4303000001</v>
      </c>
      <c r="J17" s="662">
        <v>2360383.7656</v>
      </c>
      <c r="K17" s="662">
        <v>358763.33</v>
      </c>
      <c r="L17" s="662">
        <v>65829740.133500002</v>
      </c>
      <c r="M17" s="662">
        <v>4270030.4797</v>
      </c>
      <c r="N17" s="662">
        <v>790772.22270000004</v>
      </c>
      <c r="O17" s="662">
        <v>17271010.077300001</v>
      </c>
      <c r="P17" s="662">
        <v>5775012.2138999999</v>
      </c>
      <c r="Q17" s="662">
        <v>3302975.7264</v>
      </c>
      <c r="R17" s="662">
        <v>1474137.0541000001</v>
      </c>
      <c r="S17" s="220"/>
      <c r="T17" s="220"/>
      <c r="U17" s="556"/>
    </row>
    <row r="18" spans="1:21" s="240" customFormat="1" ht="30">
      <c r="A18" s="524" t="s">
        <v>790</v>
      </c>
      <c r="B18" s="524" t="s">
        <v>791</v>
      </c>
      <c r="C18" s="661">
        <v>1500481765.8673999</v>
      </c>
      <c r="D18" s="662">
        <v>1263674206.9955001</v>
      </c>
      <c r="E18" s="662">
        <v>20923219.9573</v>
      </c>
      <c r="F18" s="662"/>
      <c r="G18" s="662">
        <v>173723029.03839999</v>
      </c>
      <c r="H18" s="662">
        <v>6317174.6594000002</v>
      </c>
      <c r="I18" s="662">
        <v>4088149.5803</v>
      </c>
      <c r="J18" s="662">
        <v>2213022.4756</v>
      </c>
      <c r="K18" s="662">
        <v>358763.33</v>
      </c>
      <c r="L18" s="662">
        <v>63084529.833499998</v>
      </c>
      <c r="M18" s="662">
        <v>4147681.3596999999</v>
      </c>
      <c r="N18" s="662">
        <v>746092.62269999995</v>
      </c>
      <c r="O18" s="662">
        <v>15447519.1173</v>
      </c>
      <c r="P18" s="662">
        <v>5239319.7238999996</v>
      </c>
      <c r="Q18" s="662">
        <v>3294406.6664</v>
      </c>
      <c r="R18" s="662">
        <v>1474137.0541000001</v>
      </c>
      <c r="S18" s="220"/>
      <c r="T18" s="220"/>
      <c r="U18" s="556"/>
    </row>
    <row r="19" spans="1:21" s="240" customFormat="1">
      <c r="A19" s="566" t="s">
        <v>792</v>
      </c>
      <c r="B19" s="526" t="s">
        <v>793</v>
      </c>
      <c r="C19" s="661">
        <v>2893321218.0739999</v>
      </c>
      <c r="D19" s="662">
        <v>2579241544.4415002</v>
      </c>
      <c r="E19" s="662">
        <v>47921154.105599999</v>
      </c>
      <c r="F19" s="662"/>
      <c r="G19" s="662">
        <v>233427575.1769</v>
      </c>
      <c r="H19" s="662">
        <v>9577042.7910999991</v>
      </c>
      <c r="I19" s="662">
        <v>6937211.2505000001</v>
      </c>
      <c r="J19" s="662">
        <v>3351688.4089000002</v>
      </c>
      <c r="K19" s="662">
        <v>795223.27</v>
      </c>
      <c r="L19" s="662">
        <v>80652098.455599993</v>
      </c>
      <c r="M19" s="662">
        <v>8054165.6277000001</v>
      </c>
      <c r="N19" s="662">
        <v>2405688.7289999998</v>
      </c>
      <c r="O19" s="662">
        <v>17418055.795699999</v>
      </c>
      <c r="P19" s="662">
        <v>10479791.0933</v>
      </c>
      <c r="Q19" s="662">
        <v>5092622.9253000002</v>
      </c>
      <c r="R19" s="662">
        <v>2489374.2747999998</v>
      </c>
      <c r="S19" s="220"/>
      <c r="T19" s="220"/>
      <c r="U19" s="556"/>
    </row>
    <row r="20" spans="1:21" s="240" customFormat="1">
      <c r="A20" s="524" t="s">
        <v>794</v>
      </c>
      <c r="B20" s="524" t="s">
        <v>795</v>
      </c>
      <c r="C20" s="661">
        <v>2852326951.8470998</v>
      </c>
      <c r="D20" s="662">
        <v>2545447523.8615999</v>
      </c>
      <c r="E20" s="662">
        <v>46617977.8992</v>
      </c>
      <c r="F20" s="662"/>
      <c r="G20" s="662">
        <v>229721176.2597</v>
      </c>
      <c r="H20" s="662">
        <v>9257345.2810999993</v>
      </c>
      <c r="I20" s="662">
        <v>6270501.3205000004</v>
      </c>
      <c r="J20" s="662">
        <v>3176557.6989000002</v>
      </c>
      <c r="K20" s="662">
        <v>795223.27</v>
      </c>
      <c r="L20" s="662">
        <v>77158251.725799993</v>
      </c>
      <c r="M20" s="662">
        <v>7860940.7477000002</v>
      </c>
      <c r="N20" s="662">
        <v>2113415.5501000001</v>
      </c>
      <c r="O20" s="662">
        <v>15390757.4154</v>
      </c>
      <c r="P20" s="662">
        <v>9886817.5833000001</v>
      </c>
      <c r="Q20" s="662">
        <v>4947324.7852999996</v>
      </c>
      <c r="R20" s="662">
        <v>2471080.8790000002</v>
      </c>
      <c r="S20" s="220"/>
      <c r="T20" s="220"/>
      <c r="U20" s="556"/>
    </row>
    <row r="21" spans="1:21" s="240" customFormat="1">
      <c r="A21" s="567">
        <v>1.4</v>
      </c>
      <c r="B21" s="568" t="s">
        <v>923</v>
      </c>
      <c r="C21" s="661">
        <v>9124454.1176999994</v>
      </c>
      <c r="D21" s="662">
        <v>5522111.1868000003</v>
      </c>
      <c r="E21" s="662">
        <v>118604.182</v>
      </c>
      <c r="F21" s="662"/>
      <c r="G21" s="662">
        <v>3367626.8571000001</v>
      </c>
      <c r="H21" s="662">
        <v>11360.273999999999</v>
      </c>
      <c r="I21" s="662"/>
      <c r="J21" s="662">
        <v>31424.232</v>
      </c>
      <c r="K21" s="662"/>
      <c r="L21" s="662">
        <v>234716.07380000001</v>
      </c>
      <c r="M21" s="662">
        <v>26257.975999999999</v>
      </c>
      <c r="N21" s="662"/>
      <c r="O21" s="662">
        <v>15509.424000000001</v>
      </c>
      <c r="P21" s="662"/>
      <c r="Q21" s="662">
        <v>50000</v>
      </c>
      <c r="R21" s="662">
        <v>106826.99980000001</v>
      </c>
      <c r="S21" s="220"/>
      <c r="T21" s="220"/>
      <c r="U21" s="556"/>
    </row>
    <row r="22" spans="1:21" s="240" customFormat="1">
      <c r="A22" s="567">
        <v>1.5</v>
      </c>
      <c r="B22" s="568" t="s">
        <v>924</v>
      </c>
      <c r="C22" s="661">
        <v>850003.91850000003</v>
      </c>
      <c r="D22" s="662">
        <v>850003.91850000003</v>
      </c>
      <c r="E22" s="662"/>
      <c r="F22" s="662"/>
      <c r="G22" s="662"/>
      <c r="H22" s="662"/>
      <c r="I22" s="662"/>
      <c r="J22" s="662"/>
      <c r="K22" s="662"/>
      <c r="L22" s="662"/>
      <c r="M22" s="662"/>
      <c r="N22" s="662"/>
      <c r="O22" s="662"/>
      <c r="P22" s="662"/>
      <c r="Q22" s="662"/>
      <c r="R22" s="662"/>
      <c r="S22" s="220"/>
      <c r="T22" s="220"/>
      <c r="U22" s="556"/>
    </row>
    <row r="46" spans="3:19">
      <c r="C46" s="183"/>
      <c r="D46" s="183"/>
      <c r="E46" s="183"/>
      <c r="F46" s="183"/>
      <c r="G46" s="183"/>
      <c r="H46" s="183"/>
      <c r="I46" s="183"/>
      <c r="J46" s="183"/>
      <c r="K46" s="183"/>
      <c r="L46" s="183"/>
      <c r="M46" s="183"/>
      <c r="N46" s="183"/>
      <c r="O46" s="183"/>
      <c r="P46" s="183"/>
      <c r="Q46" s="183"/>
      <c r="R46" s="183"/>
      <c r="S46" s="183"/>
    </row>
    <row r="47" spans="3:19">
      <c r="C47" s="183"/>
      <c r="D47" s="183"/>
      <c r="E47" s="183"/>
      <c r="F47" s="183"/>
      <c r="G47" s="183"/>
      <c r="H47" s="183"/>
      <c r="I47" s="183"/>
      <c r="J47" s="183"/>
      <c r="K47" s="183"/>
      <c r="L47" s="183"/>
      <c r="M47" s="183"/>
      <c r="N47" s="183"/>
      <c r="O47" s="183"/>
      <c r="P47" s="183"/>
      <c r="Q47" s="183"/>
      <c r="R47" s="183"/>
      <c r="S47" s="183"/>
    </row>
    <row r="48" spans="3:19">
      <c r="C48" s="183"/>
      <c r="D48" s="183"/>
      <c r="E48" s="183"/>
      <c r="F48" s="183"/>
      <c r="G48" s="183"/>
      <c r="H48" s="183"/>
      <c r="I48" s="183"/>
      <c r="J48" s="183"/>
      <c r="K48" s="183"/>
      <c r="L48" s="183"/>
      <c r="M48" s="183"/>
      <c r="N48" s="183"/>
      <c r="O48" s="183"/>
      <c r="P48" s="183"/>
      <c r="Q48" s="183"/>
      <c r="R48" s="183"/>
      <c r="S48" s="183"/>
    </row>
    <row r="49" spans="3:19">
      <c r="C49" s="183"/>
      <c r="D49" s="183"/>
      <c r="E49" s="183"/>
      <c r="F49" s="183"/>
      <c r="G49" s="183"/>
      <c r="H49" s="183"/>
      <c r="I49" s="183"/>
      <c r="J49" s="183"/>
      <c r="K49" s="183"/>
      <c r="L49" s="183"/>
      <c r="M49" s="183"/>
      <c r="N49" s="183"/>
      <c r="O49" s="183"/>
      <c r="P49" s="183"/>
      <c r="Q49" s="183"/>
      <c r="R49" s="183"/>
      <c r="S49" s="183"/>
    </row>
    <row r="50" spans="3:19">
      <c r="C50" s="183"/>
      <c r="D50" s="183"/>
      <c r="E50" s="183"/>
      <c r="F50" s="183"/>
      <c r="G50" s="183"/>
      <c r="H50" s="183"/>
      <c r="I50" s="183"/>
      <c r="J50" s="183"/>
      <c r="K50" s="183"/>
      <c r="L50" s="183"/>
      <c r="M50" s="183"/>
      <c r="N50" s="183"/>
      <c r="O50" s="183"/>
      <c r="P50" s="183"/>
      <c r="Q50" s="183"/>
      <c r="R50" s="183"/>
      <c r="S50" s="183"/>
    </row>
    <row r="51" spans="3:19">
      <c r="C51" s="183"/>
      <c r="D51" s="183"/>
      <c r="E51" s="183"/>
      <c r="F51" s="183"/>
      <c r="G51" s="183"/>
      <c r="H51" s="183"/>
      <c r="I51" s="183"/>
      <c r="J51" s="183"/>
      <c r="K51" s="183"/>
      <c r="L51" s="183"/>
      <c r="M51" s="183"/>
      <c r="N51" s="183"/>
      <c r="O51" s="183"/>
      <c r="P51" s="183"/>
      <c r="Q51" s="183"/>
      <c r="R51" s="183"/>
      <c r="S51" s="183"/>
    </row>
    <row r="52" spans="3:19">
      <c r="C52" s="183"/>
      <c r="D52" s="183"/>
      <c r="E52" s="183"/>
      <c r="F52" s="183"/>
      <c r="G52" s="183"/>
      <c r="H52" s="183"/>
      <c r="I52" s="183"/>
      <c r="J52" s="183"/>
      <c r="K52" s="183"/>
      <c r="L52" s="183"/>
      <c r="M52" s="183"/>
      <c r="N52" s="183"/>
      <c r="O52" s="183"/>
      <c r="P52" s="183"/>
      <c r="Q52" s="183"/>
      <c r="R52" s="183"/>
      <c r="S52" s="183"/>
    </row>
    <row r="53" spans="3:19">
      <c r="C53" s="183"/>
      <c r="D53" s="183"/>
      <c r="E53" s="183"/>
      <c r="F53" s="183"/>
      <c r="G53" s="183"/>
      <c r="H53" s="183"/>
      <c r="I53" s="183"/>
      <c r="J53" s="183"/>
      <c r="K53" s="183"/>
      <c r="L53" s="183"/>
      <c r="M53" s="183"/>
      <c r="N53" s="183"/>
      <c r="O53" s="183"/>
      <c r="P53" s="183"/>
      <c r="Q53" s="183"/>
      <c r="R53" s="183"/>
      <c r="S53" s="183"/>
    </row>
    <row r="54" spans="3:19">
      <c r="C54" s="183"/>
      <c r="D54" s="183"/>
      <c r="E54" s="183"/>
      <c r="F54" s="183"/>
      <c r="G54" s="183"/>
      <c r="H54" s="183"/>
      <c r="I54" s="183"/>
      <c r="J54" s="183"/>
      <c r="K54" s="183"/>
      <c r="L54" s="183"/>
      <c r="M54" s="183"/>
      <c r="N54" s="183"/>
      <c r="O54" s="183"/>
      <c r="P54" s="183"/>
      <c r="Q54" s="183"/>
      <c r="R54" s="183"/>
      <c r="S54" s="183"/>
    </row>
    <row r="55" spans="3:19">
      <c r="C55" s="183"/>
      <c r="D55" s="183"/>
      <c r="E55" s="183"/>
      <c r="F55" s="183"/>
      <c r="G55" s="183"/>
      <c r="H55" s="183"/>
      <c r="I55" s="183"/>
      <c r="J55" s="183"/>
      <c r="K55" s="183"/>
      <c r="L55" s="183"/>
      <c r="M55" s="183"/>
      <c r="N55" s="183"/>
      <c r="O55" s="183"/>
      <c r="P55" s="183"/>
      <c r="Q55" s="183"/>
      <c r="R55" s="183"/>
      <c r="S55" s="183"/>
    </row>
    <row r="56" spans="3:19">
      <c r="C56" s="183"/>
      <c r="D56" s="183"/>
      <c r="E56" s="183"/>
      <c r="F56" s="183"/>
      <c r="G56" s="183"/>
      <c r="H56" s="183"/>
      <c r="I56" s="183"/>
      <c r="J56" s="183"/>
      <c r="K56" s="183"/>
      <c r="L56" s="183"/>
      <c r="M56" s="183"/>
      <c r="N56" s="183"/>
      <c r="O56" s="183"/>
      <c r="P56" s="183"/>
      <c r="Q56" s="183"/>
      <c r="R56" s="183"/>
      <c r="S56" s="183"/>
    </row>
    <row r="57" spans="3:19">
      <c r="C57" s="183"/>
      <c r="D57" s="183"/>
      <c r="E57" s="183"/>
      <c r="F57" s="183"/>
      <c r="G57" s="183"/>
      <c r="H57" s="183"/>
      <c r="I57" s="183"/>
      <c r="J57" s="183"/>
      <c r="K57" s="183"/>
      <c r="L57" s="183"/>
      <c r="M57" s="183"/>
      <c r="N57" s="183"/>
      <c r="O57" s="183"/>
      <c r="P57" s="183"/>
      <c r="Q57" s="183"/>
      <c r="R57" s="183"/>
      <c r="S57" s="183"/>
    </row>
    <row r="58" spans="3:19">
      <c r="C58" s="183"/>
      <c r="D58" s="183"/>
      <c r="E58" s="183"/>
      <c r="F58" s="183"/>
      <c r="G58" s="183"/>
      <c r="H58" s="183"/>
      <c r="I58" s="183"/>
      <c r="J58" s="183"/>
      <c r="K58" s="183"/>
      <c r="L58" s="183"/>
      <c r="M58" s="183"/>
      <c r="N58" s="183"/>
      <c r="O58" s="183"/>
      <c r="P58" s="183"/>
      <c r="Q58" s="183"/>
      <c r="R58" s="183"/>
      <c r="S58" s="183"/>
    </row>
    <row r="59" spans="3:19">
      <c r="C59" s="183"/>
      <c r="D59" s="183"/>
      <c r="E59" s="183"/>
      <c r="F59" s="183"/>
      <c r="G59" s="183"/>
      <c r="H59" s="183"/>
      <c r="I59" s="183"/>
      <c r="J59" s="183"/>
      <c r="K59" s="183"/>
      <c r="L59" s="183"/>
      <c r="M59" s="183"/>
      <c r="N59" s="183"/>
      <c r="O59" s="183"/>
      <c r="P59" s="183"/>
      <c r="Q59" s="183"/>
      <c r="R59" s="183"/>
      <c r="S59" s="183"/>
    </row>
    <row r="60" spans="3:19">
      <c r="C60" s="183"/>
      <c r="D60" s="183"/>
      <c r="E60" s="183"/>
      <c r="F60" s="183"/>
      <c r="G60" s="183"/>
      <c r="H60" s="183"/>
      <c r="I60" s="183"/>
      <c r="J60" s="183"/>
      <c r="K60" s="183"/>
      <c r="L60" s="183"/>
      <c r="M60" s="183"/>
      <c r="N60" s="183"/>
      <c r="O60" s="183"/>
      <c r="P60" s="183"/>
      <c r="Q60" s="183"/>
      <c r="R60" s="183"/>
      <c r="S60" s="183"/>
    </row>
    <row r="61" spans="3:19">
      <c r="C61" s="183"/>
      <c r="D61" s="183"/>
      <c r="E61" s="183"/>
      <c r="F61" s="183"/>
      <c r="G61" s="183"/>
      <c r="H61" s="183"/>
      <c r="I61" s="183"/>
      <c r="J61" s="183"/>
      <c r="K61" s="183"/>
      <c r="L61" s="183"/>
      <c r="M61" s="183"/>
      <c r="N61" s="183"/>
      <c r="O61" s="183"/>
      <c r="P61" s="183"/>
      <c r="Q61" s="183"/>
      <c r="R61" s="183"/>
      <c r="S61" s="183"/>
    </row>
    <row r="62" spans="3:19">
      <c r="C62" s="183"/>
      <c r="D62" s="183"/>
      <c r="E62" s="183"/>
      <c r="F62" s="183"/>
      <c r="G62" s="183"/>
      <c r="H62" s="183"/>
      <c r="I62" s="183"/>
      <c r="J62" s="183"/>
      <c r="K62" s="183"/>
      <c r="L62" s="183"/>
      <c r="M62" s="183"/>
      <c r="N62" s="183"/>
      <c r="O62" s="183"/>
      <c r="P62" s="183"/>
      <c r="Q62" s="183"/>
      <c r="R62" s="183"/>
      <c r="S62" s="183"/>
    </row>
  </sheetData>
  <mergeCells count="6">
    <mergeCell ref="A5:B7"/>
    <mergeCell ref="D6:F6"/>
    <mergeCell ref="G6:K6"/>
    <mergeCell ref="L6:T6"/>
    <mergeCell ref="C6:C7"/>
    <mergeCell ref="C5:T5"/>
  </mergeCells>
  <conditionalFormatting sqref="A5">
    <cfRule type="duplicateValues" dxfId="12" priority="1"/>
    <cfRule type="duplicateValues" dxfId="11" priority="2"/>
  </conditionalFormatting>
  <conditionalFormatting sqref="A5">
    <cfRule type="duplicateValues" dxfId="10"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2"/>
  <sheetViews>
    <sheetView showGridLines="0" zoomScale="85" zoomScaleNormal="85" workbookViewId="0">
      <selection activeCell="F36" sqref="F36"/>
    </sheetView>
  </sheetViews>
  <sheetFormatPr defaultColWidth="9.140625" defaultRowHeight="15"/>
  <cols>
    <col min="1" max="1" width="11.42578125" style="32" bestFit="1" customWidth="1"/>
    <col min="2" max="2" width="66.28515625" style="32" bestFit="1" customWidth="1"/>
    <col min="3" max="3" width="16.42578125" style="32" bestFit="1" customWidth="1"/>
    <col min="4" max="4" width="16.7109375" style="32" bestFit="1" customWidth="1"/>
    <col min="5" max="5" width="16.28515625" style="32" bestFit="1" customWidth="1"/>
    <col min="6" max="6" width="20.7109375" style="30" bestFit="1" customWidth="1"/>
    <col min="7" max="7" width="12.42578125" style="30" bestFit="1" customWidth="1"/>
    <col min="8" max="8" width="10.5703125" style="32" bestFit="1" customWidth="1"/>
    <col min="9" max="9" width="13.7109375" style="32" bestFit="1" customWidth="1"/>
    <col min="10" max="10" width="16.7109375" style="30" bestFit="1" customWidth="1"/>
    <col min="11" max="11" width="16.28515625" style="30" bestFit="1" customWidth="1"/>
    <col min="12" max="12" width="20.7109375" style="30" bestFit="1" customWidth="1"/>
    <col min="13" max="13" width="12.42578125" style="30" bestFit="1" customWidth="1"/>
    <col min="14" max="14" width="10.5703125" style="30" bestFit="1" customWidth="1"/>
    <col min="15" max="15" width="20.140625" style="32" bestFit="1" customWidth="1"/>
    <col min="16" max="16384" width="9.140625" style="32"/>
  </cols>
  <sheetData>
    <row r="1" spans="1:15">
      <c r="A1" s="184" t="s">
        <v>188</v>
      </c>
      <c r="B1" s="197" t="str">
        <f>Info!C2</f>
        <v>სს "ბაზისბანკი"</v>
      </c>
      <c r="F1" s="32"/>
      <c r="G1" s="32"/>
      <c r="J1" s="32"/>
      <c r="K1" s="32"/>
      <c r="L1" s="32"/>
      <c r="M1" s="32"/>
      <c r="N1" s="32"/>
    </row>
    <row r="2" spans="1:15">
      <c r="A2" s="9" t="s">
        <v>189</v>
      </c>
      <c r="B2" s="185">
        <f>'1. key ratios'!B2</f>
        <v>44742</v>
      </c>
      <c r="F2" s="32"/>
      <c r="G2" s="32"/>
      <c r="J2" s="32"/>
      <c r="K2" s="32"/>
      <c r="L2" s="32"/>
      <c r="M2" s="32"/>
      <c r="N2" s="32"/>
    </row>
    <row r="3" spans="1:15">
      <c r="A3" s="163" t="s">
        <v>798</v>
      </c>
      <c r="F3" s="32"/>
      <c r="G3" s="32"/>
      <c r="J3" s="32"/>
      <c r="K3" s="32"/>
      <c r="L3" s="32"/>
      <c r="M3" s="32"/>
      <c r="N3" s="32"/>
    </row>
    <row r="4" spans="1:15" ht="6.75" customHeight="1">
      <c r="F4" s="32"/>
      <c r="G4" s="32"/>
      <c r="J4" s="32"/>
      <c r="K4" s="32"/>
      <c r="L4" s="32"/>
      <c r="M4" s="32"/>
      <c r="N4" s="32"/>
    </row>
    <row r="5" spans="1:15" ht="48" customHeight="1">
      <c r="A5" s="721" t="s">
        <v>799</v>
      </c>
      <c r="B5" s="722"/>
      <c r="C5" s="766" t="s">
        <v>800</v>
      </c>
      <c r="D5" s="767"/>
      <c r="E5" s="767"/>
      <c r="F5" s="767"/>
      <c r="G5" s="767"/>
      <c r="H5" s="768"/>
      <c r="I5" s="769" t="s">
        <v>801</v>
      </c>
      <c r="J5" s="770"/>
      <c r="K5" s="770"/>
      <c r="L5" s="770"/>
      <c r="M5" s="770"/>
      <c r="N5" s="771"/>
      <c r="O5" s="772" t="s">
        <v>673</v>
      </c>
    </row>
    <row r="6" spans="1:15" ht="39.6" customHeight="1">
      <c r="A6" s="725"/>
      <c r="B6" s="726"/>
      <c r="C6" s="552"/>
      <c r="D6" s="642" t="s">
        <v>802</v>
      </c>
      <c r="E6" s="642" t="s">
        <v>803</v>
      </c>
      <c r="F6" s="642" t="s">
        <v>804</v>
      </c>
      <c r="G6" s="642" t="s">
        <v>805</v>
      </c>
      <c r="H6" s="642" t="s">
        <v>806</v>
      </c>
      <c r="I6" s="644"/>
      <c r="J6" s="642" t="s">
        <v>802</v>
      </c>
      <c r="K6" s="642" t="s">
        <v>803</v>
      </c>
      <c r="L6" s="642" t="s">
        <v>804</v>
      </c>
      <c r="M6" s="642" t="s">
        <v>805</v>
      </c>
      <c r="N6" s="642" t="s">
        <v>806</v>
      </c>
      <c r="O6" s="773"/>
    </row>
    <row r="7" spans="1:15">
      <c r="A7" s="42">
        <v>1</v>
      </c>
      <c r="B7" s="498" t="s">
        <v>683</v>
      </c>
      <c r="C7" s="663">
        <v>88396375.841199994</v>
      </c>
      <c r="D7" s="313">
        <v>85034841.242200002</v>
      </c>
      <c r="E7" s="313">
        <v>1735529.4228000001</v>
      </c>
      <c r="F7" s="664">
        <v>1454985.6736999999</v>
      </c>
      <c r="G7" s="664">
        <v>168918.32</v>
      </c>
      <c r="H7" s="313">
        <v>2101.1824999999999</v>
      </c>
      <c r="I7" s="313">
        <v>2389740.2842000001</v>
      </c>
      <c r="J7" s="664">
        <v>1693131.2605000001</v>
      </c>
      <c r="K7" s="664">
        <v>173552.93</v>
      </c>
      <c r="L7" s="664">
        <v>436495.71120000002</v>
      </c>
      <c r="M7" s="664">
        <v>84459.199999999997</v>
      </c>
      <c r="N7" s="664">
        <v>2101.1824999999999</v>
      </c>
      <c r="O7" s="42"/>
    </row>
    <row r="8" spans="1:15">
      <c r="A8" s="42">
        <v>2</v>
      </c>
      <c r="B8" s="498" t="s">
        <v>684</v>
      </c>
      <c r="C8" s="663">
        <v>119286110.9552</v>
      </c>
      <c r="D8" s="179">
        <v>116153229.8054</v>
      </c>
      <c r="E8" s="179">
        <v>1845674.9064</v>
      </c>
      <c r="F8" s="664">
        <v>1271197.1292000001</v>
      </c>
      <c r="G8" s="664">
        <v>10511.68</v>
      </c>
      <c r="H8" s="179">
        <v>5497.4341999999997</v>
      </c>
      <c r="I8" s="179">
        <v>2502550.8014000002</v>
      </c>
      <c r="J8" s="664">
        <v>1925870.9345</v>
      </c>
      <c r="K8" s="664">
        <v>184567.45740000001</v>
      </c>
      <c r="L8" s="664">
        <v>381359.1153</v>
      </c>
      <c r="M8" s="664">
        <v>5255.86</v>
      </c>
      <c r="N8" s="664">
        <v>5497.4341999999997</v>
      </c>
      <c r="O8" s="42"/>
    </row>
    <row r="9" spans="1:15">
      <c r="A9" s="42">
        <v>3</v>
      </c>
      <c r="B9" s="498" t="s">
        <v>685</v>
      </c>
      <c r="C9" s="663">
        <v>229769.91</v>
      </c>
      <c r="D9" s="179">
        <v>229769.91</v>
      </c>
      <c r="E9" s="179"/>
      <c r="F9" s="665"/>
      <c r="G9" s="665"/>
      <c r="H9" s="179"/>
      <c r="I9" s="179">
        <v>4595.3999999999996</v>
      </c>
      <c r="J9" s="665">
        <v>4595.3999999999996</v>
      </c>
      <c r="K9" s="665"/>
      <c r="L9" s="665"/>
      <c r="M9" s="665"/>
      <c r="N9" s="665"/>
      <c r="O9" s="42"/>
    </row>
    <row r="10" spans="1:15">
      <c r="A10" s="42">
        <v>4</v>
      </c>
      <c r="B10" s="498" t="s">
        <v>686</v>
      </c>
      <c r="C10" s="663">
        <v>93798714.878000006</v>
      </c>
      <c r="D10" s="179">
        <v>87780151.991699994</v>
      </c>
      <c r="E10" s="179">
        <v>3463534.6033999999</v>
      </c>
      <c r="F10" s="665">
        <v>2511061.8928999999</v>
      </c>
      <c r="G10" s="665">
        <v>43537.97</v>
      </c>
      <c r="H10" s="179">
        <v>428.42</v>
      </c>
      <c r="I10" s="179">
        <v>2877472.0622999999</v>
      </c>
      <c r="J10" s="665">
        <v>1755602.7285</v>
      </c>
      <c r="K10" s="665">
        <v>346353.41710000002</v>
      </c>
      <c r="L10" s="665">
        <v>753318.48670000001</v>
      </c>
      <c r="M10" s="665">
        <v>21769.01</v>
      </c>
      <c r="N10" s="665">
        <v>428.42</v>
      </c>
      <c r="O10" s="42"/>
    </row>
    <row r="11" spans="1:15">
      <c r="A11" s="42">
        <v>5</v>
      </c>
      <c r="B11" s="498" t="s">
        <v>687</v>
      </c>
      <c r="C11" s="663">
        <v>194828162.833</v>
      </c>
      <c r="D11" s="179">
        <v>166095281.28369999</v>
      </c>
      <c r="E11" s="179">
        <v>27363033.037300002</v>
      </c>
      <c r="F11" s="665">
        <v>1220320.5519999999</v>
      </c>
      <c r="G11" s="665">
        <v>149511.59</v>
      </c>
      <c r="H11" s="179">
        <v>16.37</v>
      </c>
      <c r="I11" s="179">
        <v>6496091.6919999998</v>
      </c>
      <c r="J11" s="665">
        <v>3318920.1729000001</v>
      </c>
      <c r="K11" s="665">
        <v>2736303.1978000002</v>
      </c>
      <c r="L11" s="665">
        <v>366096.15130000003</v>
      </c>
      <c r="M11" s="665">
        <v>74755.8</v>
      </c>
      <c r="N11" s="665">
        <v>16.37</v>
      </c>
      <c r="O11" s="42"/>
    </row>
    <row r="12" spans="1:15">
      <c r="A12" s="42">
        <v>6</v>
      </c>
      <c r="B12" s="498" t="s">
        <v>688</v>
      </c>
      <c r="C12" s="663">
        <v>106101554.37620001</v>
      </c>
      <c r="D12" s="179">
        <v>83908806.468199998</v>
      </c>
      <c r="E12" s="179">
        <v>17456006.568</v>
      </c>
      <c r="F12" s="665">
        <v>4668872.67</v>
      </c>
      <c r="G12" s="665">
        <v>52894.84</v>
      </c>
      <c r="H12" s="179">
        <v>14973.83</v>
      </c>
      <c r="I12" s="179">
        <v>4771753.8936000001</v>
      </c>
      <c r="J12" s="665">
        <v>1584070.2211</v>
      </c>
      <c r="K12" s="665">
        <v>1745600.6244999999</v>
      </c>
      <c r="L12" s="665">
        <v>1400661.798</v>
      </c>
      <c r="M12" s="665">
        <v>26447.42</v>
      </c>
      <c r="N12" s="665">
        <v>14973.83</v>
      </c>
      <c r="O12" s="42"/>
    </row>
    <row r="13" spans="1:15">
      <c r="A13" s="42">
        <v>7</v>
      </c>
      <c r="B13" s="498" t="s">
        <v>689</v>
      </c>
      <c r="C13" s="663">
        <v>61667643.450400002</v>
      </c>
      <c r="D13" s="179">
        <v>56967583.1457</v>
      </c>
      <c r="E13" s="179">
        <v>3895476.5303000002</v>
      </c>
      <c r="F13" s="665">
        <v>804579.54440000001</v>
      </c>
      <c r="G13" s="665"/>
      <c r="H13" s="179">
        <v>4.2300000000000004</v>
      </c>
      <c r="I13" s="179">
        <v>1770277.2985</v>
      </c>
      <c r="J13" s="665">
        <v>1139351.6018999999</v>
      </c>
      <c r="K13" s="665">
        <v>389547.61489999999</v>
      </c>
      <c r="L13" s="665">
        <v>241373.8517</v>
      </c>
      <c r="M13" s="665"/>
      <c r="N13" s="665">
        <v>4.2300000000000004</v>
      </c>
      <c r="O13" s="42"/>
    </row>
    <row r="14" spans="1:15">
      <c r="A14" s="42">
        <v>8</v>
      </c>
      <c r="B14" s="498" t="s">
        <v>690</v>
      </c>
      <c r="C14" s="663">
        <v>82797356.9648</v>
      </c>
      <c r="D14" s="179">
        <v>70395076.758699998</v>
      </c>
      <c r="E14" s="179">
        <v>11437473.6215</v>
      </c>
      <c r="F14" s="665">
        <v>923329.30460000003</v>
      </c>
      <c r="G14" s="665">
        <v>35495.879999999997</v>
      </c>
      <c r="H14" s="179">
        <v>5981.4</v>
      </c>
      <c r="I14" s="179">
        <v>2838962.5501999999</v>
      </c>
      <c r="J14" s="665">
        <v>1404089.9813000001</v>
      </c>
      <c r="K14" s="665">
        <v>1134144.4169999999</v>
      </c>
      <c r="L14" s="665">
        <v>276998.80190000002</v>
      </c>
      <c r="M14" s="665">
        <v>17747.95</v>
      </c>
      <c r="N14" s="665">
        <v>5981.4</v>
      </c>
      <c r="O14" s="42"/>
    </row>
    <row r="15" spans="1:15">
      <c r="A15" s="42">
        <v>9</v>
      </c>
      <c r="B15" s="498" t="s">
        <v>691</v>
      </c>
      <c r="C15" s="663">
        <v>59037373.999200001</v>
      </c>
      <c r="D15" s="179">
        <v>22854687.9223</v>
      </c>
      <c r="E15" s="179">
        <v>36077864.266900003</v>
      </c>
      <c r="F15" s="665">
        <v>87404.479999999996</v>
      </c>
      <c r="G15" s="665">
        <v>11749.03</v>
      </c>
      <c r="H15" s="179">
        <v>5668.3</v>
      </c>
      <c r="I15" s="179">
        <v>4084244.6609999998</v>
      </c>
      <c r="J15" s="665">
        <v>455873.1507</v>
      </c>
      <c r="K15" s="665">
        <v>3590607.3402999998</v>
      </c>
      <c r="L15" s="665">
        <v>26221.35</v>
      </c>
      <c r="M15" s="665">
        <v>5874.52</v>
      </c>
      <c r="N15" s="665">
        <v>5668.3</v>
      </c>
      <c r="O15" s="42"/>
    </row>
    <row r="16" spans="1:15" ht="30">
      <c r="A16" s="42">
        <v>10</v>
      </c>
      <c r="B16" s="498" t="s">
        <v>692</v>
      </c>
      <c r="C16" s="663">
        <v>8008416.5248999996</v>
      </c>
      <c r="D16" s="179">
        <v>7241013.3179000001</v>
      </c>
      <c r="E16" s="179">
        <v>183929.81839999999</v>
      </c>
      <c r="F16" s="665">
        <v>583473.38859999995</v>
      </c>
      <c r="G16" s="665"/>
      <c r="H16" s="179"/>
      <c r="I16" s="179">
        <v>338255.12760000001</v>
      </c>
      <c r="J16" s="665">
        <v>144820.13680000001</v>
      </c>
      <c r="K16" s="665">
        <v>18392.972300000001</v>
      </c>
      <c r="L16" s="665">
        <v>175042.01850000001</v>
      </c>
      <c r="M16" s="665"/>
      <c r="N16" s="665"/>
      <c r="O16" s="42"/>
    </row>
    <row r="17" spans="1:15">
      <c r="A17" s="42">
        <v>11</v>
      </c>
      <c r="B17" s="498" t="s">
        <v>693</v>
      </c>
      <c r="C17" s="663">
        <v>817716.21189999999</v>
      </c>
      <c r="D17" s="179">
        <v>790498.16189999995</v>
      </c>
      <c r="E17" s="179">
        <v>23162.38</v>
      </c>
      <c r="F17" s="665"/>
      <c r="G17" s="665">
        <v>4055.67</v>
      </c>
      <c r="H17" s="179"/>
      <c r="I17" s="179">
        <v>20154.006600000001</v>
      </c>
      <c r="J17" s="665">
        <v>15809.926600000001</v>
      </c>
      <c r="K17" s="665">
        <v>2316.2399999999998</v>
      </c>
      <c r="L17" s="665"/>
      <c r="M17" s="665">
        <v>2027.84</v>
      </c>
      <c r="N17" s="665"/>
      <c r="O17" s="42"/>
    </row>
    <row r="18" spans="1:15">
      <c r="A18" s="42">
        <v>12</v>
      </c>
      <c r="B18" s="498" t="s">
        <v>694</v>
      </c>
      <c r="C18" s="663">
        <v>82216170.231399998</v>
      </c>
      <c r="D18" s="179">
        <v>81320624.938999996</v>
      </c>
      <c r="E18" s="179">
        <v>692929.46600000001</v>
      </c>
      <c r="F18" s="665">
        <v>190140.2464</v>
      </c>
      <c r="G18" s="665">
        <v>10969.21</v>
      </c>
      <c r="H18" s="179">
        <v>1506.37</v>
      </c>
      <c r="I18" s="179">
        <v>1754241.7242999999</v>
      </c>
      <c r="J18" s="665">
        <v>1620915.7058999999</v>
      </c>
      <c r="K18" s="665">
        <v>69292.955000000002</v>
      </c>
      <c r="L18" s="665">
        <v>57042.073400000001</v>
      </c>
      <c r="M18" s="665">
        <v>5484.62</v>
      </c>
      <c r="N18" s="665">
        <v>1506.37</v>
      </c>
      <c r="O18" s="42"/>
    </row>
    <row r="19" spans="1:15">
      <c r="A19" s="42">
        <v>13</v>
      </c>
      <c r="B19" s="498" t="s">
        <v>695</v>
      </c>
      <c r="C19" s="663">
        <v>13404604.216499999</v>
      </c>
      <c r="D19" s="179">
        <v>12597067.344599999</v>
      </c>
      <c r="E19" s="179">
        <v>723685.70559999999</v>
      </c>
      <c r="F19" s="665">
        <v>63400.41</v>
      </c>
      <c r="G19" s="665">
        <v>20343.95</v>
      </c>
      <c r="H19" s="179">
        <v>106.80629999999999</v>
      </c>
      <c r="I19" s="179">
        <v>353608.61119999998</v>
      </c>
      <c r="J19" s="665">
        <v>251941.1336</v>
      </c>
      <c r="K19" s="665">
        <v>72368.551300000006</v>
      </c>
      <c r="L19" s="665">
        <v>19020.13</v>
      </c>
      <c r="M19" s="665">
        <v>10171.99</v>
      </c>
      <c r="N19" s="665">
        <v>106.80629999999999</v>
      </c>
      <c r="O19" s="42"/>
    </row>
    <row r="20" spans="1:15">
      <c r="A20" s="42">
        <v>14</v>
      </c>
      <c r="B20" s="498" t="s">
        <v>696</v>
      </c>
      <c r="C20" s="663">
        <v>102891057.98010001</v>
      </c>
      <c r="D20" s="179">
        <v>65452269.562399998</v>
      </c>
      <c r="E20" s="179">
        <v>22157345.106400002</v>
      </c>
      <c r="F20" s="665">
        <v>15262951.111300001</v>
      </c>
      <c r="G20" s="665">
        <v>12270.41</v>
      </c>
      <c r="H20" s="179">
        <v>6221.79</v>
      </c>
      <c r="I20" s="179">
        <v>8111920.1357000005</v>
      </c>
      <c r="J20" s="665">
        <v>1304944.1094</v>
      </c>
      <c r="K20" s="665">
        <v>2215733.9394999999</v>
      </c>
      <c r="L20" s="665">
        <v>4578885.0867999997</v>
      </c>
      <c r="M20" s="665">
        <v>6135.21</v>
      </c>
      <c r="N20" s="665">
        <v>6221.79</v>
      </c>
      <c r="O20" s="42"/>
    </row>
    <row r="21" spans="1:15">
      <c r="A21" s="42">
        <v>15</v>
      </c>
      <c r="B21" s="498" t="s">
        <v>697</v>
      </c>
      <c r="C21" s="663">
        <v>34806367.595600002</v>
      </c>
      <c r="D21" s="179">
        <v>11565943.9619</v>
      </c>
      <c r="E21" s="179">
        <v>6411023.6823000005</v>
      </c>
      <c r="F21" s="665">
        <v>16829399.951400001</v>
      </c>
      <c r="G21" s="665"/>
      <c r="H21" s="179"/>
      <c r="I21" s="179">
        <v>5900336.9687999999</v>
      </c>
      <c r="J21" s="665">
        <v>210414.82509999999</v>
      </c>
      <c r="K21" s="665">
        <v>641102.33739999996</v>
      </c>
      <c r="L21" s="665">
        <v>5048819.8063000003</v>
      </c>
      <c r="M21" s="665"/>
      <c r="N21" s="665"/>
      <c r="O21" s="42"/>
    </row>
    <row r="22" spans="1:15">
      <c r="A22" s="42">
        <v>16</v>
      </c>
      <c r="B22" s="498" t="s">
        <v>698</v>
      </c>
      <c r="C22" s="663">
        <v>21070332.477699999</v>
      </c>
      <c r="D22" s="179">
        <v>12559560.3628</v>
      </c>
      <c r="E22" s="179">
        <v>8192047.6374000004</v>
      </c>
      <c r="F22" s="665">
        <v>318724.47749999998</v>
      </c>
      <c r="G22" s="665"/>
      <c r="H22" s="179"/>
      <c r="I22" s="179">
        <v>1165613.31</v>
      </c>
      <c r="J22" s="665">
        <v>250791.2297</v>
      </c>
      <c r="K22" s="665">
        <v>819204.75249999994</v>
      </c>
      <c r="L22" s="665">
        <v>95617.327799999999</v>
      </c>
      <c r="M22" s="665"/>
      <c r="N22" s="665"/>
      <c r="O22" s="42"/>
    </row>
    <row r="23" spans="1:15">
      <c r="A23" s="42">
        <v>17</v>
      </c>
      <c r="B23" s="498" t="s">
        <v>699</v>
      </c>
      <c r="C23" s="663">
        <v>16378880.921800001</v>
      </c>
      <c r="D23" s="179">
        <v>7012256.9335000003</v>
      </c>
      <c r="E23" s="179">
        <v>9051681.9193999991</v>
      </c>
      <c r="F23" s="665">
        <v>314942.06890000001</v>
      </c>
      <c r="G23" s="665"/>
      <c r="H23" s="179"/>
      <c r="I23" s="179">
        <v>1139895.8051</v>
      </c>
      <c r="J23" s="665">
        <v>140245.03940000001</v>
      </c>
      <c r="K23" s="665">
        <v>905168.17139999999</v>
      </c>
      <c r="L23" s="665">
        <v>94482.594299999997</v>
      </c>
      <c r="M23" s="665"/>
      <c r="N23" s="665"/>
      <c r="O23" s="42"/>
    </row>
    <row r="24" spans="1:15">
      <c r="A24" s="42">
        <v>18</v>
      </c>
      <c r="B24" s="498" t="s">
        <v>700</v>
      </c>
      <c r="C24" s="663">
        <v>98115680.886800006</v>
      </c>
      <c r="D24" s="179">
        <v>97071070.695299998</v>
      </c>
      <c r="E24" s="179">
        <v>733306.57149999996</v>
      </c>
      <c r="F24" s="665">
        <v>288110.59000000003</v>
      </c>
      <c r="G24" s="665">
        <v>23091.55</v>
      </c>
      <c r="H24" s="179">
        <v>101.48</v>
      </c>
      <c r="I24" s="179">
        <v>2112832.2522</v>
      </c>
      <c r="J24" s="665">
        <v>1941421.1106</v>
      </c>
      <c r="K24" s="665">
        <v>73330.671600000001</v>
      </c>
      <c r="L24" s="665">
        <v>86433.21</v>
      </c>
      <c r="M24" s="665">
        <v>11545.78</v>
      </c>
      <c r="N24" s="665">
        <v>101.48</v>
      </c>
      <c r="O24" s="42"/>
    </row>
    <row r="25" spans="1:15">
      <c r="A25" s="42">
        <v>19</v>
      </c>
      <c r="B25" s="498" t="s">
        <v>701</v>
      </c>
      <c r="C25" s="663">
        <v>7235525.7942000004</v>
      </c>
      <c r="D25" s="179">
        <v>7225319.3342000004</v>
      </c>
      <c r="E25" s="179"/>
      <c r="F25" s="665">
        <v>10206.459999999999</v>
      </c>
      <c r="G25" s="665"/>
      <c r="H25" s="179"/>
      <c r="I25" s="179">
        <v>147567.976</v>
      </c>
      <c r="J25" s="665">
        <v>144506.03599999999</v>
      </c>
      <c r="K25" s="665"/>
      <c r="L25" s="665">
        <v>3061.94</v>
      </c>
      <c r="M25" s="665"/>
      <c r="N25" s="665"/>
      <c r="O25" s="42"/>
    </row>
    <row r="26" spans="1:15">
      <c r="A26" s="42">
        <v>20</v>
      </c>
      <c r="B26" s="498" t="s">
        <v>702</v>
      </c>
      <c r="C26" s="663">
        <v>102857457.6135</v>
      </c>
      <c r="D26" s="179">
        <v>101123487.3935</v>
      </c>
      <c r="E26" s="179">
        <v>1188575.93</v>
      </c>
      <c r="F26" s="665">
        <v>401983.2</v>
      </c>
      <c r="G26" s="665">
        <v>135355.18</v>
      </c>
      <c r="H26" s="179">
        <v>8055.91</v>
      </c>
      <c r="I26" s="179">
        <v>2285264.9961000001</v>
      </c>
      <c r="J26" s="665">
        <v>1970078.8600999999</v>
      </c>
      <c r="K26" s="665">
        <v>118857.59600000001</v>
      </c>
      <c r="L26" s="665">
        <v>120595.02</v>
      </c>
      <c r="M26" s="665">
        <v>67677.61</v>
      </c>
      <c r="N26" s="665">
        <v>8055.91</v>
      </c>
      <c r="O26" s="42"/>
    </row>
    <row r="27" spans="1:15">
      <c r="A27" s="42">
        <v>21</v>
      </c>
      <c r="B27" s="498" t="s">
        <v>703</v>
      </c>
      <c r="C27" s="663">
        <v>31303494.237100001</v>
      </c>
      <c r="D27" s="179">
        <v>31217003.197099999</v>
      </c>
      <c r="E27" s="179">
        <v>1186.8699999999999</v>
      </c>
      <c r="F27" s="665">
        <v>85277.33</v>
      </c>
      <c r="G27" s="665"/>
      <c r="H27" s="179">
        <v>26.84</v>
      </c>
      <c r="I27" s="179">
        <v>650068.63840000005</v>
      </c>
      <c r="J27" s="665">
        <v>624339.89839999995</v>
      </c>
      <c r="K27" s="665">
        <v>118.69</v>
      </c>
      <c r="L27" s="665">
        <v>25583.21</v>
      </c>
      <c r="M27" s="665"/>
      <c r="N27" s="665">
        <v>26.84</v>
      </c>
      <c r="O27" s="42"/>
    </row>
    <row r="28" spans="1:15">
      <c r="A28" s="42">
        <v>22</v>
      </c>
      <c r="B28" s="498" t="s">
        <v>704</v>
      </c>
      <c r="C28" s="663">
        <v>5594041.2784000002</v>
      </c>
      <c r="D28" s="179">
        <v>5199575.1900000004</v>
      </c>
      <c r="E28" s="179">
        <v>304551.4584</v>
      </c>
      <c r="F28" s="665">
        <v>76528.83</v>
      </c>
      <c r="G28" s="665">
        <v>13357.1</v>
      </c>
      <c r="H28" s="179">
        <v>28.7</v>
      </c>
      <c r="I28" s="179">
        <v>162081.81589999999</v>
      </c>
      <c r="J28" s="665">
        <v>101960.7886</v>
      </c>
      <c r="K28" s="665">
        <v>30455.1273</v>
      </c>
      <c r="L28" s="665">
        <v>22958.65</v>
      </c>
      <c r="M28" s="665">
        <v>6678.55</v>
      </c>
      <c r="N28" s="665">
        <v>28.7</v>
      </c>
      <c r="O28" s="42"/>
    </row>
    <row r="29" spans="1:15">
      <c r="A29" s="42">
        <v>23</v>
      </c>
      <c r="B29" s="498" t="s">
        <v>705</v>
      </c>
      <c r="C29" s="663">
        <v>202118456.1022</v>
      </c>
      <c r="D29" s="179">
        <v>192233745.4237</v>
      </c>
      <c r="E29" s="179">
        <v>5470069.4856000002</v>
      </c>
      <c r="F29" s="665">
        <v>4187830.8251</v>
      </c>
      <c r="G29" s="665">
        <v>210392.32000000001</v>
      </c>
      <c r="H29" s="179">
        <v>16418.0478</v>
      </c>
      <c r="I29" s="179">
        <v>5743124.2597000003</v>
      </c>
      <c r="J29" s="665">
        <v>3818153.7067999998</v>
      </c>
      <c r="K29" s="665">
        <v>547007.00450000004</v>
      </c>
      <c r="L29" s="665">
        <v>1256349.2605999999</v>
      </c>
      <c r="M29" s="665">
        <v>105196.24</v>
      </c>
      <c r="N29" s="665">
        <v>16418.0478</v>
      </c>
      <c r="O29" s="42"/>
    </row>
    <row r="30" spans="1:15">
      <c r="A30" s="42">
        <v>24</v>
      </c>
      <c r="B30" s="498" t="s">
        <v>706</v>
      </c>
      <c r="C30" s="663">
        <v>84303072.287499994</v>
      </c>
      <c r="D30" s="179">
        <v>81445695.059100002</v>
      </c>
      <c r="E30" s="179">
        <v>985061.42</v>
      </c>
      <c r="F30" s="665">
        <v>1495080.6716</v>
      </c>
      <c r="G30" s="665">
        <v>263305.19679999998</v>
      </c>
      <c r="H30" s="179">
        <v>113929.94</v>
      </c>
      <c r="I30" s="179">
        <v>2339944.7187999999</v>
      </c>
      <c r="J30" s="665">
        <v>1547331.9304</v>
      </c>
      <c r="K30" s="665">
        <v>98506.14</v>
      </c>
      <c r="L30" s="665">
        <v>448524.13429999998</v>
      </c>
      <c r="M30" s="665">
        <v>131652.5741</v>
      </c>
      <c r="N30" s="665">
        <v>113929.94</v>
      </c>
      <c r="O30" s="42"/>
    </row>
    <row r="31" spans="1:15">
      <c r="A31" s="42">
        <v>25</v>
      </c>
      <c r="B31" s="498" t="s">
        <v>707</v>
      </c>
      <c r="C31" s="663">
        <v>73984149.885900006</v>
      </c>
      <c r="D31" s="179">
        <v>68613354.828500003</v>
      </c>
      <c r="E31" s="179">
        <v>3310773.1187</v>
      </c>
      <c r="F31" s="665">
        <v>1957368.5427999999</v>
      </c>
      <c r="G31" s="665">
        <v>43591.4</v>
      </c>
      <c r="H31" s="179">
        <v>59061.995900000002</v>
      </c>
      <c r="I31" s="179">
        <v>2232388.4383</v>
      </c>
      <c r="J31" s="665">
        <v>1237654.6276</v>
      </c>
      <c r="K31" s="665">
        <v>331077.25919999997</v>
      </c>
      <c r="L31" s="665">
        <v>582798.8456</v>
      </c>
      <c r="M31" s="665">
        <v>21795.71</v>
      </c>
      <c r="N31" s="665">
        <v>59061.995900000002</v>
      </c>
      <c r="O31" s="42"/>
    </row>
    <row r="32" spans="1:15">
      <c r="A32" s="42">
        <v>26</v>
      </c>
      <c r="B32" s="498" t="s">
        <v>807</v>
      </c>
      <c r="C32" s="663">
        <v>336624417.78899997</v>
      </c>
      <c r="D32" s="179">
        <v>272270369.98580003</v>
      </c>
      <c r="E32" s="179">
        <v>37558997.974799998</v>
      </c>
      <c r="F32" s="665">
        <v>23016766.657900002</v>
      </c>
      <c r="G32" s="665">
        <v>3264642.5570999999</v>
      </c>
      <c r="H32" s="179">
        <v>513640.61339999997</v>
      </c>
      <c r="I32" s="179">
        <v>18248391.793000001</v>
      </c>
      <c r="J32" s="665">
        <v>5441499.0111999996</v>
      </c>
      <c r="K32" s="665">
        <v>3755899.6335999998</v>
      </c>
      <c r="L32" s="665">
        <v>6905030.7196000004</v>
      </c>
      <c r="M32" s="665">
        <v>1632323.1529999999</v>
      </c>
      <c r="N32" s="665">
        <v>513639.27559999999</v>
      </c>
      <c r="O32" s="42"/>
    </row>
    <row r="33" spans="1:15">
      <c r="A33" s="42">
        <v>27</v>
      </c>
      <c r="B33" s="553" t="s">
        <v>68</v>
      </c>
      <c r="C33" s="666">
        <v>2027872905.2424996</v>
      </c>
      <c r="D33" s="175">
        <v>1744358284.2191</v>
      </c>
      <c r="E33" s="175">
        <v>200262921.5011</v>
      </c>
      <c r="F33" s="667">
        <v>78023936.008300006</v>
      </c>
      <c r="G33" s="667">
        <v>4473993.8538999995</v>
      </c>
      <c r="H33" s="175">
        <v>753769.66009999998</v>
      </c>
      <c r="I33" s="668">
        <v>80441379.220900014</v>
      </c>
      <c r="J33" s="667">
        <v>34048333.527599998</v>
      </c>
      <c r="K33" s="667">
        <v>19999509.040599998</v>
      </c>
      <c r="L33" s="667">
        <v>23402769.293299999</v>
      </c>
      <c r="M33" s="667">
        <v>2236999.0370999998</v>
      </c>
      <c r="N33" s="667">
        <v>753768.3223</v>
      </c>
      <c r="O33" s="42"/>
    </row>
    <row r="34" spans="1:15">
      <c r="A34" s="176"/>
      <c r="B34" s="176"/>
      <c r="C34" s="176"/>
      <c r="D34" s="176"/>
      <c r="E34" s="176"/>
      <c r="H34" s="176"/>
      <c r="I34" s="176"/>
      <c r="O34" s="176"/>
    </row>
    <row r="35" spans="1:15">
      <c r="A35" s="176"/>
      <c r="B35" s="554"/>
      <c r="C35" s="554"/>
      <c r="D35" s="176"/>
      <c r="E35" s="176"/>
      <c r="H35" s="176"/>
      <c r="I35" s="176"/>
      <c r="O35" s="176"/>
    </row>
    <row r="36" spans="1:15">
      <c r="A36" s="176"/>
      <c r="B36" s="176"/>
      <c r="C36" s="176"/>
      <c r="D36" s="176"/>
      <c r="E36" s="176"/>
      <c r="H36" s="176"/>
      <c r="I36" s="176"/>
      <c r="O36" s="176"/>
    </row>
    <row r="37" spans="1:15">
      <c r="A37" s="176"/>
      <c r="B37" s="176"/>
      <c r="C37" s="176"/>
      <c r="D37" s="176"/>
      <c r="E37" s="176"/>
      <c r="H37" s="176"/>
      <c r="I37" s="176"/>
      <c r="O37" s="176"/>
    </row>
    <row r="38" spans="1:15">
      <c r="A38" s="176"/>
      <c r="B38" s="176"/>
      <c r="C38" s="176"/>
      <c r="D38" s="176"/>
      <c r="E38" s="176"/>
      <c r="H38" s="176"/>
      <c r="I38" s="176"/>
      <c r="O38" s="176"/>
    </row>
    <row r="39" spans="1:15">
      <c r="A39" s="176"/>
      <c r="B39" s="176"/>
      <c r="C39" s="176"/>
      <c r="D39" s="176"/>
      <c r="E39" s="176"/>
      <c r="H39" s="176"/>
      <c r="I39" s="176"/>
      <c r="O39" s="176"/>
    </row>
    <row r="40" spans="1:15">
      <c r="A40" s="176"/>
      <c r="B40" s="176"/>
      <c r="C40" s="176"/>
      <c r="D40" s="176"/>
      <c r="E40" s="176"/>
      <c r="H40" s="176"/>
      <c r="I40" s="176"/>
      <c r="O40" s="176"/>
    </row>
    <row r="41" spans="1:15">
      <c r="A41" s="555"/>
      <c r="B41" s="555"/>
      <c r="C41" s="555"/>
      <c r="D41" s="176"/>
      <c r="E41" s="176"/>
      <c r="H41" s="176"/>
      <c r="I41" s="176"/>
      <c r="O41" s="176"/>
    </row>
    <row r="42" spans="1:15">
      <c r="A42" s="555"/>
      <c r="B42" s="555"/>
      <c r="C42" s="555"/>
      <c r="D42" s="176"/>
      <c r="E42" s="176"/>
      <c r="H42" s="176"/>
      <c r="I42" s="176"/>
      <c r="O42" s="176"/>
    </row>
    <row r="43" spans="1:15">
      <c r="A43" s="176"/>
      <c r="B43" s="556"/>
      <c r="C43" s="556"/>
      <c r="D43" s="176"/>
      <c r="E43" s="176"/>
      <c r="H43" s="176"/>
      <c r="I43" s="176"/>
      <c r="O43" s="176"/>
    </row>
    <row r="44" spans="1:15">
      <c r="A44" s="176"/>
      <c r="B44" s="556"/>
      <c r="C44" s="556"/>
      <c r="D44" s="176"/>
      <c r="E44" s="176"/>
      <c r="H44" s="176"/>
      <c r="I44" s="176"/>
      <c r="O44" s="176"/>
    </row>
    <row r="45" spans="1:15">
      <c r="A45" s="176"/>
      <c r="B45" s="556"/>
      <c r="C45" s="556"/>
      <c r="D45" s="176"/>
      <c r="E45" s="176"/>
      <c r="H45" s="176"/>
      <c r="I45" s="176"/>
      <c r="O45" s="176"/>
    </row>
    <row r="46" spans="1:15">
      <c r="A46" s="176"/>
      <c r="B46" s="176"/>
      <c r="C46" s="176"/>
      <c r="D46" s="176"/>
      <c r="E46" s="176"/>
      <c r="H46" s="176"/>
      <c r="I46" s="176"/>
      <c r="O46" s="176"/>
    </row>
    <row r="66" spans="3:14">
      <c r="C66" s="557"/>
      <c r="D66" s="557"/>
      <c r="E66" s="557"/>
      <c r="F66" s="557"/>
      <c r="G66" s="557"/>
      <c r="H66" s="557"/>
      <c r="I66" s="557"/>
      <c r="J66" s="557"/>
      <c r="K66" s="557"/>
      <c r="L66" s="557"/>
      <c r="M66" s="557"/>
      <c r="N66" s="557"/>
    </row>
    <row r="67" spans="3:14">
      <c r="C67" s="557"/>
      <c r="D67" s="557"/>
      <c r="E67" s="557"/>
      <c r="F67" s="557"/>
      <c r="G67" s="557"/>
      <c r="H67" s="557"/>
      <c r="I67" s="557"/>
      <c r="J67" s="557"/>
      <c r="K67" s="557"/>
      <c r="L67" s="557"/>
      <c r="M67" s="557"/>
      <c r="N67" s="557"/>
    </row>
    <row r="68" spans="3:14">
      <c r="C68" s="557"/>
      <c r="D68" s="557"/>
      <c r="E68" s="557"/>
      <c r="F68" s="557"/>
      <c r="G68" s="557"/>
      <c r="H68" s="557"/>
      <c r="I68" s="557"/>
      <c r="J68" s="557"/>
      <c r="K68" s="557"/>
      <c r="L68" s="557"/>
      <c r="M68" s="557"/>
      <c r="N68" s="557"/>
    </row>
    <row r="69" spans="3:14">
      <c r="C69" s="557"/>
      <c r="D69" s="557"/>
      <c r="E69" s="557"/>
      <c r="F69" s="557"/>
      <c r="G69" s="557"/>
      <c r="H69" s="557"/>
      <c r="I69" s="557"/>
      <c r="J69" s="557"/>
      <c r="K69" s="557"/>
      <c r="L69" s="557"/>
      <c r="M69" s="557"/>
      <c r="N69" s="557"/>
    </row>
    <row r="70" spans="3:14">
      <c r="C70" s="557"/>
      <c r="D70" s="557"/>
      <c r="E70" s="557"/>
      <c r="F70" s="557"/>
      <c r="G70" s="557"/>
      <c r="H70" s="557"/>
      <c r="I70" s="557"/>
      <c r="J70" s="557"/>
      <c r="K70" s="557"/>
      <c r="L70" s="557"/>
      <c r="M70" s="557"/>
      <c r="N70" s="557"/>
    </row>
    <row r="71" spans="3:14">
      <c r="C71" s="557"/>
      <c r="D71" s="557"/>
      <c r="E71" s="557"/>
      <c r="F71" s="557"/>
      <c r="G71" s="557"/>
      <c r="H71" s="557"/>
      <c r="I71" s="557"/>
      <c r="J71" s="557"/>
      <c r="K71" s="557"/>
      <c r="L71" s="557"/>
      <c r="M71" s="557"/>
      <c r="N71" s="557"/>
    </row>
    <row r="72" spans="3:14">
      <c r="C72" s="557"/>
      <c r="D72" s="557"/>
      <c r="E72" s="557"/>
      <c r="F72" s="557"/>
      <c r="G72" s="557"/>
      <c r="H72" s="557"/>
      <c r="I72" s="557"/>
      <c r="J72" s="557"/>
      <c r="K72" s="557"/>
      <c r="L72" s="557"/>
      <c r="M72" s="557"/>
      <c r="N72" s="557"/>
    </row>
    <row r="73" spans="3:14">
      <c r="C73" s="557"/>
      <c r="D73" s="557"/>
      <c r="E73" s="557"/>
      <c r="F73" s="557"/>
      <c r="G73" s="557"/>
      <c r="H73" s="557"/>
      <c r="I73" s="557"/>
      <c r="J73" s="557"/>
      <c r="K73" s="557"/>
      <c r="L73" s="557"/>
      <c r="M73" s="557"/>
      <c r="N73" s="557"/>
    </row>
    <row r="74" spans="3:14">
      <c r="C74" s="557"/>
      <c r="D74" s="557"/>
      <c r="E74" s="557"/>
      <c r="F74" s="557"/>
      <c r="G74" s="557"/>
      <c r="H74" s="557"/>
      <c r="I74" s="557"/>
      <c r="J74" s="557"/>
      <c r="K74" s="557"/>
      <c r="L74" s="557"/>
      <c r="M74" s="557"/>
      <c r="N74" s="557"/>
    </row>
    <row r="75" spans="3:14">
      <c r="C75" s="557"/>
      <c r="D75" s="557"/>
      <c r="E75" s="557"/>
      <c r="F75" s="557"/>
      <c r="G75" s="557"/>
      <c r="H75" s="557"/>
      <c r="I75" s="557"/>
      <c r="J75" s="557"/>
      <c r="K75" s="557"/>
      <c r="L75" s="557"/>
      <c r="M75" s="557"/>
      <c r="N75" s="557"/>
    </row>
    <row r="76" spans="3:14">
      <c r="C76" s="557"/>
      <c r="D76" s="557"/>
      <c r="E76" s="557"/>
      <c r="F76" s="557"/>
      <c r="G76" s="557"/>
      <c r="H76" s="557"/>
      <c r="I76" s="557"/>
      <c r="J76" s="557"/>
      <c r="K76" s="557"/>
      <c r="L76" s="557"/>
      <c r="M76" s="557"/>
      <c r="N76" s="557"/>
    </row>
    <row r="77" spans="3:14">
      <c r="C77" s="557"/>
      <c r="D77" s="557"/>
      <c r="E77" s="557"/>
      <c r="F77" s="557"/>
      <c r="G77" s="557"/>
      <c r="H77" s="557"/>
      <c r="I77" s="557"/>
      <c r="J77" s="557"/>
      <c r="K77" s="557"/>
      <c r="L77" s="557"/>
      <c r="M77" s="557"/>
      <c r="N77" s="557"/>
    </row>
    <row r="78" spans="3:14">
      <c r="C78" s="557"/>
      <c r="D78" s="557"/>
      <c r="E78" s="557"/>
      <c r="F78" s="557"/>
      <c r="G78" s="557"/>
      <c r="H78" s="557"/>
      <c r="I78" s="557"/>
      <c r="J78" s="557"/>
      <c r="K78" s="557"/>
      <c r="L78" s="557"/>
      <c r="M78" s="557"/>
      <c r="N78" s="557"/>
    </row>
    <row r="79" spans="3:14">
      <c r="C79" s="557"/>
      <c r="D79" s="557"/>
      <c r="E79" s="557"/>
      <c r="F79" s="557"/>
      <c r="G79" s="557"/>
      <c r="H79" s="557"/>
      <c r="I79" s="557"/>
      <c r="J79" s="557"/>
      <c r="K79" s="557"/>
      <c r="L79" s="557"/>
      <c r="M79" s="557"/>
      <c r="N79" s="557"/>
    </row>
    <row r="80" spans="3:14">
      <c r="C80" s="557"/>
      <c r="D80" s="557"/>
      <c r="E80" s="557"/>
      <c r="F80" s="557"/>
      <c r="G80" s="557"/>
      <c r="H80" s="557"/>
      <c r="I80" s="557"/>
      <c r="J80" s="557"/>
      <c r="K80" s="557"/>
      <c r="L80" s="557"/>
      <c r="M80" s="557"/>
      <c r="N80" s="557"/>
    </row>
    <row r="81" spans="3:14">
      <c r="C81" s="557"/>
      <c r="D81" s="557"/>
      <c r="E81" s="557"/>
      <c r="F81" s="557"/>
      <c r="G81" s="557"/>
      <c r="H81" s="557"/>
      <c r="I81" s="557"/>
      <c r="J81" s="557"/>
      <c r="K81" s="557"/>
      <c r="L81" s="557"/>
      <c r="M81" s="557"/>
      <c r="N81" s="557"/>
    </row>
    <row r="82" spans="3:14">
      <c r="C82" s="557"/>
      <c r="D82" s="557"/>
      <c r="E82" s="557"/>
      <c r="F82" s="557"/>
      <c r="G82" s="557"/>
      <c r="H82" s="557"/>
      <c r="I82" s="557"/>
      <c r="J82" s="557"/>
      <c r="K82" s="557"/>
      <c r="L82" s="557"/>
      <c r="M82" s="557"/>
      <c r="N82" s="557"/>
    </row>
    <row r="83" spans="3:14">
      <c r="C83" s="557"/>
      <c r="D83" s="557"/>
      <c r="E83" s="557"/>
      <c r="F83" s="557"/>
      <c r="G83" s="557"/>
      <c r="H83" s="557"/>
      <c r="I83" s="557"/>
      <c r="J83" s="557"/>
      <c r="K83" s="557"/>
      <c r="L83" s="557"/>
      <c r="M83" s="557"/>
      <c r="N83" s="557"/>
    </row>
    <row r="84" spans="3:14">
      <c r="C84" s="557"/>
      <c r="D84" s="557"/>
      <c r="E84" s="557"/>
      <c r="F84" s="557"/>
      <c r="G84" s="557"/>
      <c r="H84" s="557"/>
      <c r="I84" s="557"/>
      <c r="J84" s="557"/>
      <c r="K84" s="557"/>
      <c r="L84" s="557"/>
      <c r="M84" s="557"/>
      <c r="N84" s="557"/>
    </row>
    <row r="85" spans="3:14">
      <c r="C85" s="557"/>
      <c r="D85" s="557"/>
      <c r="E85" s="557"/>
      <c r="F85" s="557"/>
      <c r="G85" s="557"/>
      <c r="H85" s="557"/>
      <c r="I85" s="557"/>
      <c r="J85" s="557"/>
      <c r="K85" s="557"/>
      <c r="L85" s="557"/>
      <c r="M85" s="557"/>
      <c r="N85" s="557"/>
    </row>
    <row r="86" spans="3:14">
      <c r="C86" s="557"/>
      <c r="D86" s="557"/>
      <c r="E86" s="557"/>
      <c r="F86" s="557"/>
      <c r="G86" s="557"/>
      <c r="H86" s="557"/>
      <c r="I86" s="557"/>
      <c r="J86" s="557"/>
      <c r="K86" s="557"/>
      <c r="L86" s="557"/>
      <c r="M86" s="557"/>
      <c r="N86" s="557"/>
    </row>
    <row r="87" spans="3:14">
      <c r="C87" s="557"/>
      <c r="D87" s="557"/>
      <c r="E87" s="557"/>
      <c r="F87" s="557"/>
      <c r="G87" s="557"/>
      <c r="H87" s="557"/>
      <c r="I87" s="557"/>
      <c r="J87" s="557"/>
      <c r="K87" s="557"/>
      <c r="L87" s="557"/>
      <c r="M87" s="557"/>
      <c r="N87" s="557"/>
    </row>
    <row r="88" spans="3:14">
      <c r="C88" s="557"/>
      <c r="D88" s="557"/>
      <c r="E88" s="557"/>
      <c r="F88" s="557"/>
      <c r="G88" s="557"/>
      <c r="H88" s="557"/>
      <c r="I88" s="557"/>
      <c r="J88" s="557"/>
      <c r="K88" s="557"/>
      <c r="L88" s="557"/>
      <c r="M88" s="557"/>
      <c r="N88" s="557"/>
    </row>
    <row r="89" spans="3:14">
      <c r="C89" s="557"/>
      <c r="D89" s="557"/>
      <c r="E89" s="557"/>
      <c r="F89" s="557"/>
      <c r="G89" s="557"/>
      <c r="H89" s="557"/>
      <c r="I89" s="557"/>
      <c r="J89" s="557"/>
      <c r="K89" s="557"/>
      <c r="L89" s="557"/>
      <c r="M89" s="557"/>
      <c r="N89" s="557"/>
    </row>
    <row r="90" spans="3:14">
      <c r="C90" s="557"/>
      <c r="D90" s="557"/>
      <c r="E90" s="557"/>
      <c r="F90" s="557"/>
      <c r="G90" s="557"/>
      <c r="H90" s="557"/>
      <c r="I90" s="557"/>
      <c r="J90" s="557"/>
      <c r="K90" s="557"/>
      <c r="L90" s="557"/>
      <c r="M90" s="557"/>
      <c r="N90" s="557"/>
    </row>
    <row r="91" spans="3:14">
      <c r="C91" s="557"/>
      <c r="D91" s="557"/>
      <c r="E91" s="557"/>
      <c r="F91" s="557"/>
      <c r="G91" s="557"/>
      <c r="H91" s="557"/>
      <c r="I91" s="557"/>
      <c r="J91" s="557"/>
      <c r="K91" s="557"/>
      <c r="L91" s="557"/>
      <c r="M91" s="557"/>
      <c r="N91" s="557"/>
    </row>
    <row r="92" spans="3:14">
      <c r="C92" s="557"/>
      <c r="D92" s="557"/>
      <c r="E92" s="557"/>
      <c r="F92" s="557"/>
      <c r="G92" s="557"/>
      <c r="H92" s="557"/>
      <c r="I92" s="557"/>
      <c r="J92" s="557"/>
      <c r="K92" s="557"/>
      <c r="L92" s="557"/>
      <c r="M92" s="557"/>
      <c r="N92" s="557"/>
    </row>
  </sheetData>
  <mergeCells count="4">
    <mergeCell ref="A5:B6"/>
    <mergeCell ref="C5:H5"/>
    <mergeCell ref="I5:N5"/>
    <mergeCell ref="O5:O6"/>
  </mergeCells>
  <conditionalFormatting sqref="A5">
    <cfRule type="duplicateValues" dxfId="9" priority="1"/>
    <cfRule type="duplicateValues" dxfId="8" priority="2"/>
  </conditionalFormatting>
  <conditionalFormatting sqref="A5">
    <cfRule type="duplicateValues" dxfId="7"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showGridLines="0" zoomScale="85" zoomScaleNormal="85" workbookViewId="0">
      <selection activeCell="I25" sqref="I25:I26"/>
    </sheetView>
  </sheetViews>
  <sheetFormatPr defaultColWidth="21.28515625" defaultRowHeight="15"/>
  <cols>
    <col min="1" max="1" width="11.42578125" style="32" bestFit="1" customWidth="1"/>
    <col min="2" max="2" width="62.28515625" style="32" bestFit="1" customWidth="1"/>
    <col min="3" max="16384" width="21.28515625" style="32"/>
  </cols>
  <sheetData>
    <row r="1" spans="1:11">
      <c r="A1" s="184" t="s">
        <v>188</v>
      </c>
      <c r="B1" s="197" t="str">
        <f>Info!C2</f>
        <v>სს "ბაზისბანკი"</v>
      </c>
    </row>
    <row r="2" spans="1:11">
      <c r="A2" s="9" t="s">
        <v>189</v>
      </c>
      <c r="B2" s="185">
        <f>'1. key ratios'!B2</f>
        <v>44742</v>
      </c>
    </row>
    <row r="3" spans="1:11">
      <c r="A3" s="163" t="s">
        <v>808</v>
      </c>
    </row>
    <row r="4" spans="1:11">
      <c r="C4" s="30" t="s">
        <v>660</v>
      </c>
      <c r="D4" s="30" t="s">
        <v>661</v>
      </c>
      <c r="E4" s="30" t="s">
        <v>662</v>
      </c>
      <c r="F4" s="30" t="s">
        <v>663</v>
      </c>
      <c r="G4" s="30" t="s">
        <v>664</v>
      </c>
      <c r="H4" s="30" t="s">
        <v>665</v>
      </c>
      <c r="I4" s="30" t="s">
        <v>666</v>
      </c>
      <c r="J4" s="30" t="s">
        <v>667</v>
      </c>
      <c r="K4" s="30" t="s">
        <v>668</v>
      </c>
    </row>
    <row r="5" spans="1:11" ht="104.1" customHeight="1">
      <c r="A5" s="774" t="s">
        <v>809</v>
      </c>
      <c r="B5" s="775"/>
      <c r="C5" s="550" t="s">
        <v>810</v>
      </c>
      <c r="D5" s="550" t="s">
        <v>796</v>
      </c>
      <c r="E5" s="550" t="s">
        <v>797</v>
      </c>
      <c r="F5" s="550" t="s">
        <v>1035</v>
      </c>
      <c r="G5" s="550" t="s">
        <v>811</v>
      </c>
      <c r="H5" s="550" t="s">
        <v>812</v>
      </c>
      <c r="I5" s="550" t="s">
        <v>813</v>
      </c>
      <c r="J5" s="550" t="s">
        <v>814</v>
      </c>
      <c r="K5" s="550" t="s">
        <v>815</v>
      </c>
    </row>
    <row r="6" spans="1:11">
      <c r="A6" s="42">
        <v>1</v>
      </c>
      <c r="B6" s="42" t="s">
        <v>816</v>
      </c>
      <c r="C6" s="179">
        <v>41832347.348700002</v>
      </c>
      <c r="D6" s="179">
        <v>2738808.4986</v>
      </c>
      <c r="E6" s="220">
        <v>850003.91850000003</v>
      </c>
      <c r="F6" s="179"/>
      <c r="G6" s="179">
        <v>1494427472.1257</v>
      </c>
      <c r="H6" s="179">
        <v>12894099.2907</v>
      </c>
      <c r="I6" s="179">
        <v>108173272.3283</v>
      </c>
      <c r="J6" s="179">
        <v>55637844.092500001</v>
      </c>
      <c r="K6" s="179">
        <v>311319057.63950002</v>
      </c>
    </row>
    <row r="7" spans="1:11">
      <c r="A7" s="42">
        <v>2</v>
      </c>
      <c r="B7" s="195" t="s">
        <v>817</v>
      </c>
      <c r="C7" s="179"/>
      <c r="D7" s="179"/>
      <c r="E7" s="220"/>
      <c r="F7" s="179"/>
      <c r="G7" s="179"/>
      <c r="H7" s="179"/>
      <c r="I7" s="179"/>
      <c r="J7" s="179"/>
      <c r="K7" s="179"/>
    </row>
    <row r="8" spans="1:11">
      <c r="A8" s="42">
        <v>3</v>
      </c>
      <c r="B8" s="195" t="s">
        <v>768</v>
      </c>
      <c r="C8" s="179">
        <v>26723312.883200001</v>
      </c>
      <c r="D8" s="179">
        <v>463450</v>
      </c>
      <c r="E8" s="220">
        <v>19647962.787600003</v>
      </c>
      <c r="F8" s="179"/>
      <c r="G8" s="179">
        <v>197193479.2421</v>
      </c>
      <c r="H8" s="179">
        <v>1923355.4087</v>
      </c>
      <c r="I8" s="179">
        <v>27651808.013</v>
      </c>
      <c r="J8" s="179">
        <v>16785374.9892</v>
      </c>
      <c r="K8" s="179">
        <v>65898602.113600001</v>
      </c>
    </row>
    <row r="9" spans="1:11">
      <c r="A9" s="42">
        <v>4</v>
      </c>
      <c r="B9" s="177" t="s">
        <v>818</v>
      </c>
      <c r="C9" s="179">
        <v>0.45</v>
      </c>
      <c r="D9" s="179">
        <v>156826.99979999999</v>
      </c>
      <c r="E9" s="220"/>
      <c r="F9" s="179"/>
      <c r="G9" s="179">
        <v>62927702.383699998</v>
      </c>
      <c r="H9" s="179">
        <v>807547.02659999998</v>
      </c>
      <c r="I9" s="179">
        <v>2745213.2288000002</v>
      </c>
      <c r="J9" s="179">
        <v>3334994.6009999998</v>
      </c>
      <c r="K9" s="179">
        <v>13279414.8324</v>
      </c>
    </row>
    <row r="10" spans="1:11">
      <c r="A10" s="42">
        <v>5</v>
      </c>
      <c r="B10" s="551" t="s">
        <v>819</v>
      </c>
      <c r="C10" s="179"/>
      <c r="D10" s="179"/>
      <c r="E10" s="179"/>
      <c r="F10" s="179"/>
      <c r="G10" s="179"/>
      <c r="H10" s="179"/>
      <c r="I10" s="179"/>
      <c r="J10" s="179"/>
      <c r="K10" s="179"/>
    </row>
    <row r="11" spans="1:11">
      <c r="A11" s="42">
        <v>6</v>
      </c>
      <c r="B11" s="551" t="s">
        <v>820</v>
      </c>
      <c r="C11" s="179"/>
      <c r="D11" s="179"/>
      <c r="E11" s="179"/>
      <c r="F11" s="179"/>
      <c r="G11" s="179"/>
      <c r="H11" s="179"/>
      <c r="I11" s="179"/>
      <c r="J11" s="179"/>
      <c r="K11" s="179">
        <v>493171</v>
      </c>
    </row>
    <row r="23" spans="3:12">
      <c r="C23" s="183"/>
      <c r="D23" s="183"/>
      <c r="E23" s="183"/>
      <c r="F23" s="183"/>
      <c r="G23" s="183"/>
      <c r="H23" s="183"/>
      <c r="I23" s="183"/>
      <c r="J23" s="183"/>
      <c r="K23" s="183"/>
      <c r="L23" s="183"/>
    </row>
    <row r="24" spans="3:12">
      <c r="C24" s="183"/>
      <c r="D24" s="183"/>
      <c r="E24" s="183"/>
      <c r="F24" s="183"/>
      <c r="G24" s="183"/>
      <c r="H24" s="183"/>
      <c r="I24" s="183"/>
      <c r="J24" s="183"/>
      <c r="K24" s="183"/>
      <c r="L24" s="183"/>
    </row>
    <row r="25" spans="3:12">
      <c r="C25" s="183"/>
      <c r="D25" s="183"/>
      <c r="E25" s="183"/>
      <c r="F25" s="183"/>
      <c r="G25" s="183"/>
      <c r="H25" s="183"/>
      <c r="I25" s="183"/>
      <c r="J25" s="183"/>
      <c r="K25" s="183"/>
      <c r="L25" s="183"/>
    </row>
    <row r="26" spans="3:12">
      <c r="C26" s="183"/>
      <c r="D26" s="183"/>
      <c r="E26" s="183"/>
      <c r="F26" s="183"/>
      <c r="G26" s="183"/>
      <c r="H26" s="183"/>
      <c r="I26" s="183"/>
      <c r="J26" s="183"/>
      <c r="K26" s="183"/>
      <c r="L26" s="183"/>
    </row>
    <row r="27" spans="3:12">
      <c r="C27" s="183"/>
      <c r="D27" s="183"/>
      <c r="E27" s="183"/>
      <c r="F27" s="183"/>
      <c r="G27" s="183"/>
      <c r="H27" s="183"/>
      <c r="I27" s="183"/>
      <c r="J27" s="183"/>
      <c r="K27" s="183"/>
      <c r="L27" s="183"/>
    </row>
    <row r="28" spans="3:12">
      <c r="C28" s="183"/>
      <c r="D28" s="183"/>
      <c r="E28" s="183"/>
      <c r="F28" s="183"/>
      <c r="G28" s="183"/>
      <c r="H28" s="183"/>
      <c r="I28" s="183"/>
      <c r="J28" s="183"/>
      <c r="K28" s="183"/>
      <c r="L28" s="183"/>
    </row>
    <row r="29" spans="3:12">
      <c r="C29" s="183"/>
      <c r="D29" s="183"/>
      <c r="E29" s="183"/>
      <c r="F29" s="183"/>
      <c r="G29" s="183"/>
      <c r="H29" s="183"/>
      <c r="I29" s="183"/>
      <c r="J29" s="183"/>
      <c r="K29" s="183"/>
      <c r="L29" s="183"/>
    </row>
    <row r="30" spans="3:12">
      <c r="C30" s="183"/>
      <c r="D30" s="183"/>
      <c r="E30" s="183"/>
      <c r="F30" s="183"/>
      <c r="G30" s="183"/>
      <c r="H30" s="183"/>
      <c r="I30" s="183"/>
      <c r="J30" s="183"/>
      <c r="K30" s="183"/>
      <c r="L30" s="183"/>
    </row>
  </sheetData>
  <mergeCells count="1">
    <mergeCell ref="A5:B5"/>
  </mergeCells>
  <conditionalFormatting sqref="A5">
    <cfRule type="duplicateValues" dxfId="6" priority="1"/>
    <cfRule type="duplicateValues" dxfId="5" priority="2"/>
  </conditionalFormatting>
  <conditionalFormatting sqref="A5">
    <cfRule type="duplicateValues" dxfId="4"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topLeftCell="Q1" zoomScale="85" zoomScaleNormal="85" workbookViewId="0">
      <selection activeCell="AE20" sqref="AE20"/>
    </sheetView>
  </sheetViews>
  <sheetFormatPr defaultColWidth="8.85546875" defaultRowHeight="15"/>
  <cols>
    <col min="1" max="1" width="10" style="32" bestFit="1" customWidth="1"/>
    <col min="2" max="2" width="71.7109375" style="32" customWidth="1"/>
    <col min="3" max="3" width="12.5703125" style="537" bestFit="1" customWidth="1"/>
    <col min="4" max="4" width="13.5703125" style="537" bestFit="1" customWidth="1"/>
    <col min="5" max="5" width="13.42578125" style="537" bestFit="1" customWidth="1"/>
    <col min="6" max="6" width="14.28515625" style="537" bestFit="1" customWidth="1"/>
    <col min="7" max="7" width="10.5703125" style="537" bestFit="1" customWidth="1"/>
    <col min="8" max="8" width="10.28515625" style="537" bestFit="1" customWidth="1"/>
    <col min="9" max="9" width="11.5703125" style="537" bestFit="1" customWidth="1"/>
    <col min="10" max="15" width="12.140625" style="537" customWidth="1"/>
    <col min="16" max="19" width="21" style="537" customWidth="1"/>
    <col min="20" max="16384" width="8.85546875" style="32"/>
  </cols>
  <sheetData>
    <row r="1" spans="1:19">
      <c r="A1" s="184" t="s">
        <v>188</v>
      </c>
      <c r="B1" s="197" t="str">
        <f>Info!C2</f>
        <v>სს "ბაზისბანკი"</v>
      </c>
    </row>
    <row r="2" spans="1:19">
      <c r="A2" s="9" t="s">
        <v>189</v>
      </c>
      <c r="B2" s="185">
        <f>'1. key ratios'!B2</f>
        <v>44742</v>
      </c>
    </row>
    <row r="3" spans="1:19">
      <c r="A3" s="163" t="s">
        <v>943</v>
      </c>
    </row>
    <row r="4" spans="1:19">
      <c r="A4" s="163"/>
    </row>
    <row r="5" spans="1:19" ht="24" customHeight="1">
      <c r="A5" s="776" t="s">
        <v>973</v>
      </c>
      <c r="B5" s="776"/>
      <c r="C5" s="778" t="s">
        <v>771</v>
      </c>
      <c r="D5" s="778"/>
      <c r="E5" s="778"/>
      <c r="F5" s="778"/>
      <c r="G5" s="778"/>
      <c r="H5" s="778"/>
      <c r="I5" s="778" t="s">
        <v>981</v>
      </c>
      <c r="J5" s="778"/>
      <c r="K5" s="778"/>
      <c r="L5" s="778"/>
      <c r="M5" s="778"/>
      <c r="N5" s="778"/>
      <c r="O5" s="777" t="s">
        <v>969</v>
      </c>
      <c r="P5" s="777" t="s">
        <v>976</v>
      </c>
      <c r="Q5" s="777" t="s">
        <v>975</v>
      </c>
      <c r="R5" s="777" t="s">
        <v>980</v>
      </c>
      <c r="S5" s="777" t="s">
        <v>970</v>
      </c>
    </row>
    <row r="6" spans="1:19" ht="61.15" customHeight="1">
      <c r="A6" s="776"/>
      <c r="B6" s="776"/>
      <c r="C6" s="645"/>
      <c r="D6" s="646" t="s">
        <v>802</v>
      </c>
      <c r="E6" s="646" t="s">
        <v>803</v>
      </c>
      <c r="F6" s="646" t="s">
        <v>804</v>
      </c>
      <c r="G6" s="646" t="s">
        <v>805</v>
      </c>
      <c r="H6" s="646" t="s">
        <v>806</v>
      </c>
      <c r="I6" s="645"/>
      <c r="J6" s="646" t="s">
        <v>802</v>
      </c>
      <c r="K6" s="646" t="s">
        <v>803</v>
      </c>
      <c r="L6" s="646" t="s">
        <v>804</v>
      </c>
      <c r="M6" s="646" t="s">
        <v>805</v>
      </c>
      <c r="N6" s="646" t="s">
        <v>806</v>
      </c>
      <c r="O6" s="777"/>
      <c r="P6" s="777"/>
      <c r="Q6" s="777"/>
      <c r="R6" s="777"/>
      <c r="S6" s="777"/>
    </row>
    <row r="7" spans="1:19">
      <c r="A7" s="515">
        <v>1</v>
      </c>
      <c r="B7" s="538" t="s">
        <v>944</v>
      </c>
      <c r="C7" s="179">
        <v>16590894.679</v>
      </c>
      <c r="D7" s="179">
        <v>11851388.114500001</v>
      </c>
      <c r="E7" s="179">
        <v>2082163.2645</v>
      </c>
      <c r="F7" s="179">
        <v>1938081.61</v>
      </c>
      <c r="G7" s="179">
        <v>645058.99</v>
      </c>
      <c r="H7" s="179">
        <v>74202.7</v>
      </c>
      <c r="I7" s="179">
        <v>1423400.8998</v>
      </c>
      <c r="J7" s="179">
        <v>237027.53440000003</v>
      </c>
      <c r="K7" s="179">
        <v>208216.4454</v>
      </c>
      <c r="L7" s="179">
        <v>581424.56999999995</v>
      </c>
      <c r="M7" s="179">
        <v>322529.65000000002</v>
      </c>
      <c r="N7" s="179">
        <v>74202.7</v>
      </c>
      <c r="O7" s="179">
        <v>1194</v>
      </c>
      <c r="P7" s="539">
        <v>0.12223596660474</v>
      </c>
      <c r="Q7" s="539">
        <v>0.12223596660474</v>
      </c>
      <c r="R7" s="539">
        <v>0.24230650000000001</v>
      </c>
      <c r="S7" s="179">
        <v>40.211397599999998</v>
      </c>
    </row>
    <row r="8" spans="1:19">
      <c r="A8" s="515">
        <v>2</v>
      </c>
      <c r="B8" s="540" t="s">
        <v>945</v>
      </c>
      <c r="C8" s="179">
        <v>191777034.88250002</v>
      </c>
      <c r="D8" s="179">
        <v>167898209.53549999</v>
      </c>
      <c r="E8" s="179">
        <v>13107266.937400002</v>
      </c>
      <c r="F8" s="179">
        <v>8880649.4877000004</v>
      </c>
      <c r="G8" s="179">
        <v>1622878.18</v>
      </c>
      <c r="H8" s="179">
        <v>268030.74190000002</v>
      </c>
      <c r="I8" s="179">
        <v>8252431.1225999994</v>
      </c>
      <c r="J8" s="179">
        <v>3198037.6177000003</v>
      </c>
      <c r="K8" s="179">
        <v>1310727.6109</v>
      </c>
      <c r="L8" s="179">
        <v>2664195.4621000001</v>
      </c>
      <c r="M8" s="179">
        <v>811439.69</v>
      </c>
      <c r="N8" s="179">
        <v>268030.74190000002</v>
      </c>
      <c r="O8" s="179">
        <v>27687</v>
      </c>
      <c r="P8" s="539">
        <v>0.13879890387244009</v>
      </c>
      <c r="Q8" s="539">
        <v>0.13929563095596012</v>
      </c>
      <c r="R8" s="539">
        <v>0.15793670000000001</v>
      </c>
      <c r="S8" s="179">
        <v>44.922039599999998</v>
      </c>
    </row>
    <row r="9" spans="1:19">
      <c r="A9" s="515">
        <v>3</v>
      </c>
      <c r="B9" s="540" t="s">
        <v>946</v>
      </c>
      <c r="C9" s="179">
        <v>0</v>
      </c>
      <c r="D9" s="179"/>
      <c r="E9" s="179"/>
      <c r="F9" s="179"/>
      <c r="G9" s="179"/>
      <c r="H9" s="179"/>
      <c r="I9" s="179">
        <v>0</v>
      </c>
      <c r="J9" s="179"/>
      <c r="K9" s="179"/>
      <c r="L9" s="179"/>
      <c r="M9" s="179"/>
      <c r="N9" s="179"/>
      <c r="O9" s="179"/>
      <c r="P9" s="539"/>
      <c r="Q9" s="539"/>
      <c r="R9" s="539"/>
      <c r="S9" s="179"/>
    </row>
    <row r="10" spans="1:19">
      <c r="A10" s="515">
        <v>4</v>
      </c>
      <c r="B10" s="540" t="s">
        <v>947</v>
      </c>
      <c r="C10" s="179">
        <v>161914.67000000001</v>
      </c>
      <c r="D10" s="179">
        <v>161914.67000000001</v>
      </c>
      <c r="E10" s="179">
        <v>0</v>
      </c>
      <c r="F10" s="179">
        <v>0</v>
      </c>
      <c r="G10" s="179">
        <v>0</v>
      </c>
      <c r="H10" s="179">
        <v>0</v>
      </c>
      <c r="I10" s="179">
        <v>3238.28</v>
      </c>
      <c r="J10" s="179">
        <v>3238.28</v>
      </c>
      <c r="K10" s="179">
        <v>0</v>
      </c>
      <c r="L10" s="179">
        <v>0</v>
      </c>
      <c r="M10" s="179">
        <v>0</v>
      </c>
      <c r="N10" s="179">
        <v>0</v>
      </c>
      <c r="O10" s="179">
        <v>66</v>
      </c>
      <c r="P10" s="539">
        <v>2.5559161243149997E-2</v>
      </c>
      <c r="Q10" s="539">
        <v>2.5608996486889996E-2</v>
      </c>
      <c r="R10" s="539">
        <v>1.4520099999999999E-2</v>
      </c>
      <c r="S10" s="179">
        <v>16.5000006</v>
      </c>
    </row>
    <row r="11" spans="1:19">
      <c r="A11" s="515">
        <v>5</v>
      </c>
      <c r="B11" s="540" t="s">
        <v>948</v>
      </c>
      <c r="C11" s="179">
        <v>2144632.3868</v>
      </c>
      <c r="D11" s="179">
        <v>1844902.1627</v>
      </c>
      <c r="E11" s="179">
        <v>177182.43410000001</v>
      </c>
      <c r="F11" s="179">
        <v>101567.89</v>
      </c>
      <c r="G11" s="179">
        <v>19372.939999999999</v>
      </c>
      <c r="H11" s="179">
        <v>1606.96</v>
      </c>
      <c r="I11" s="179">
        <v>96383.060200000007</v>
      </c>
      <c r="J11" s="179">
        <v>36900.835099999997</v>
      </c>
      <c r="K11" s="179">
        <v>17718.325100000002</v>
      </c>
      <c r="L11" s="179">
        <v>30470.42</v>
      </c>
      <c r="M11" s="179">
        <v>9686.52</v>
      </c>
      <c r="N11" s="179">
        <v>1606.96</v>
      </c>
      <c r="O11" s="179">
        <v>4355</v>
      </c>
      <c r="P11" s="539">
        <v>0.17923993257489929</v>
      </c>
      <c r="Q11" s="539">
        <v>0.19297624252368012</v>
      </c>
      <c r="R11" s="539">
        <v>0.18001729999999999</v>
      </c>
      <c r="S11" s="179">
        <v>7.4826436000000003</v>
      </c>
    </row>
    <row r="12" spans="1:19">
      <c r="A12" s="515">
        <v>6</v>
      </c>
      <c r="B12" s="540" t="s">
        <v>949</v>
      </c>
      <c r="C12" s="179">
        <v>34473938.844600007</v>
      </c>
      <c r="D12" s="179">
        <v>27124933.248100001</v>
      </c>
      <c r="E12" s="179">
        <v>3588265.3445000001</v>
      </c>
      <c r="F12" s="179">
        <v>2071671.8092999998</v>
      </c>
      <c r="G12" s="179">
        <v>1495135.8570999999</v>
      </c>
      <c r="H12" s="179">
        <v>193932.58559999999</v>
      </c>
      <c r="I12" s="179">
        <v>2464329.8633999997</v>
      </c>
      <c r="J12" s="179">
        <v>542499.72369999997</v>
      </c>
      <c r="K12" s="179">
        <v>358827.46069999994</v>
      </c>
      <c r="L12" s="179">
        <v>621502.14889999991</v>
      </c>
      <c r="M12" s="179">
        <v>747569.25300000003</v>
      </c>
      <c r="N12" s="179">
        <v>193931.27709999998</v>
      </c>
      <c r="O12" s="179">
        <v>29280</v>
      </c>
      <c r="P12" s="539">
        <v>0.1705153308757191</v>
      </c>
      <c r="Q12" s="539">
        <v>0.18489700123266389</v>
      </c>
      <c r="R12" s="539">
        <v>0.180671</v>
      </c>
      <c r="S12" s="179">
        <v>23.402371599999999</v>
      </c>
    </row>
    <row r="13" spans="1:19">
      <c r="A13" s="515">
        <v>7</v>
      </c>
      <c r="B13" s="540" t="s">
        <v>950</v>
      </c>
      <c r="C13" s="179">
        <v>518519908.5266</v>
      </c>
      <c r="D13" s="179">
        <v>460018804.02109998</v>
      </c>
      <c r="E13" s="179">
        <v>37460054.5242</v>
      </c>
      <c r="F13" s="179">
        <v>20538982.6987</v>
      </c>
      <c r="G13" s="179">
        <v>432775.94</v>
      </c>
      <c r="H13" s="179">
        <v>69291.342600000004</v>
      </c>
      <c r="I13" s="179">
        <v>19357929.880099997</v>
      </c>
      <c r="J13" s="179">
        <v>9168964.8425999992</v>
      </c>
      <c r="K13" s="179">
        <v>3746003.1152000003</v>
      </c>
      <c r="L13" s="179">
        <v>6157282.6289999997</v>
      </c>
      <c r="M13" s="179">
        <v>216387.98</v>
      </c>
      <c r="N13" s="179">
        <v>69291.313300000009</v>
      </c>
      <c r="O13" s="179">
        <v>8610</v>
      </c>
      <c r="P13" s="539">
        <v>0.10890603364941995</v>
      </c>
      <c r="Q13" s="539">
        <v>0.11010751331883996</v>
      </c>
      <c r="R13" s="539">
        <v>0.1102119</v>
      </c>
      <c r="S13" s="179">
        <v>110.13495810000001</v>
      </c>
    </row>
    <row r="14" spans="1:19">
      <c r="A14" s="541">
        <v>7.1</v>
      </c>
      <c r="B14" s="542" t="s">
        <v>951</v>
      </c>
      <c r="C14" s="179">
        <v>426969040.51719999</v>
      </c>
      <c r="D14" s="179">
        <v>377155338.65600002</v>
      </c>
      <c r="E14" s="179">
        <v>32630557.981600001</v>
      </c>
      <c r="F14" s="179">
        <v>16681076.597000001</v>
      </c>
      <c r="G14" s="179">
        <v>432775.94</v>
      </c>
      <c r="H14" s="179">
        <v>69291.342600000004</v>
      </c>
      <c r="I14" s="179">
        <v>16079217.051900001</v>
      </c>
      <c r="J14" s="179">
        <v>7526161.3838999998</v>
      </c>
      <c r="K14" s="179">
        <v>3263053.8362000003</v>
      </c>
      <c r="L14" s="179">
        <v>5004322.5384999998</v>
      </c>
      <c r="M14" s="179">
        <v>216387.98</v>
      </c>
      <c r="N14" s="179">
        <v>69291.313300000009</v>
      </c>
      <c r="O14" s="179">
        <v>6960</v>
      </c>
      <c r="P14" s="539">
        <v>0.10563322062865001</v>
      </c>
      <c r="Q14" s="539">
        <v>0.10722834712964999</v>
      </c>
      <c r="R14" s="539">
        <v>0.10771020000000001</v>
      </c>
      <c r="S14" s="179">
        <v>112.0415995</v>
      </c>
    </row>
    <row r="15" spans="1:19" ht="30">
      <c r="A15" s="541">
        <v>7.2</v>
      </c>
      <c r="B15" s="542" t="s">
        <v>952</v>
      </c>
      <c r="C15" s="179">
        <v>75148074.680099994</v>
      </c>
      <c r="D15" s="179">
        <v>67124787.325000003</v>
      </c>
      <c r="E15" s="179">
        <v>4324818.9687999999</v>
      </c>
      <c r="F15" s="179">
        <v>3698468.3863000004</v>
      </c>
      <c r="G15" s="179">
        <v>0</v>
      </c>
      <c r="H15" s="179">
        <v>0</v>
      </c>
      <c r="I15" s="179">
        <v>2865641.0942000002</v>
      </c>
      <c r="J15" s="179">
        <v>1328030.7455000002</v>
      </c>
      <c r="K15" s="179">
        <v>432481.55060000002</v>
      </c>
      <c r="L15" s="179">
        <v>1105128.7981</v>
      </c>
      <c r="M15" s="179">
        <v>0</v>
      </c>
      <c r="N15" s="179">
        <v>0</v>
      </c>
      <c r="O15" s="179">
        <v>1195</v>
      </c>
      <c r="P15" s="539">
        <v>0.12160936295575001</v>
      </c>
      <c r="Q15" s="539">
        <v>0.12200530032392</v>
      </c>
      <c r="R15" s="539">
        <v>0.1238253</v>
      </c>
      <c r="S15" s="179">
        <v>103.8110039</v>
      </c>
    </row>
    <row r="16" spans="1:19">
      <c r="A16" s="541">
        <v>7.3</v>
      </c>
      <c r="B16" s="542" t="s">
        <v>953</v>
      </c>
      <c r="C16" s="179">
        <v>16402793.329299999</v>
      </c>
      <c r="D16" s="179">
        <v>15738678.040100001</v>
      </c>
      <c r="E16" s="179">
        <v>504677.57380000001</v>
      </c>
      <c r="F16" s="179">
        <v>159437.71539999999</v>
      </c>
      <c r="G16" s="179">
        <v>0</v>
      </c>
      <c r="H16" s="179">
        <v>0</v>
      </c>
      <c r="I16" s="179">
        <v>413071.734</v>
      </c>
      <c r="J16" s="179">
        <v>314772.7132</v>
      </c>
      <c r="K16" s="179">
        <v>50467.7284</v>
      </c>
      <c r="L16" s="179">
        <v>47831.292399999998</v>
      </c>
      <c r="M16" s="179">
        <v>0</v>
      </c>
      <c r="N16" s="179">
        <v>0</v>
      </c>
      <c r="O16" s="179">
        <v>455</v>
      </c>
      <c r="P16" s="539">
        <v>9.9612224347319978E-2</v>
      </c>
      <c r="Q16" s="539">
        <v>9.9691493444839963E-2</v>
      </c>
      <c r="R16" s="539">
        <v>0.1129628</v>
      </c>
      <c r="S16" s="179">
        <v>89.477266900000004</v>
      </c>
    </row>
    <row r="17" spans="1:19">
      <c r="A17" s="515">
        <v>8</v>
      </c>
      <c r="B17" s="540" t="s">
        <v>954</v>
      </c>
      <c r="C17" s="179">
        <v>0</v>
      </c>
      <c r="D17" s="179"/>
      <c r="E17" s="179"/>
      <c r="F17" s="179"/>
      <c r="G17" s="179"/>
      <c r="H17" s="179"/>
      <c r="I17" s="179">
        <v>0</v>
      </c>
      <c r="J17" s="179"/>
      <c r="K17" s="179"/>
      <c r="L17" s="179"/>
      <c r="M17" s="179"/>
      <c r="N17" s="179"/>
      <c r="O17" s="179"/>
      <c r="P17" s="539"/>
      <c r="Q17" s="539"/>
      <c r="R17" s="539"/>
      <c r="S17" s="179"/>
    </row>
    <row r="18" spans="1:19">
      <c r="A18" s="543">
        <v>9</v>
      </c>
      <c r="B18" s="544" t="s">
        <v>955</v>
      </c>
      <c r="C18" s="545">
        <v>0</v>
      </c>
      <c r="D18" s="545">
        <v>0</v>
      </c>
      <c r="E18" s="545">
        <v>0</v>
      </c>
      <c r="F18" s="545">
        <v>0</v>
      </c>
      <c r="G18" s="545">
        <v>0</v>
      </c>
      <c r="H18" s="545">
        <v>0</v>
      </c>
      <c r="I18" s="545">
        <v>0</v>
      </c>
      <c r="J18" s="545">
        <v>0</v>
      </c>
      <c r="K18" s="545">
        <v>0</v>
      </c>
      <c r="L18" s="545">
        <v>0</v>
      </c>
      <c r="M18" s="545">
        <v>0</v>
      </c>
      <c r="N18" s="545">
        <v>0</v>
      </c>
      <c r="O18" s="545">
        <v>0</v>
      </c>
      <c r="P18" s="546"/>
      <c r="Q18" s="546"/>
      <c r="R18" s="546">
        <v>0</v>
      </c>
      <c r="S18" s="545">
        <v>0</v>
      </c>
    </row>
    <row r="19" spans="1:19">
      <c r="A19" s="547">
        <v>10</v>
      </c>
      <c r="B19" s="548" t="s">
        <v>974</v>
      </c>
      <c r="C19" s="179">
        <v>763668323.98949993</v>
      </c>
      <c r="D19" s="179">
        <v>668900151.75189996</v>
      </c>
      <c r="E19" s="179">
        <v>56414932.504700005</v>
      </c>
      <c r="F19" s="179">
        <v>33530953.495700002</v>
      </c>
      <c r="G19" s="179">
        <v>4215221.9071000004</v>
      </c>
      <c r="H19" s="179">
        <v>607064.33010000002</v>
      </c>
      <c r="I19" s="179">
        <v>31597713.106099997</v>
      </c>
      <c r="J19" s="179">
        <v>13186668.8335</v>
      </c>
      <c r="K19" s="179">
        <v>5641492.9572999999</v>
      </c>
      <c r="L19" s="179">
        <v>10054875.23</v>
      </c>
      <c r="M19" s="179">
        <v>2107613.0929999999</v>
      </c>
      <c r="N19" s="179">
        <v>607062.99230000004</v>
      </c>
      <c r="O19" s="179">
        <v>71192</v>
      </c>
      <c r="P19" s="539">
        <v>0.13696340944344806</v>
      </c>
      <c r="Q19" s="539">
        <v>0.14096098846367539</v>
      </c>
      <c r="R19" s="539">
        <v>0.12842310000000001</v>
      </c>
      <c r="S19" s="179">
        <v>88.015720900000005</v>
      </c>
    </row>
    <row r="20" spans="1:19" ht="30">
      <c r="A20" s="541">
        <v>10.1</v>
      </c>
      <c r="B20" s="542" t="s">
        <v>979</v>
      </c>
      <c r="C20" s="549"/>
      <c r="D20" s="549"/>
      <c r="E20" s="549"/>
      <c r="F20" s="549"/>
      <c r="G20" s="549"/>
      <c r="H20" s="549"/>
      <c r="I20" s="549"/>
      <c r="J20" s="549"/>
      <c r="K20" s="549"/>
      <c r="L20" s="549"/>
      <c r="M20" s="549"/>
      <c r="N20" s="549"/>
      <c r="O20" s="549"/>
      <c r="P20" s="549"/>
      <c r="Q20" s="549"/>
      <c r="R20" s="549"/>
      <c r="S20" s="179"/>
    </row>
  </sheetData>
  <mergeCells count="8">
    <mergeCell ref="A5:B6"/>
    <mergeCell ref="S5:S6"/>
    <mergeCell ref="R5:R6"/>
    <mergeCell ref="Q5:Q6"/>
    <mergeCell ref="P5:P6"/>
    <mergeCell ref="C5:H5"/>
    <mergeCell ref="I5:N5"/>
    <mergeCell ref="O5:O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48118533890809E-2"/>
  </sheetPr>
  <dimension ref="A1:O43"/>
  <sheetViews>
    <sheetView zoomScale="85" zoomScaleNormal="85" workbookViewId="0">
      <pane xSplit="1" ySplit="5" topLeftCell="B6" activePane="bottomRight" state="frozen"/>
      <selection sqref="A1:XFD1048576"/>
      <selection pane="topRight" sqref="A1:XFD1048576"/>
      <selection pane="bottomLeft" sqref="A1:XFD1048576"/>
      <selection pane="bottomRight" activeCell="C7" sqref="C7:H41"/>
    </sheetView>
  </sheetViews>
  <sheetFormatPr defaultColWidth="8.85546875" defaultRowHeight="15"/>
  <cols>
    <col min="1" max="1" width="9.42578125" style="32" bestFit="1" customWidth="1"/>
    <col min="2" max="2" width="55.140625" style="32" bestFit="1" customWidth="1"/>
    <col min="3" max="3" width="14.5703125" style="32" customWidth="1"/>
    <col min="4" max="4" width="13.28515625" style="32" customWidth="1"/>
    <col min="5" max="5" width="14.42578125" style="32" customWidth="1"/>
    <col min="6" max="6" width="11.7109375" style="32" customWidth="1"/>
    <col min="7" max="7" width="13.7109375" style="32" customWidth="1"/>
    <col min="8" max="8" width="14.42578125" style="32" customWidth="1"/>
    <col min="9" max="16384" width="8.85546875" style="32"/>
  </cols>
  <sheetData>
    <row r="1" spans="1:15">
      <c r="A1" s="184" t="s">
        <v>188</v>
      </c>
      <c r="B1" s="43" t="str">
        <f>Info!C2</f>
        <v>სს "ბაზისბანკი"</v>
      </c>
    </row>
    <row r="2" spans="1:15">
      <c r="A2" s="184" t="s">
        <v>189</v>
      </c>
      <c r="B2" s="185">
        <f>'1. key ratios'!B2</f>
        <v>44742</v>
      </c>
    </row>
    <row r="3" spans="1:15">
      <c r="A3" s="5"/>
    </row>
    <row r="4" spans="1:15" ht="15.75" thickBot="1">
      <c r="A4" s="13" t="s">
        <v>401</v>
      </c>
      <c r="B4" s="34" t="s">
        <v>241</v>
      </c>
      <c r="C4" s="13"/>
      <c r="D4" s="14"/>
      <c r="E4" s="14"/>
      <c r="F4" s="15"/>
      <c r="G4" s="15"/>
      <c r="H4" s="16" t="s">
        <v>93</v>
      </c>
    </row>
    <row r="5" spans="1:15">
      <c r="A5" s="17"/>
      <c r="B5" s="18"/>
      <c r="C5" s="671" t="s">
        <v>194</v>
      </c>
      <c r="D5" s="672"/>
      <c r="E5" s="673"/>
      <c r="F5" s="671" t="s">
        <v>195</v>
      </c>
      <c r="G5" s="672"/>
      <c r="H5" s="674"/>
    </row>
    <row r="6" spans="1:15" ht="30">
      <c r="A6" s="19" t="s">
        <v>26</v>
      </c>
      <c r="B6" s="20" t="s">
        <v>153</v>
      </c>
      <c r="C6" s="616" t="s">
        <v>27</v>
      </c>
      <c r="D6" s="616" t="s">
        <v>94</v>
      </c>
      <c r="E6" s="616" t="s">
        <v>68</v>
      </c>
      <c r="F6" s="616" t="s">
        <v>27</v>
      </c>
      <c r="G6" s="616" t="s">
        <v>94</v>
      </c>
      <c r="H6" s="617" t="s">
        <v>68</v>
      </c>
    </row>
    <row r="7" spans="1:15">
      <c r="A7" s="19">
        <v>1</v>
      </c>
      <c r="B7" s="21" t="s">
        <v>154</v>
      </c>
      <c r="C7" s="88">
        <v>41584586.950000003</v>
      </c>
      <c r="D7" s="88">
        <v>39735722.847399995</v>
      </c>
      <c r="E7" s="89">
        <f>C7+D7</f>
        <v>81320309.797399998</v>
      </c>
      <c r="F7" s="90">
        <v>16854092.109999999</v>
      </c>
      <c r="G7" s="91">
        <v>21500402.638700001</v>
      </c>
      <c r="H7" s="92">
        <v>38354494.7487</v>
      </c>
      <c r="M7" s="537"/>
      <c r="N7" s="537"/>
      <c r="O7" s="537"/>
    </row>
    <row r="8" spans="1:15">
      <c r="A8" s="19">
        <v>2</v>
      </c>
      <c r="B8" s="21" t="s">
        <v>155</v>
      </c>
      <c r="C8" s="88">
        <v>23427450.48</v>
      </c>
      <c r="D8" s="88">
        <v>220841354.74250001</v>
      </c>
      <c r="E8" s="89">
        <f t="shared" ref="E8:E20" si="0">C8+D8</f>
        <v>244268805.2225</v>
      </c>
      <c r="F8" s="90">
        <v>1297181.46</v>
      </c>
      <c r="G8" s="91">
        <v>178624472.57280001</v>
      </c>
      <c r="H8" s="92">
        <v>179921654.03280002</v>
      </c>
      <c r="M8" s="537"/>
      <c r="N8" s="537"/>
      <c r="O8" s="537"/>
    </row>
    <row r="9" spans="1:15">
      <c r="A9" s="19">
        <v>3</v>
      </c>
      <c r="B9" s="21" t="s">
        <v>156</v>
      </c>
      <c r="C9" s="88">
        <v>960300.08</v>
      </c>
      <c r="D9" s="88">
        <v>71614061.828299999</v>
      </c>
      <c r="E9" s="89">
        <f t="shared" si="0"/>
        <v>72574361.908299997</v>
      </c>
      <c r="F9" s="90">
        <v>3591478.88</v>
      </c>
      <c r="G9" s="91">
        <v>89098472.1285</v>
      </c>
      <c r="H9" s="92">
        <v>92689951.008499995</v>
      </c>
      <c r="M9" s="537"/>
      <c r="N9" s="537"/>
      <c r="O9" s="537"/>
    </row>
    <row r="10" spans="1:15">
      <c r="A10" s="19">
        <v>4</v>
      </c>
      <c r="B10" s="21" t="s">
        <v>185</v>
      </c>
      <c r="C10" s="88">
        <v>121523779.59</v>
      </c>
      <c r="D10" s="88">
        <v>0</v>
      </c>
      <c r="E10" s="89">
        <f t="shared" si="0"/>
        <v>121523779.59</v>
      </c>
      <c r="F10" s="90">
        <v>33896829.280000001</v>
      </c>
      <c r="G10" s="91">
        <v>0</v>
      </c>
      <c r="H10" s="92">
        <v>33896829.280000001</v>
      </c>
      <c r="M10" s="537"/>
      <c r="N10" s="537"/>
      <c r="O10" s="537"/>
    </row>
    <row r="11" spans="1:15">
      <c r="A11" s="19">
        <v>5</v>
      </c>
      <c r="B11" s="21" t="s">
        <v>157</v>
      </c>
      <c r="C11" s="88">
        <v>211272781.36000001</v>
      </c>
      <c r="D11" s="88">
        <v>4305483</v>
      </c>
      <c r="E11" s="89">
        <f t="shared" si="0"/>
        <v>215578264.36000001</v>
      </c>
      <c r="F11" s="90">
        <v>169407674.36999997</v>
      </c>
      <c r="G11" s="91">
        <v>10839829</v>
      </c>
      <c r="H11" s="92">
        <v>180247503.36999997</v>
      </c>
      <c r="M11" s="537"/>
      <c r="N11" s="537"/>
      <c r="O11" s="537"/>
    </row>
    <row r="12" spans="1:15">
      <c r="A12" s="19">
        <v>6.1</v>
      </c>
      <c r="B12" s="22" t="s">
        <v>158</v>
      </c>
      <c r="C12" s="88">
        <v>1070809214.27</v>
      </c>
      <c r="D12" s="88">
        <v>957063690.97250009</v>
      </c>
      <c r="E12" s="89">
        <f t="shared" si="0"/>
        <v>2027872905.2425001</v>
      </c>
      <c r="F12" s="90">
        <v>502061289.38999993</v>
      </c>
      <c r="G12" s="91">
        <v>577585069.11170006</v>
      </c>
      <c r="H12" s="92">
        <v>1079646358.5016999</v>
      </c>
      <c r="M12" s="537"/>
      <c r="N12" s="537"/>
      <c r="O12" s="537"/>
    </row>
    <row r="13" spans="1:15">
      <c r="A13" s="19">
        <v>6.2</v>
      </c>
      <c r="B13" s="22" t="s">
        <v>159</v>
      </c>
      <c r="C13" s="647">
        <v>-40207031.309600003</v>
      </c>
      <c r="D13" s="647">
        <v>-40234367.911300004</v>
      </c>
      <c r="E13" s="648">
        <f t="shared" si="0"/>
        <v>-80441399.220899999</v>
      </c>
      <c r="F13" s="649">
        <v>-19577896.53028151</v>
      </c>
      <c r="G13" s="650">
        <v>-36864882.951089486</v>
      </c>
      <c r="H13" s="651">
        <v>-56442779.481371</v>
      </c>
      <c r="M13" s="537"/>
      <c r="N13" s="537"/>
      <c r="O13" s="537"/>
    </row>
    <row r="14" spans="1:15">
      <c r="A14" s="19">
        <v>6</v>
      </c>
      <c r="B14" s="21" t="s">
        <v>160</v>
      </c>
      <c r="C14" s="89">
        <f>C12+C13</f>
        <v>1030602182.9604</v>
      </c>
      <c r="D14" s="89">
        <f>D12+D13</f>
        <v>916829323.06120014</v>
      </c>
      <c r="E14" s="89">
        <f t="shared" si="0"/>
        <v>1947431506.0216002</v>
      </c>
      <c r="F14" s="89">
        <v>482483392.85971844</v>
      </c>
      <c r="G14" s="89">
        <v>540720186.16061056</v>
      </c>
      <c r="H14" s="92">
        <v>1023203579.020329</v>
      </c>
      <c r="M14" s="537"/>
      <c r="N14" s="537"/>
      <c r="O14" s="537"/>
    </row>
    <row r="15" spans="1:15">
      <c r="A15" s="19">
        <v>7</v>
      </c>
      <c r="B15" s="21" t="s">
        <v>161</v>
      </c>
      <c r="C15" s="88">
        <v>21640892.459999997</v>
      </c>
      <c r="D15" s="88">
        <v>7017536.5685000001</v>
      </c>
      <c r="E15" s="89">
        <f t="shared" si="0"/>
        <v>28658429.028499998</v>
      </c>
      <c r="F15" s="90">
        <v>9376952.5599999987</v>
      </c>
      <c r="G15" s="91">
        <v>4430270.265300001</v>
      </c>
      <c r="H15" s="92">
        <v>13807222.825300001</v>
      </c>
      <c r="M15" s="537"/>
      <c r="N15" s="537"/>
      <c r="O15" s="537"/>
    </row>
    <row r="16" spans="1:15">
      <c r="A16" s="19">
        <v>8</v>
      </c>
      <c r="B16" s="21" t="s">
        <v>162</v>
      </c>
      <c r="C16" s="88">
        <v>10777009.487</v>
      </c>
      <c r="D16" s="88">
        <v>0</v>
      </c>
      <c r="E16" s="89">
        <f t="shared" si="0"/>
        <v>10777009.487</v>
      </c>
      <c r="F16" s="90">
        <v>18333543.166999999</v>
      </c>
      <c r="G16" s="91">
        <v>0</v>
      </c>
      <c r="H16" s="92">
        <v>18333543.166999999</v>
      </c>
      <c r="M16" s="537"/>
      <c r="N16" s="537"/>
      <c r="O16" s="537"/>
    </row>
    <row r="17" spans="1:15">
      <c r="A17" s="19">
        <v>9</v>
      </c>
      <c r="B17" s="21" t="s">
        <v>163</v>
      </c>
      <c r="C17" s="88">
        <v>17062704.66</v>
      </c>
      <c r="D17" s="88">
        <v>0</v>
      </c>
      <c r="E17" s="89">
        <f t="shared" si="0"/>
        <v>17062704.66</v>
      </c>
      <c r="F17" s="90">
        <v>17062704.219999999</v>
      </c>
      <c r="G17" s="91">
        <v>0</v>
      </c>
      <c r="H17" s="92">
        <v>17062704.219999999</v>
      </c>
      <c r="M17" s="537"/>
      <c r="N17" s="537"/>
      <c r="O17" s="537"/>
    </row>
    <row r="18" spans="1:15">
      <c r="A18" s="19">
        <v>10</v>
      </c>
      <c r="B18" s="21" t="s">
        <v>164</v>
      </c>
      <c r="C18" s="88">
        <v>64056959</v>
      </c>
      <c r="D18" s="88">
        <v>0</v>
      </c>
      <c r="E18" s="89">
        <f t="shared" si="0"/>
        <v>64056959</v>
      </c>
      <c r="F18" s="90">
        <v>35525140.600000001</v>
      </c>
      <c r="G18" s="91">
        <v>0</v>
      </c>
      <c r="H18" s="92">
        <v>35525140.600000001</v>
      </c>
      <c r="M18" s="537"/>
      <c r="N18" s="537"/>
      <c r="O18" s="537"/>
    </row>
    <row r="19" spans="1:15">
      <c r="A19" s="19">
        <v>11</v>
      </c>
      <c r="B19" s="21" t="s">
        <v>165</v>
      </c>
      <c r="C19" s="88">
        <v>13601107.273399999</v>
      </c>
      <c r="D19" s="88">
        <v>513736.60690000001</v>
      </c>
      <c r="E19" s="89">
        <f t="shared" si="0"/>
        <v>14114843.8803</v>
      </c>
      <c r="F19" s="90">
        <v>9576829.2733999994</v>
      </c>
      <c r="G19" s="91">
        <v>790209.69019999995</v>
      </c>
      <c r="H19" s="92">
        <v>10367038.963599999</v>
      </c>
      <c r="M19" s="537"/>
      <c r="N19" s="537"/>
      <c r="O19" s="537"/>
    </row>
    <row r="20" spans="1:15">
      <c r="A20" s="19">
        <v>12</v>
      </c>
      <c r="B20" s="23" t="s">
        <v>166</v>
      </c>
      <c r="C20" s="89">
        <f>SUM(C7:C11)+SUM(C14:C19)</f>
        <v>1556509754.3008001</v>
      </c>
      <c r="D20" s="89">
        <f>SUM(D7:D11)+SUM(D14:D19)</f>
        <v>1260857218.6548002</v>
      </c>
      <c r="E20" s="89">
        <f t="shared" si="0"/>
        <v>2817366972.9556003</v>
      </c>
      <c r="F20" s="89">
        <v>797405818.78011847</v>
      </c>
      <c r="G20" s="89">
        <v>846003842.4561106</v>
      </c>
      <c r="H20" s="92">
        <v>1643409661.2362289</v>
      </c>
      <c r="M20" s="537"/>
      <c r="N20" s="537"/>
      <c r="O20" s="537"/>
    </row>
    <row r="21" spans="1:15">
      <c r="A21" s="19"/>
      <c r="B21" s="20" t="s">
        <v>183</v>
      </c>
      <c r="C21" s="93"/>
      <c r="D21" s="93"/>
      <c r="E21" s="93"/>
      <c r="F21" s="94"/>
      <c r="G21" s="95"/>
      <c r="H21" s="96"/>
      <c r="M21" s="537"/>
      <c r="N21" s="537"/>
      <c r="O21" s="537"/>
    </row>
    <row r="22" spans="1:15">
      <c r="A22" s="19">
        <v>13</v>
      </c>
      <c r="B22" s="21" t="s">
        <v>167</v>
      </c>
      <c r="C22" s="88">
        <v>1144.46</v>
      </c>
      <c r="D22" s="88">
        <v>0</v>
      </c>
      <c r="E22" s="89">
        <f>C22+D22</f>
        <v>1144.46</v>
      </c>
      <c r="F22" s="90">
        <v>17501144.460000001</v>
      </c>
      <c r="G22" s="91">
        <v>0</v>
      </c>
      <c r="H22" s="92">
        <v>17501144.460000001</v>
      </c>
      <c r="M22" s="537"/>
      <c r="N22" s="537"/>
      <c r="O22" s="537"/>
    </row>
    <row r="23" spans="1:15">
      <c r="A23" s="19">
        <v>14</v>
      </c>
      <c r="B23" s="21" t="s">
        <v>168</v>
      </c>
      <c r="C23" s="88">
        <v>272112915.38999999</v>
      </c>
      <c r="D23" s="88">
        <v>143644444.4998</v>
      </c>
      <c r="E23" s="89">
        <f t="shared" ref="E23:E40" si="1">C23+D23</f>
        <v>415757359.88979995</v>
      </c>
      <c r="F23" s="90">
        <v>110318190.83999999</v>
      </c>
      <c r="G23" s="91">
        <v>92955381.019800007</v>
      </c>
      <c r="H23" s="92">
        <v>203273571.85979998</v>
      </c>
      <c r="M23" s="537"/>
      <c r="N23" s="537"/>
      <c r="O23" s="537"/>
    </row>
    <row r="24" spans="1:15">
      <c r="A24" s="19">
        <v>15</v>
      </c>
      <c r="B24" s="21" t="s">
        <v>169</v>
      </c>
      <c r="C24" s="88">
        <v>75828335.700000003</v>
      </c>
      <c r="D24" s="88">
        <v>249920511.49479997</v>
      </c>
      <c r="E24" s="89">
        <f t="shared" si="1"/>
        <v>325748847.19479996</v>
      </c>
      <c r="F24" s="90">
        <v>48727518.439999998</v>
      </c>
      <c r="G24" s="91">
        <v>145188901.51440001</v>
      </c>
      <c r="H24" s="92">
        <v>193916419.9544</v>
      </c>
      <c r="M24" s="537"/>
      <c r="N24" s="537"/>
      <c r="O24" s="537"/>
    </row>
    <row r="25" spans="1:15">
      <c r="A25" s="19">
        <v>16</v>
      </c>
      <c r="B25" s="21" t="s">
        <v>170</v>
      </c>
      <c r="C25" s="88">
        <v>423139895.13999999</v>
      </c>
      <c r="D25" s="88">
        <v>507091756.85930002</v>
      </c>
      <c r="E25" s="89">
        <f t="shared" si="1"/>
        <v>930231651.9993</v>
      </c>
      <c r="F25" s="90">
        <v>104969617.06999999</v>
      </c>
      <c r="G25" s="91">
        <v>301621652.0323</v>
      </c>
      <c r="H25" s="92">
        <v>406591269.10229999</v>
      </c>
      <c r="M25" s="537"/>
      <c r="N25" s="537"/>
      <c r="O25" s="537"/>
    </row>
    <row r="26" spans="1:15">
      <c r="A26" s="19">
        <v>17</v>
      </c>
      <c r="B26" s="21" t="s">
        <v>171</v>
      </c>
      <c r="C26" s="93">
        <v>0</v>
      </c>
      <c r="D26" s="93">
        <v>0</v>
      </c>
      <c r="E26" s="89">
        <f t="shared" si="1"/>
        <v>0</v>
      </c>
      <c r="F26" s="94">
        <v>0</v>
      </c>
      <c r="G26" s="95">
        <v>0</v>
      </c>
      <c r="H26" s="92">
        <v>0</v>
      </c>
      <c r="M26" s="537"/>
      <c r="N26" s="537"/>
      <c r="O26" s="537"/>
    </row>
    <row r="27" spans="1:15">
      <c r="A27" s="19">
        <v>18</v>
      </c>
      <c r="B27" s="21" t="s">
        <v>172</v>
      </c>
      <c r="C27" s="88">
        <v>382246807.63</v>
      </c>
      <c r="D27" s="88">
        <v>314252321.97620004</v>
      </c>
      <c r="E27" s="89">
        <f t="shared" si="1"/>
        <v>696499129.60619998</v>
      </c>
      <c r="F27" s="90">
        <v>198312357.38999999</v>
      </c>
      <c r="G27" s="91">
        <v>308945203.73949999</v>
      </c>
      <c r="H27" s="92">
        <v>507257561.12949997</v>
      </c>
      <c r="M27" s="537"/>
      <c r="N27" s="537"/>
      <c r="O27" s="537"/>
    </row>
    <row r="28" spans="1:15">
      <c r="A28" s="19">
        <v>19</v>
      </c>
      <c r="B28" s="21" t="s">
        <v>173</v>
      </c>
      <c r="C28" s="88">
        <v>8338751.1400000006</v>
      </c>
      <c r="D28" s="88">
        <v>7966600.0626000008</v>
      </c>
      <c r="E28" s="89">
        <f t="shared" si="1"/>
        <v>16305351.202600002</v>
      </c>
      <c r="F28" s="90">
        <v>3072736.14</v>
      </c>
      <c r="G28" s="91">
        <v>8009540.9765000008</v>
      </c>
      <c r="H28" s="92">
        <v>11082277.116500001</v>
      </c>
      <c r="M28" s="537"/>
      <c r="N28" s="537"/>
      <c r="O28" s="537"/>
    </row>
    <row r="29" spans="1:15">
      <c r="A29" s="19">
        <v>20</v>
      </c>
      <c r="B29" s="21" t="s">
        <v>95</v>
      </c>
      <c r="C29" s="88">
        <v>23523245.25</v>
      </c>
      <c r="D29" s="88">
        <v>21051941.683799997</v>
      </c>
      <c r="E29" s="89">
        <f t="shared" si="1"/>
        <v>44575186.933799997</v>
      </c>
      <c r="F29" s="90">
        <v>14869167.23</v>
      </c>
      <c r="G29" s="91">
        <v>10059135.130799998</v>
      </c>
      <c r="H29" s="92">
        <v>24928302.360799998</v>
      </c>
      <c r="M29" s="537"/>
      <c r="N29" s="537"/>
      <c r="O29" s="537"/>
    </row>
    <row r="30" spans="1:15">
      <c r="A30" s="19">
        <v>21</v>
      </c>
      <c r="B30" s="21" t="s">
        <v>174</v>
      </c>
      <c r="C30" s="88">
        <v>0</v>
      </c>
      <c r="D30" s="88">
        <v>60583110</v>
      </c>
      <c r="E30" s="89">
        <f t="shared" si="1"/>
        <v>60583110</v>
      </c>
      <c r="F30" s="90">
        <v>0</v>
      </c>
      <c r="G30" s="91">
        <v>15485470</v>
      </c>
      <c r="H30" s="92">
        <v>15485470</v>
      </c>
      <c r="M30" s="537"/>
      <c r="N30" s="537"/>
      <c r="O30" s="537"/>
    </row>
    <row r="31" spans="1:15">
      <c r="A31" s="19">
        <v>22</v>
      </c>
      <c r="B31" s="23" t="s">
        <v>175</v>
      </c>
      <c r="C31" s="89">
        <f>SUM(C22:C30)</f>
        <v>1185191094.71</v>
      </c>
      <c r="D31" s="89">
        <f>SUM(D22:D30)</f>
        <v>1304510686.5764999</v>
      </c>
      <c r="E31" s="89">
        <f>C31+D31</f>
        <v>2489701781.2865</v>
      </c>
      <c r="F31" s="89">
        <v>497770731.56999993</v>
      </c>
      <c r="G31" s="89">
        <v>882265284.41330004</v>
      </c>
      <c r="H31" s="92">
        <v>1380036015.9833</v>
      </c>
      <c r="M31" s="537"/>
      <c r="N31" s="537"/>
      <c r="O31" s="537"/>
    </row>
    <row r="32" spans="1:15">
      <c r="A32" s="19"/>
      <c r="B32" s="20" t="s">
        <v>184</v>
      </c>
      <c r="C32" s="93"/>
      <c r="D32" s="93"/>
      <c r="E32" s="88"/>
      <c r="F32" s="94"/>
      <c r="G32" s="95"/>
      <c r="H32" s="96"/>
      <c r="M32" s="537"/>
      <c r="N32" s="537"/>
      <c r="O32" s="537"/>
    </row>
    <row r="33" spans="1:15">
      <c r="A33" s="19">
        <v>23</v>
      </c>
      <c r="B33" s="21" t="s">
        <v>176</v>
      </c>
      <c r="C33" s="88">
        <v>16181147</v>
      </c>
      <c r="D33" s="93">
        <v>0</v>
      </c>
      <c r="E33" s="89">
        <f t="shared" si="1"/>
        <v>16181147</v>
      </c>
      <c r="F33" s="90">
        <v>16181147</v>
      </c>
      <c r="G33" s="95">
        <v>0</v>
      </c>
      <c r="H33" s="92">
        <v>16181147</v>
      </c>
      <c r="M33" s="537"/>
      <c r="N33" s="537"/>
      <c r="O33" s="537"/>
    </row>
    <row r="34" spans="1:15">
      <c r="A34" s="19">
        <v>24</v>
      </c>
      <c r="B34" s="21" t="s">
        <v>177</v>
      </c>
      <c r="C34" s="88">
        <v>0</v>
      </c>
      <c r="D34" s="93">
        <v>0</v>
      </c>
      <c r="E34" s="89">
        <f t="shared" si="1"/>
        <v>0</v>
      </c>
      <c r="F34" s="90">
        <v>0</v>
      </c>
      <c r="G34" s="95">
        <v>0</v>
      </c>
      <c r="H34" s="92">
        <v>0</v>
      </c>
      <c r="M34" s="537"/>
      <c r="N34" s="537"/>
      <c r="O34" s="537"/>
    </row>
    <row r="35" spans="1:15">
      <c r="A35" s="19">
        <v>25</v>
      </c>
      <c r="B35" s="22" t="s">
        <v>178</v>
      </c>
      <c r="C35" s="88">
        <v>0</v>
      </c>
      <c r="D35" s="93">
        <v>0</v>
      </c>
      <c r="E35" s="89">
        <f t="shared" si="1"/>
        <v>0</v>
      </c>
      <c r="F35" s="90">
        <v>0</v>
      </c>
      <c r="G35" s="95">
        <v>0</v>
      </c>
      <c r="H35" s="92">
        <v>0</v>
      </c>
      <c r="M35" s="537"/>
      <c r="N35" s="537"/>
      <c r="O35" s="537"/>
    </row>
    <row r="36" spans="1:15">
      <c r="A36" s="19">
        <v>26</v>
      </c>
      <c r="B36" s="21" t="s">
        <v>179</v>
      </c>
      <c r="C36" s="88">
        <v>76412652.799999997</v>
      </c>
      <c r="D36" s="93">
        <v>0</v>
      </c>
      <c r="E36" s="89">
        <f t="shared" si="1"/>
        <v>76412652.799999997</v>
      </c>
      <c r="F36" s="90">
        <v>76412652.799999997</v>
      </c>
      <c r="G36" s="95">
        <v>0</v>
      </c>
      <c r="H36" s="92">
        <v>76412652.799999997</v>
      </c>
      <c r="M36" s="537"/>
      <c r="N36" s="537"/>
      <c r="O36" s="537"/>
    </row>
    <row r="37" spans="1:15">
      <c r="A37" s="19">
        <v>27</v>
      </c>
      <c r="B37" s="21" t="s">
        <v>180</v>
      </c>
      <c r="C37" s="88">
        <v>189397311.25</v>
      </c>
      <c r="D37" s="93">
        <v>0</v>
      </c>
      <c r="E37" s="89">
        <f t="shared" si="1"/>
        <v>189397311.25</v>
      </c>
      <c r="F37" s="90">
        <v>145644220.53</v>
      </c>
      <c r="G37" s="95">
        <v>0</v>
      </c>
      <c r="H37" s="92">
        <v>145644220.53</v>
      </c>
      <c r="M37" s="537"/>
      <c r="N37" s="537"/>
      <c r="O37" s="537"/>
    </row>
    <row r="38" spans="1:15">
      <c r="A38" s="19">
        <v>28</v>
      </c>
      <c r="B38" s="21" t="s">
        <v>181</v>
      </c>
      <c r="C38" s="88">
        <v>31738152.090000018</v>
      </c>
      <c r="D38" s="93">
        <v>0</v>
      </c>
      <c r="E38" s="89">
        <f t="shared" si="1"/>
        <v>31738152.090000018</v>
      </c>
      <c r="F38" s="90">
        <v>15622274.9705</v>
      </c>
      <c r="G38" s="95">
        <v>0</v>
      </c>
      <c r="H38" s="92">
        <v>15622274.9705</v>
      </c>
      <c r="M38" s="537"/>
      <c r="N38" s="537"/>
      <c r="O38" s="537"/>
    </row>
    <row r="39" spans="1:15">
      <c r="A39" s="19">
        <v>29</v>
      </c>
      <c r="B39" s="21" t="s">
        <v>196</v>
      </c>
      <c r="C39" s="88">
        <v>13935928.140000001</v>
      </c>
      <c r="D39" s="93">
        <v>0</v>
      </c>
      <c r="E39" s="89">
        <f t="shared" si="1"/>
        <v>13935928.140000001</v>
      </c>
      <c r="F39" s="90">
        <v>9513350.1799999997</v>
      </c>
      <c r="G39" s="95">
        <v>0</v>
      </c>
      <c r="H39" s="92">
        <v>9513350.1799999997</v>
      </c>
      <c r="M39" s="537"/>
      <c r="N39" s="537"/>
      <c r="O39" s="537"/>
    </row>
    <row r="40" spans="1:15">
      <c r="A40" s="19">
        <v>30</v>
      </c>
      <c r="B40" s="23" t="s">
        <v>182</v>
      </c>
      <c r="C40" s="88">
        <v>327665191.28000003</v>
      </c>
      <c r="D40" s="93">
        <v>0</v>
      </c>
      <c r="E40" s="89">
        <f t="shared" si="1"/>
        <v>327665191.28000003</v>
      </c>
      <c r="F40" s="90">
        <v>263373645.48049998</v>
      </c>
      <c r="G40" s="95">
        <v>0</v>
      </c>
      <c r="H40" s="92">
        <v>263373645.48049998</v>
      </c>
      <c r="M40" s="537"/>
      <c r="N40" s="537"/>
      <c r="O40" s="537"/>
    </row>
    <row r="41" spans="1:15" ht="15.75" thickBot="1">
      <c r="A41" s="24">
        <v>31</v>
      </c>
      <c r="B41" s="25" t="s">
        <v>197</v>
      </c>
      <c r="C41" s="97">
        <f>C31+C40</f>
        <v>1512856285.99</v>
      </c>
      <c r="D41" s="97">
        <f>D31+D40</f>
        <v>1304510686.5764999</v>
      </c>
      <c r="E41" s="97">
        <f>C41+D41</f>
        <v>2817366972.5664997</v>
      </c>
      <c r="F41" s="97">
        <v>761144377.05049992</v>
      </c>
      <c r="G41" s="97">
        <v>882265284.41330004</v>
      </c>
      <c r="H41" s="98">
        <v>1643409661.4638</v>
      </c>
      <c r="M41" s="537"/>
      <c r="N41" s="537"/>
      <c r="O41" s="537"/>
    </row>
    <row r="43" spans="1:15">
      <c r="B43" s="26"/>
      <c r="E43" s="118"/>
      <c r="H43" s="118"/>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36"/>
  <sheetViews>
    <sheetView zoomScale="85" zoomScaleNormal="85" workbookViewId="0">
      <selection activeCell="B9" sqref="B9:C9"/>
    </sheetView>
  </sheetViews>
  <sheetFormatPr defaultColWidth="43.42578125" defaultRowHeight="15"/>
  <cols>
    <col min="1" max="1" width="8" style="530" customWidth="1"/>
    <col min="2" max="2" width="66.140625" style="535" customWidth="1"/>
    <col min="3" max="3" width="131.42578125" style="536" customWidth="1"/>
    <col min="4" max="5" width="10.28515625" style="482" customWidth="1"/>
    <col min="6" max="16384" width="43.42578125" style="482"/>
  </cols>
  <sheetData>
    <row r="1" spans="1:3" ht="16.5" thickTop="1" thickBot="1">
      <c r="A1" s="785" t="s">
        <v>322</v>
      </c>
      <c r="B1" s="786"/>
      <c r="C1" s="787"/>
    </row>
    <row r="2" spans="1:3" ht="26.25" customHeight="1">
      <c r="A2" s="483"/>
      <c r="B2" s="484">
        <f>'1. key ratios'!B2</f>
        <v>44742</v>
      </c>
      <c r="C2" s="138"/>
    </row>
    <row r="3" spans="1:3" s="486" customFormat="1" ht="11.25" customHeight="1">
      <c r="A3" s="485"/>
      <c r="B3" s="788" t="s">
        <v>414</v>
      </c>
      <c r="C3" s="788"/>
    </row>
    <row r="4" spans="1:3" ht="12" customHeight="1" thickBot="1">
      <c r="A4" s="789" t="s">
        <v>418</v>
      </c>
      <c r="B4" s="790"/>
      <c r="C4" s="791"/>
    </row>
    <row r="5" spans="1:3" ht="15.75" thickTop="1">
      <c r="A5" s="487"/>
      <c r="B5" s="792" t="s">
        <v>323</v>
      </c>
      <c r="C5" s="793"/>
    </row>
    <row r="6" spans="1:3">
      <c r="A6" s="488"/>
      <c r="B6" s="779" t="s">
        <v>415</v>
      </c>
      <c r="C6" s="780"/>
    </row>
    <row r="7" spans="1:3">
      <c r="A7" s="488"/>
      <c r="B7" s="779" t="s">
        <v>324</v>
      </c>
      <c r="C7" s="780"/>
    </row>
    <row r="8" spans="1:3">
      <c r="A8" s="488"/>
      <c r="B8" s="779" t="s">
        <v>416</v>
      </c>
      <c r="C8" s="780"/>
    </row>
    <row r="9" spans="1:3">
      <c r="A9" s="488"/>
      <c r="B9" s="781" t="s">
        <v>417</v>
      </c>
      <c r="C9" s="782"/>
    </row>
    <row r="10" spans="1:3">
      <c r="A10" s="488"/>
      <c r="B10" s="783" t="s">
        <v>325</v>
      </c>
      <c r="C10" s="784" t="s">
        <v>325</v>
      </c>
    </row>
    <row r="11" spans="1:3">
      <c r="A11" s="488"/>
      <c r="B11" s="783" t="s">
        <v>326</v>
      </c>
      <c r="C11" s="784" t="s">
        <v>326</v>
      </c>
    </row>
    <row r="12" spans="1:3">
      <c r="A12" s="488"/>
      <c r="B12" s="783" t="s">
        <v>327</v>
      </c>
      <c r="C12" s="784" t="s">
        <v>327</v>
      </c>
    </row>
    <row r="13" spans="1:3">
      <c r="A13" s="488"/>
      <c r="B13" s="783" t="s">
        <v>328</v>
      </c>
      <c r="C13" s="784" t="s">
        <v>328</v>
      </c>
    </row>
    <row r="14" spans="1:3">
      <c r="A14" s="488"/>
      <c r="B14" s="783" t="s">
        <v>329</v>
      </c>
      <c r="C14" s="784" t="s">
        <v>329</v>
      </c>
    </row>
    <row r="15" spans="1:3" ht="21.75" customHeight="1">
      <c r="A15" s="488"/>
      <c r="B15" s="783" t="s">
        <v>330</v>
      </c>
      <c r="C15" s="784" t="s">
        <v>330</v>
      </c>
    </row>
    <row r="16" spans="1:3">
      <c r="A16" s="488"/>
      <c r="B16" s="783" t="s">
        <v>331</v>
      </c>
      <c r="C16" s="784" t="s">
        <v>332</v>
      </c>
    </row>
    <row r="17" spans="1:3">
      <c r="A17" s="488"/>
      <c r="B17" s="783" t="s">
        <v>333</v>
      </c>
      <c r="C17" s="784" t="s">
        <v>334</v>
      </c>
    </row>
    <row r="18" spans="1:3">
      <c r="A18" s="488"/>
      <c r="B18" s="783" t="s">
        <v>335</v>
      </c>
      <c r="C18" s="784" t="s">
        <v>336</v>
      </c>
    </row>
    <row r="19" spans="1:3">
      <c r="A19" s="488"/>
      <c r="B19" s="783" t="s">
        <v>337</v>
      </c>
      <c r="C19" s="784" t="s">
        <v>337</v>
      </c>
    </row>
    <row r="20" spans="1:3">
      <c r="A20" s="488"/>
      <c r="B20" s="783" t="s">
        <v>338</v>
      </c>
      <c r="C20" s="784" t="s">
        <v>338</v>
      </c>
    </row>
    <row r="21" spans="1:3">
      <c r="A21" s="488"/>
      <c r="B21" s="783" t="s">
        <v>339</v>
      </c>
      <c r="C21" s="784" t="s">
        <v>339</v>
      </c>
    </row>
    <row r="22" spans="1:3" ht="23.25" customHeight="1">
      <c r="A22" s="488"/>
      <c r="B22" s="783" t="s">
        <v>340</v>
      </c>
      <c r="C22" s="784" t="s">
        <v>341</v>
      </c>
    </row>
    <row r="23" spans="1:3">
      <c r="A23" s="488"/>
      <c r="B23" s="783" t="s">
        <v>342</v>
      </c>
      <c r="C23" s="784" t="s">
        <v>342</v>
      </c>
    </row>
    <row r="24" spans="1:3">
      <c r="A24" s="488"/>
      <c r="B24" s="783" t="s">
        <v>343</v>
      </c>
      <c r="C24" s="784" t="s">
        <v>344</v>
      </c>
    </row>
    <row r="25" spans="1:3" ht="15.75" thickBot="1">
      <c r="A25" s="489"/>
      <c r="B25" s="796" t="s">
        <v>345</v>
      </c>
      <c r="C25" s="797"/>
    </row>
    <row r="26" spans="1:3" ht="16.5" thickTop="1" thickBot="1">
      <c r="A26" s="789" t="s">
        <v>428</v>
      </c>
      <c r="B26" s="790"/>
      <c r="C26" s="791"/>
    </row>
    <row r="27" spans="1:3" ht="16.5" thickTop="1" thickBot="1">
      <c r="A27" s="490"/>
      <c r="B27" s="798" t="s">
        <v>346</v>
      </c>
      <c r="C27" s="799"/>
    </row>
    <row r="28" spans="1:3" ht="16.5" thickTop="1" thickBot="1">
      <c r="A28" s="789" t="s">
        <v>419</v>
      </c>
      <c r="B28" s="790"/>
      <c r="C28" s="791"/>
    </row>
    <row r="29" spans="1:3" ht="15.75" thickTop="1">
      <c r="A29" s="487"/>
      <c r="B29" s="800" t="s">
        <v>347</v>
      </c>
      <c r="C29" s="801" t="s">
        <v>348</v>
      </c>
    </row>
    <row r="30" spans="1:3">
      <c r="A30" s="488"/>
      <c r="B30" s="794" t="s">
        <v>349</v>
      </c>
      <c r="C30" s="795" t="s">
        <v>350</v>
      </c>
    </row>
    <row r="31" spans="1:3">
      <c r="A31" s="488"/>
      <c r="B31" s="794" t="s">
        <v>351</v>
      </c>
      <c r="C31" s="795" t="s">
        <v>352</v>
      </c>
    </row>
    <row r="32" spans="1:3">
      <c r="A32" s="488"/>
      <c r="B32" s="794" t="s">
        <v>353</v>
      </c>
      <c r="C32" s="795" t="s">
        <v>354</v>
      </c>
    </row>
    <row r="33" spans="1:3">
      <c r="A33" s="488"/>
      <c r="B33" s="794" t="s">
        <v>355</v>
      </c>
      <c r="C33" s="795" t="s">
        <v>356</v>
      </c>
    </row>
    <row r="34" spans="1:3">
      <c r="A34" s="488"/>
      <c r="B34" s="794" t="s">
        <v>357</v>
      </c>
      <c r="C34" s="795" t="s">
        <v>358</v>
      </c>
    </row>
    <row r="35" spans="1:3" ht="23.25" customHeight="1">
      <c r="A35" s="488"/>
      <c r="B35" s="794" t="s">
        <v>359</v>
      </c>
      <c r="C35" s="795" t="s">
        <v>360</v>
      </c>
    </row>
    <row r="36" spans="1:3" ht="24" customHeight="1">
      <c r="A36" s="488"/>
      <c r="B36" s="794" t="s">
        <v>361</v>
      </c>
      <c r="C36" s="795" t="s">
        <v>362</v>
      </c>
    </row>
    <row r="37" spans="1:3" ht="24.75" customHeight="1">
      <c r="A37" s="488"/>
      <c r="B37" s="794" t="s">
        <v>363</v>
      </c>
      <c r="C37" s="795" t="s">
        <v>364</v>
      </c>
    </row>
    <row r="38" spans="1:3" ht="23.25" customHeight="1">
      <c r="A38" s="488"/>
      <c r="B38" s="794" t="s">
        <v>420</v>
      </c>
      <c r="C38" s="795" t="s">
        <v>365</v>
      </c>
    </row>
    <row r="39" spans="1:3" ht="39.75" customHeight="1">
      <c r="A39" s="488"/>
      <c r="B39" s="783" t="s">
        <v>434</v>
      </c>
      <c r="C39" s="784" t="s">
        <v>366</v>
      </c>
    </row>
    <row r="40" spans="1:3" ht="12" customHeight="1">
      <c r="A40" s="488"/>
      <c r="B40" s="794" t="s">
        <v>367</v>
      </c>
      <c r="C40" s="795" t="s">
        <v>368</v>
      </c>
    </row>
    <row r="41" spans="1:3" ht="27" customHeight="1" thickBot="1">
      <c r="A41" s="489"/>
      <c r="B41" s="804" t="s">
        <v>369</v>
      </c>
      <c r="C41" s="805" t="s">
        <v>370</v>
      </c>
    </row>
    <row r="42" spans="1:3" ht="16.5" thickTop="1" thickBot="1">
      <c r="A42" s="789" t="s">
        <v>421</v>
      </c>
      <c r="B42" s="790"/>
      <c r="C42" s="791"/>
    </row>
    <row r="43" spans="1:3" ht="15.75" thickTop="1">
      <c r="A43" s="487"/>
      <c r="B43" s="792" t="s">
        <v>1025</v>
      </c>
      <c r="C43" s="793" t="s">
        <v>371</v>
      </c>
    </row>
    <row r="44" spans="1:3">
      <c r="A44" s="488"/>
      <c r="B44" s="779" t="s">
        <v>1026</v>
      </c>
      <c r="C44" s="780"/>
    </row>
    <row r="45" spans="1:3" ht="23.25" customHeight="1" thickBot="1">
      <c r="A45" s="489"/>
      <c r="B45" s="802" t="s">
        <v>372</v>
      </c>
      <c r="C45" s="803" t="s">
        <v>373</v>
      </c>
    </row>
    <row r="46" spans="1:3" ht="11.25" customHeight="1" thickTop="1" thickBot="1">
      <c r="A46" s="789" t="s">
        <v>422</v>
      </c>
      <c r="B46" s="790"/>
      <c r="C46" s="791"/>
    </row>
    <row r="47" spans="1:3" ht="26.25" customHeight="1" thickTop="1">
      <c r="A47" s="488"/>
      <c r="B47" s="779" t="s">
        <v>423</v>
      </c>
      <c r="C47" s="780"/>
    </row>
    <row r="48" spans="1:3" ht="15.75" thickBot="1">
      <c r="A48" s="789" t="s">
        <v>424</v>
      </c>
      <c r="B48" s="790"/>
      <c r="C48" s="791"/>
    </row>
    <row r="49" spans="1:3" ht="15.75" thickTop="1">
      <c r="A49" s="487"/>
      <c r="B49" s="792" t="s">
        <v>374</v>
      </c>
      <c r="C49" s="793" t="s">
        <v>374</v>
      </c>
    </row>
    <row r="50" spans="1:3" ht="11.25" customHeight="1">
      <c r="A50" s="488"/>
      <c r="B50" s="779" t="s">
        <v>375</v>
      </c>
      <c r="C50" s="780" t="s">
        <v>375</v>
      </c>
    </row>
    <row r="51" spans="1:3">
      <c r="A51" s="488"/>
      <c r="B51" s="779" t="s">
        <v>376</v>
      </c>
      <c r="C51" s="780" t="s">
        <v>376</v>
      </c>
    </row>
    <row r="52" spans="1:3" ht="11.25" customHeight="1">
      <c r="A52" s="488"/>
      <c r="B52" s="779" t="s">
        <v>481</v>
      </c>
      <c r="C52" s="780" t="s">
        <v>377</v>
      </c>
    </row>
    <row r="53" spans="1:3" ht="33.6" customHeight="1">
      <c r="A53" s="488"/>
      <c r="B53" s="779" t="s">
        <v>378</v>
      </c>
      <c r="C53" s="780" t="s">
        <v>378</v>
      </c>
    </row>
    <row r="54" spans="1:3" ht="11.25" customHeight="1">
      <c r="A54" s="488"/>
      <c r="B54" s="779" t="s">
        <v>475</v>
      </c>
      <c r="C54" s="780" t="s">
        <v>379</v>
      </c>
    </row>
    <row r="55" spans="1:3" ht="11.25" customHeight="1" thickBot="1">
      <c r="A55" s="789" t="s">
        <v>425</v>
      </c>
      <c r="B55" s="790"/>
      <c r="C55" s="791"/>
    </row>
    <row r="56" spans="1:3" ht="15.75" thickTop="1">
      <c r="A56" s="487"/>
      <c r="B56" s="792" t="s">
        <v>374</v>
      </c>
      <c r="C56" s="793" t="s">
        <v>374</v>
      </c>
    </row>
    <row r="57" spans="1:3">
      <c r="A57" s="488"/>
      <c r="B57" s="779" t="s">
        <v>380</v>
      </c>
      <c r="C57" s="780" t="s">
        <v>380</v>
      </c>
    </row>
    <row r="58" spans="1:3">
      <c r="A58" s="488"/>
      <c r="B58" s="779" t="s">
        <v>431</v>
      </c>
      <c r="C58" s="780" t="s">
        <v>381</v>
      </c>
    </row>
    <row r="59" spans="1:3">
      <c r="A59" s="488"/>
      <c r="B59" s="779" t="s">
        <v>382</v>
      </c>
      <c r="C59" s="780" t="s">
        <v>382</v>
      </c>
    </row>
    <row r="60" spans="1:3">
      <c r="A60" s="488"/>
      <c r="B60" s="779" t="s">
        <v>383</v>
      </c>
      <c r="C60" s="780" t="s">
        <v>383</v>
      </c>
    </row>
    <row r="61" spans="1:3">
      <c r="A61" s="488"/>
      <c r="B61" s="779" t="s">
        <v>384</v>
      </c>
      <c r="C61" s="780" t="s">
        <v>384</v>
      </c>
    </row>
    <row r="62" spans="1:3">
      <c r="A62" s="488"/>
      <c r="B62" s="779" t="s">
        <v>432</v>
      </c>
      <c r="C62" s="780" t="s">
        <v>385</v>
      </c>
    </row>
    <row r="63" spans="1:3">
      <c r="A63" s="488"/>
      <c r="B63" s="779" t="s">
        <v>386</v>
      </c>
      <c r="C63" s="780" t="s">
        <v>386</v>
      </c>
    </row>
    <row r="64" spans="1:3" ht="15.75" thickBot="1">
      <c r="A64" s="489"/>
      <c r="B64" s="802" t="s">
        <v>387</v>
      </c>
      <c r="C64" s="803" t="s">
        <v>387</v>
      </c>
    </row>
    <row r="65" spans="1:3" ht="11.25" customHeight="1" thickTop="1">
      <c r="A65" s="808" t="s">
        <v>426</v>
      </c>
      <c r="B65" s="809"/>
      <c r="C65" s="810"/>
    </row>
    <row r="66" spans="1:3" ht="15.75" thickBot="1">
      <c r="A66" s="489"/>
      <c r="B66" s="802" t="s">
        <v>388</v>
      </c>
      <c r="C66" s="803" t="s">
        <v>388</v>
      </c>
    </row>
    <row r="67" spans="1:3" ht="11.25" customHeight="1" thickTop="1" thickBot="1">
      <c r="A67" s="789" t="s">
        <v>427</v>
      </c>
      <c r="B67" s="790"/>
      <c r="C67" s="791"/>
    </row>
    <row r="68" spans="1:3" ht="15.75" thickTop="1">
      <c r="A68" s="487"/>
      <c r="B68" s="792" t="s">
        <v>389</v>
      </c>
      <c r="C68" s="793" t="s">
        <v>389</v>
      </c>
    </row>
    <row r="69" spans="1:3">
      <c r="A69" s="488"/>
      <c r="B69" s="779" t="s">
        <v>390</v>
      </c>
      <c r="C69" s="780" t="s">
        <v>390</v>
      </c>
    </row>
    <row r="70" spans="1:3">
      <c r="A70" s="488"/>
      <c r="B70" s="779" t="s">
        <v>391</v>
      </c>
      <c r="C70" s="780" t="s">
        <v>391</v>
      </c>
    </row>
    <row r="71" spans="1:3" ht="54.95" customHeight="1">
      <c r="A71" s="488"/>
      <c r="B71" s="806" t="s">
        <v>1027</v>
      </c>
      <c r="C71" s="807" t="s">
        <v>392</v>
      </c>
    </row>
    <row r="72" spans="1:3" ht="33.75" customHeight="1">
      <c r="A72" s="488"/>
      <c r="B72" s="806" t="s">
        <v>436</v>
      </c>
      <c r="C72" s="807" t="s">
        <v>393</v>
      </c>
    </row>
    <row r="73" spans="1:3" ht="15.75" customHeight="1">
      <c r="A73" s="488"/>
      <c r="B73" s="806" t="s">
        <v>433</v>
      </c>
      <c r="C73" s="807" t="s">
        <v>394</v>
      </c>
    </row>
    <row r="74" spans="1:3">
      <c r="A74" s="488"/>
      <c r="B74" s="779" t="s">
        <v>395</v>
      </c>
      <c r="C74" s="780" t="s">
        <v>395</v>
      </c>
    </row>
    <row r="75" spans="1:3" ht="15.75" thickBot="1">
      <c r="A75" s="489"/>
      <c r="B75" s="802" t="s">
        <v>396</v>
      </c>
      <c r="C75" s="803" t="s">
        <v>396</v>
      </c>
    </row>
    <row r="76" spans="1:3" ht="15.75" thickTop="1">
      <c r="A76" s="808" t="s">
        <v>458</v>
      </c>
      <c r="B76" s="809"/>
      <c r="C76" s="810"/>
    </row>
    <row r="77" spans="1:3">
      <c r="A77" s="488"/>
      <c r="B77" s="779" t="s">
        <v>388</v>
      </c>
      <c r="C77" s="780"/>
    </row>
    <row r="78" spans="1:3">
      <c r="A78" s="488"/>
      <c r="B78" s="779" t="s">
        <v>456</v>
      </c>
      <c r="C78" s="780"/>
    </row>
    <row r="79" spans="1:3">
      <c r="A79" s="488"/>
      <c r="B79" s="779" t="s">
        <v>457</v>
      </c>
      <c r="C79" s="780"/>
    </row>
    <row r="80" spans="1:3">
      <c r="A80" s="808" t="s">
        <v>459</v>
      </c>
      <c r="B80" s="809"/>
      <c r="C80" s="810"/>
    </row>
    <row r="81" spans="1:3">
      <c r="A81" s="488"/>
      <c r="B81" s="779" t="s">
        <v>388</v>
      </c>
      <c r="C81" s="780"/>
    </row>
    <row r="82" spans="1:3">
      <c r="A82" s="488"/>
      <c r="B82" s="779" t="s">
        <v>460</v>
      </c>
      <c r="C82" s="780"/>
    </row>
    <row r="83" spans="1:3" ht="76.5" customHeight="1">
      <c r="A83" s="488"/>
      <c r="B83" s="779" t="s">
        <v>474</v>
      </c>
      <c r="C83" s="780"/>
    </row>
    <row r="84" spans="1:3" ht="53.25" customHeight="1">
      <c r="A84" s="488"/>
      <c r="B84" s="779" t="s">
        <v>473</v>
      </c>
      <c r="C84" s="780"/>
    </row>
    <row r="85" spans="1:3">
      <c r="A85" s="488"/>
      <c r="B85" s="779" t="s">
        <v>461</v>
      </c>
      <c r="C85" s="780"/>
    </row>
    <row r="86" spans="1:3">
      <c r="A86" s="488"/>
      <c r="B86" s="779" t="s">
        <v>462</v>
      </c>
      <c r="C86" s="780"/>
    </row>
    <row r="87" spans="1:3">
      <c r="A87" s="488"/>
      <c r="B87" s="779" t="s">
        <v>463</v>
      </c>
      <c r="C87" s="780"/>
    </row>
    <row r="88" spans="1:3">
      <c r="A88" s="808" t="s">
        <v>464</v>
      </c>
      <c r="B88" s="809"/>
      <c r="C88" s="810"/>
    </row>
    <row r="89" spans="1:3">
      <c r="A89" s="488"/>
      <c r="B89" s="779" t="s">
        <v>388</v>
      </c>
      <c r="C89" s="780"/>
    </row>
    <row r="90" spans="1:3">
      <c r="A90" s="488"/>
      <c r="B90" s="779" t="s">
        <v>466</v>
      </c>
      <c r="C90" s="780"/>
    </row>
    <row r="91" spans="1:3" ht="12" customHeight="1">
      <c r="A91" s="488"/>
      <c r="B91" s="779" t="s">
        <v>467</v>
      </c>
      <c r="C91" s="780"/>
    </row>
    <row r="92" spans="1:3">
      <c r="A92" s="488"/>
      <c r="B92" s="779" t="s">
        <v>468</v>
      </c>
      <c r="C92" s="780"/>
    </row>
    <row r="93" spans="1:3" ht="24.75" customHeight="1">
      <c r="A93" s="488"/>
      <c r="B93" s="811" t="s">
        <v>1028</v>
      </c>
      <c r="C93" s="812"/>
    </row>
    <row r="94" spans="1:3" ht="24" customHeight="1">
      <c r="A94" s="488"/>
      <c r="B94" s="811" t="s">
        <v>1029</v>
      </c>
      <c r="C94" s="812"/>
    </row>
    <row r="95" spans="1:3" ht="13.5" customHeight="1">
      <c r="A95" s="488"/>
      <c r="B95" s="794" t="s">
        <v>469</v>
      </c>
      <c r="C95" s="795"/>
    </row>
    <row r="96" spans="1:3" ht="11.25" customHeight="1" thickBot="1">
      <c r="A96" s="813" t="s">
        <v>505</v>
      </c>
      <c r="B96" s="814"/>
      <c r="C96" s="815"/>
    </row>
    <row r="97" spans="1:3" ht="16.5" thickTop="1" thickBot="1">
      <c r="A97" s="822" t="s">
        <v>397</v>
      </c>
      <c r="B97" s="822"/>
      <c r="C97" s="822"/>
    </row>
    <row r="98" spans="1:3">
      <c r="A98" s="491">
        <v>2</v>
      </c>
      <c r="B98" s="492" t="s">
        <v>485</v>
      </c>
      <c r="C98" s="492" t="s">
        <v>506</v>
      </c>
    </row>
    <row r="99" spans="1:3">
      <c r="A99" s="493">
        <v>3</v>
      </c>
      <c r="B99" s="494" t="s">
        <v>486</v>
      </c>
      <c r="C99" s="495" t="s">
        <v>507</v>
      </c>
    </row>
    <row r="100" spans="1:3">
      <c r="A100" s="493">
        <v>4</v>
      </c>
      <c r="B100" s="494" t="s">
        <v>487</v>
      </c>
      <c r="C100" s="495" t="s">
        <v>509</v>
      </c>
    </row>
    <row r="101" spans="1:3" ht="11.25" customHeight="1">
      <c r="A101" s="493">
        <v>5</v>
      </c>
      <c r="B101" s="494" t="s">
        <v>488</v>
      </c>
      <c r="C101" s="495" t="s">
        <v>508</v>
      </c>
    </row>
    <row r="102" spans="1:3" ht="12" customHeight="1">
      <c r="A102" s="493">
        <v>6</v>
      </c>
      <c r="B102" s="494" t="s">
        <v>503</v>
      </c>
      <c r="C102" s="495" t="s">
        <v>489</v>
      </c>
    </row>
    <row r="103" spans="1:3" ht="12" customHeight="1">
      <c r="A103" s="493">
        <v>7</v>
      </c>
      <c r="B103" s="494" t="s">
        <v>490</v>
      </c>
      <c r="C103" s="495" t="s">
        <v>504</v>
      </c>
    </row>
    <row r="104" spans="1:3">
      <c r="A104" s="493">
        <v>8</v>
      </c>
      <c r="B104" s="494" t="s">
        <v>495</v>
      </c>
      <c r="C104" s="495" t="s">
        <v>513</v>
      </c>
    </row>
    <row r="105" spans="1:3" ht="11.25" customHeight="1">
      <c r="A105" s="808" t="s">
        <v>470</v>
      </c>
      <c r="B105" s="809"/>
      <c r="C105" s="810"/>
    </row>
    <row r="106" spans="1:3" ht="12" customHeight="1">
      <c r="A106" s="488"/>
      <c r="B106" s="779" t="s">
        <v>388</v>
      </c>
      <c r="C106" s="780"/>
    </row>
    <row r="107" spans="1:3">
      <c r="A107" s="808" t="s">
        <v>647</v>
      </c>
      <c r="B107" s="809"/>
      <c r="C107" s="810"/>
    </row>
    <row r="108" spans="1:3" ht="12" customHeight="1">
      <c r="A108" s="488"/>
      <c r="B108" s="779" t="s">
        <v>649</v>
      </c>
      <c r="C108" s="780"/>
    </row>
    <row r="109" spans="1:3">
      <c r="A109" s="488"/>
      <c r="B109" s="779" t="s">
        <v>650</v>
      </c>
      <c r="C109" s="780"/>
    </row>
    <row r="110" spans="1:3">
      <c r="A110" s="488"/>
      <c r="B110" s="779" t="s">
        <v>648</v>
      </c>
      <c r="C110" s="780"/>
    </row>
    <row r="111" spans="1:3">
      <c r="A111" s="816" t="s">
        <v>988</v>
      </c>
      <c r="B111" s="816"/>
      <c r="C111" s="816"/>
    </row>
    <row r="112" spans="1:3">
      <c r="A112" s="817" t="s">
        <v>322</v>
      </c>
      <c r="B112" s="817"/>
      <c r="C112" s="817"/>
    </row>
    <row r="113" spans="1:3">
      <c r="A113" s="496">
        <v>1</v>
      </c>
      <c r="B113" s="818" t="s">
        <v>821</v>
      </c>
      <c r="C113" s="819"/>
    </row>
    <row r="114" spans="1:3">
      <c r="A114" s="496">
        <v>2</v>
      </c>
      <c r="B114" s="820" t="s">
        <v>822</v>
      </c>
      <c r="C114" s="821"/>
    </row>
    <row r="115" spans="1:3">
      <c r="A115" s="496">
        <v>3</v>
      </c>
      <c r="B115" s="818" t="s">
        <v>823</v>
      </c>
      <c r="C115" s="819"/>
    </row>
    <row r="116" spans="1:3">
      <c r="A116" s="496">
        <v>4</v>
      </c>
      <c r="B116" s="818" t="s">
        <v>824</v>
      </c>
      <c r="C116" s="819"/>
    </row>
    <row r="117" spans="1:3">
      <c r="A117" s="496">
        <v>5</v>
      </c>
      <c r="B117" s="818" t="s">
        <v>825</v>
      </c>
      <c r="C117" s="819"/>
    </row>
    <row r="118" spans="1:3" ht="55.5" customHeight="1">
      <c r="A118" s="496">
        <v>6</v>
      </c>
      <c r="B118" s="818" t="s">
        <v>930</v>
      </c>
      <c r="C118" s="819"/>
    </row>
    <row r="119" spans="1:3" ht="45">
      <c r="A119" s="496">
        <v>6.01</v>
      </c>
      <c r="B119" s="497" t="s">
        <v>683</v>
      </c>
      <c r="C119" s="138" t="s">
        <v>931</v>
      </c>
    </row>
    <row r="120" spans="1:3" ht="45">
      <c r="A120" s="496">
        <v>6.02</v>
      </c>
      <c r="B120" s="497" t="s">
        <v>684</v>
      </c>
      <c r="C120" s="138" t="s">
        <v>937</v>
      </c>
    </row>
    <row r="121" spans="1:3">
      <c r="A121" s="496">
        <v>6.03</v>
      </c>
      <c r="B121" s="498" t="s">
        <v>685</v>
      </c>
      <c r="C121" s="498" t="s">
        <v>826</v>
      </c>
    </row>
    <row r="122" spans="1:3">
      <c r="A122" s="496">
        <v>6.04</v>
      </c>
      <c r="B122" s="497" t="s">
        <v>686</v>
      </c>
      <c r="C122" s="499" t="s">
        <v>827</v>
      </c>
    </row>
    <row r="123" spans="1:3">
      <c r="A123" s="496">
        <v>6.05</v>
      </c>
      <c r="B123" s="497" t="s">
        <v>687</v>
      </c>
      <c r="C123" s="499" t="s">
        <v>828</v>
      </c>
    </row>
    <row r="124" spans="1:3" ht="30">
      <c r="A124" s="496">
        <v>6.06</v>
      </c>
      <c r="B124" s="497" t="s">
        <v>688</v>
      </c>
      <c r="C124" s="499" t="s">
        <v>829</v>
      </c>
    </row>
    <row r="125" spans="1:3">
      <c r="A125" s="496">
        <v>6.07</v>
      </c>
      <c r="B125" s="500" t="s">
        <v>689</v>
      </c>
      <c r="C125" s="499" t="s">
        <v>830</v>
      </c>
    </row>
    <row r="126" spans="1:3" ht="30">
      <c r="A126" s="496">
        <v>6.08</v>
      </c>
      <c r="B126" s="497" t="s">
        <v>690</v>
      </c>
      <c r="C126" s="499" t="s">
        <v>831</v>
      </c>
    </row>
    <row r="127" spans="1:3" ht="30">
      <c r="A127" s="496">
        <v>6.09</v>
      </c>
      <c r="B127" s="501" t="s">
        <v>691</v>
      </c>
      <c r="C127" s="499" t="s">
        <v>832</v>
      </c>
    </row>
    <row r="128" spans="1:3" ht="30">
      <c r="A128" s="502">
        <v>6.1</v>
      </c>
      <c r="B128" s="501" t="s">
        <v>692</v>
      </c>
      <c r="C128" s="499" t="s">
        <v>833</v>
      </c>
    </row>
    <row r="129" spans="1:3">
      <c r="A129" s="496">
        <v>6.11</v>
      </c>
      <c r="B129" s="501" t="s">
        <v>693</v>
      </c>
      <c r="C129" s="499" t="s">
        <v>834</v>
      </c>
    </row>
    <row r="130" spans="1:3">
      <c r="A130" s="496">
        <v>6.12</v>
      </c>
      <c r="B130" s="501" t="s">
        <v>694</v>
      </c>
      <c r="C130" s="499" t="s">
        <v>835</v>
      </c>
    </row>
    <row r="131" spans="1:3">
      <c r="A131" s="496">
        <v>6.13</v>
      </c>
      <c r="B131" s="501" t="s">
        <v>695</v>
      </c>
      <c r="C131" s="498" t="s">
        <v>836</v>
      </c>
    </row>
    <row r="132" spans="1:3">
      <c r="A132" s="496">
        <v>6.14</v>
      </c>
      <c r="B132" s="501" t="s">
        <v>696</v>
      </c>
      <c r="C132" s="498" t="s">
        <v>837</v>
      </c>
    </row>
    <row r="133" spans="1:3">
      <c r="A133" s="496">
        <v>6.15</v>
      </c>
      <c r="B133" s="501" t="s">
        <v>697</v>
      </c>
      <c r="C133" s="498" t="s">
        <v>838</v>
      </c>
    </row>
    <row r="134" spans="1:3" ht="30">
      <c r="A134" s="496">
        <v>6.16</v>
      </c>
      <c r="B134" s="501" t="s">
        <v>698</v>
      </c>
      <c r="C134" s="498" t="s">
        <v>839</v>
      </c>
    </row>
    <row r="135" spans="1:3">
      <c r="A135" s="496">
        <v>6.17</v>
      </c>
      <c r="B135" s="498" t="s">
        <v>699</v>
      </c>
      <c r="C135" s="498" t="s">
        <v>840</v>
      </c>
    </row>
    <row r="136" spans="1:3" ht="30">
      <c r="A136" s="496">
        <v>6.18</v>
      </c>
      <c r="B136" s="501" t="s">
        <v>700</v>
      </c>
      <c r="C136" s="498" t="s">
        <v>841</v>
      </c>
    </row>
    <row r="137" spans="1:3">
      <c r="A137" s="496">
        <v>6.19</v>
      </c>
      <c r="B137" s="501" t="s">
        <v>701</v>
      </c>
      <c r="C137" s="498" t="s">
        <v>842</v>
      </c>
    </row>
    <row r="138" spans="1:3">
      <c r="A138" s="502">
        <v>6.2</v>
      </c>
      <c r="B138" s="501" t="s">
        <v>702</v>
      </c>
      <c r="C138" s="498" t="s">
        <v>843</v>
      </c>
    </row>
    <row r="139" spans="1:3">
      <c r="A139" s="496">
        <v>6.21</v>
      </c>
      <c r="B139" s="501" t="s">
        <v>703</v>
      </c>
      <c r="C139" s="498" t="s">
        <v>844</v>
      </c>
    </row>
    <row r="140" spans="1:3">
      <c r="A140" s="496">
        <v>6.22</v>
      </c>
      <c r="B140" s="501" t="s">
        <v>704</v>
      </c>
      <c r="C140" s="498" t="s">
        <v>845</v>
      </c>
    </row>
    <row r="141" spans="1:3" ht="45">
      <c r="A141" s="496">
        <v>6.23</v>
      </c>
      <c r="B141" s="501" t="s">
        <v>705</v>
      </c>
      <c r="C141" s="498" t="s">
        <v>846</v>
      </c>
    </row>
    <row r="142" spans="1:3" ht="45">
      <c r="A142" s="496">
        <v>6.24</v>
      </c>
      <c r="B142" s="497" t="s">
        <v>706</v>
      </c>
      <c r="C142" s="498" t="s">
        <v>847</v>
      </c>
    </row>
    <row r="143" spans="1:3" ht="30">
      <c r="A143" s="496">
        <v>6.2500000000000098</v>
      </c>
      <c r="B143" s="497" t="s">
        <v>707</v>
      </c>
      <c r="C143" s="498" t="s">
        <v>848</v>
      </c>
    </row>
    <row r="144" spans="1:3" ht="30">
      <c r="A144" s="496">
        <v>6.2600000000000202</v>
      </c>
      <c r="B144" s="497" t="s">
        <v>849</v>
      </c>
      <c r="C144" s="431" t="s">
        <v>850</v>
      </c>
    </row>
    <row r="145" spans="1:3" ht="30">
      <c r="A145" s="496">
        <v>6.2700000000000298</v>
      </c>
      <c r="B145" s="497" t="s">
        <v>165</v>
      </c>
      <c r="C145" s="431" t="s">
        <v>933</v>
      </c>
    </row>
    <row r="146" spans="1:3">
      <c r="A146" s="496"/>
      <c r="B146" s="825" t="s">
        <v>851</v>
      </c>
      <c r="C146" s="826"/>
    </row>
    <row r="147" spans="1:3" s="504" customFormat="1">
      <c r="A147" s="503">
        <v>7.1</v>
      </c>
      <c r="B147" s="497" t="s">
        <v>852</v>
      </c>
      <c r="C147" s="829" t="s">
        <v>853</v>
      </c>
    </row>
    <row r="148" spans="1:3" s="504" customFormat="1">
      <c r="A148" s="503">
        <v>7.2</v>
      </c>
      <c r="B148" s="497" t="s">
        <v>854</v>
      </c>
      <c r="C148" s="830"/>
    </row>
    <row r="149" spans="1:3" s="504" customFormat="1">
      <c r="A149" s="503">
        <v>7.3</v>
      </c>
      <c r="B149" s="497" t="s">
        <v>855</v>
      </c>
      <c r="C149" s="830"/>
    </row>
    <row r="150" spans="1:3" s="504" customFormat="1">
      <c r="A150" s="503">
        <v>7.4</v>
      </c>
      <c r="B150" s="497" t="s">
        <v>856</v>
      </c>
      <c r="C150" s="830"/>
    </row>
    <row r="151" spans="1:3" s="504" customFormat="1">
      <c r="A151" s="503">
        <v>7.5</v>
      </c>
      <c r="B151" s="497" t="s">
        <v>857</v>
      </c>
      <c r="C151" s="830"/>
    </row>
    <row r="152" spans="1:3" s="504" customFormat="1">
      <c r="A152" s="503">
        <v>7.6</v>
      </c>
      <c r="B152" s="497" t="s">
        <v>926</v>
      </c>
      <c r="C152" s="831"/>
    </row>
    <row r="153" spans="1:3" s="504" customFormat="1" ht="30">
      <c r="A153" s="503">
        <v>7.7</v>
      </c>
      <c r="B153" s="497" t="s">
        <v>858</v>
      </c>
      <c r="C153" s="505" t="s">
        <v>859</v>
      </c>
    </row>
    <row r="154" spans="1:3" s="504" customFormat="1" ht="30">
      <c r="A154" s="503">
        <v>7.8</v>
      </c>
      <c r="B154" s="497" t="s">
        <v>860</v>
      </c>
      <c r="C154" s="505" t="s">
        <v>861</v>
      </c>
    </row>
    <row r="155" spans="1:3">
      <c r="A155" s="488"/>
      <c r="B155" s="825" t="s">
        <v>862</v>
      </c>
      <c r="C155" s="826"/>
    </row>
    <row r="156" spans="1:3">
      <c r="A156" s="503">
        <v>1</v>
      </c>
      <c r="B156" s="823" t="s">
        <v>938</v>
      </c>
      <c r="C156" s="824"/>
    </row>
    <row r="157" spans="1:3" ht="24.95" customHeight="1">
      <c r="A157" s="503">
        <v>2</v>
      </c>
      <c r="B157" s="823" t="s">
        <v>934</v>
      </c>
      <c r="C157" s="824"/>
    </row>
    <row r="158" spans="1:3">
      <c r="A158" s="503">
        <v>3</v>
      </c>
      <c r="B158" s="823" t="s">
        <v>925</v>
      </c>
      <c r="C158" s="824"/>
    </row>
    <row r="159" spans="1:3">
      <c r="A159" s="488"/>
      <c r="B159" s="825" t="s">
        <v>863</v>
      </c>
      <c r="C159" s="826"/>
    </row>
    <row r="160" spans="1:3" ht="39" customHeight="1">
      <c r="A160" s="503">
        <v>1</v>
      </c>
      <c r="B160" s="827" t="s">
        <v>939</v>
      </c>
      <c r="C160" s="828"/>
    </row>
    <row r="161" spans="1:3" ht="30">
      <c r="A161" s="503">
        <v>3</v>
      </c>
      <c r="B161" s="497" t="s">
        <v>671</v>
      </c>
      <c r="C161" s="505" t="s">
        <v>864</v>
      </c>
    </row>
    <row r="162" spans="1:3" ht="30">
      <c r="A162" s="503">
        <v>4</v>
      </c>
      <c r="B162" s="497" t="s">
        <v>672</v>
      </c>
      <c r="C162" s="505" t="s">
        <v>865</v>
      </c>
    </row>
    <row r="163" spans="1:3" ht="45">
      <c r="A163" s="503">
        <v>5</v>
      </c>
      <c r="B163" s="497" t="s">
        <v>673</v>
      </c>
      <c r="C163" s="505" t="s">
        <v>866</v>
      </c>
    </row>
    <row r="164" spans="1:3">
      <c r="A164" s="503">
        <v>6</v>
      </c>
      <c r="B164" s="497" t="s">
        <v>674</v>
      </c>
      <c r="C164" s="497" t="s">
        <v>867</v>
      </c>
    </row>
    <row r="165" spans="1:3">
      <c r="A165" s="488"/>
      <c r="B165" s="825" t="s">
        <v>868</v>
      </c>
      <c r="C165" s="826"/>
    </row>
    <row r="166" spans="1:3" ht="75">
      <c r="A166" s="503"/>
      <c r="B166" s="497" t="s">
        <v>869</v>
      </c>
      <c r="C166" s="506" t="s">
        <v>1030</v>
      </c>
    </row>
    <row r="167" spans="1:3">
      <c r="A167" s="503"/>
      <c r="B167" s="497" t="s">
        <v>673</v>
      </c>
      <c r="C167" s="505" t="s">
        <v>870</v>
      </c>
    </row>
    <row r="168" spans="1:3">
      <c r="A168" s="488"/>
      <c r="B168" s="825" t="s">
        <v>871</v>
      </c>
      <c r="C168" s="826"/>
    </row>
    <row r="169" spans="1:3" ht="26.45" customHeight="1">
      <c r="A169" s="488"/>
      <c r="B169" s="779" t="s">
        <v>1031</v>
      </c>
      <c r="C169" s="780"/>
    </row>
    <row r="170" spans="1:3">
      <c r="A170" s="488" t="s">
        <v>872</v>
      </c>
      <c r="B170" s="174" t="s">
        <v>729</v>
      </c>
      <c r="C170" s="507" t="s">
        <v>873</v>
      </c>
    </row>
    <row r="171" spans="1:3">
      <c r="A171" s="488" t="s">
        <v>528</v>
      </c>
      <c r="B171" s="42" t="s">
        <v>730</v>
      </c>
      <c r="C171" s="505" t="s">
        <v>874</v>
      </c>
    </row>
    <row r="172" spans="1:3" ht="45">
      <c r="A172" s="488" t="s">
        <v>535</v>
      </c>
      <c r="B172" s="507" t="s">
        <v>731</v>
      </c>
      <c r="C172" s="505" t="s">
        <v>875</v>
      </c>
    </row>
    <row r="173" spans="1:3">
      <c r="A173" s="488" t="s">
        <v>876</v>
      </c>
      <c r="B173" s="42" t="s">
        <v>732</v>
      </c>
      <c r="C173" s="42" t="s">
        <v>877</v>
      </c>
    </row>
    <row r="174" spans="1:3" ht="30">
      <c r="A174" s="488" t="s">
        <v>878</v>
      </c>
      <c r="B174" s="508" t="s">
        <v>733</v>
      </c>
      <c r="C174" s="508" t="s">
        <v>879</v>
      </c>
    </row>
    <row r="175" spans="1:3" ht="30">
      <c r="A175" s="488" t="s">
        <v>536</v>
      </c>
      <c r="B175" s="508" t="s">
        <v>734</v>
      </c>
      <c r="C175" s="508" t="s">
        <v>880</v>
      </c>
    </row>
    <row r="176" spans="1:3" ht="30">
      <c r="A176" s="488" t="s">
        <v>881</v>
      </c>
      <c r="B176" s="508" t="s">
        <v>735</v>
      </c>
      <c r="C176" s="508" t="s">
        <v>882</v>
      </c>
    </row>
    <row r="177" spans="1:3" ht="30">
      <c r="A177" s="488" t="s">
        <v>883</v>
      </c>
      <c r="B177" s="508" t="s">
        <v>736</v>
      </c>
      <c r="C177" s="508" t="s">
        <v>885</v>
      </c>
    </row>
    <row r="178" spans="1:3" ht="30">
      <c r="A178" s="488" t="s">
        <v>884</v>
      </c>
      <c r="B178" s="508" t="s">
        <v>737</v>
      </c>
      <c r="C178" s="508" t="s">
        <v>887</v>
      </c>
    </row>
    <row r="179" spans="1:3" ht="30">
      <c r="A179" s="488" t="s">
        <v>886</v>
      </c>
      <c r="B179" s="508" t="s">
        <v>738</v>
      </c>
      <c r="C179" s="509" t="s">
        <v>889</v>
      </c>
    </row>
    <row r="180" spans="1:3" ht="30">
      <c r="A180" s="488" t="s">
        <v>888</v>
      </c>
      <c r="B180" s="510" t="s">
        <v>739</v>
      </c>
      <c r="C180" s="509" t="s">
        <v>891</v>
      </c>
    </row>
    <row r="181" spans="1:3" ht="45">
      <c r="A181" s="488" t="s">
        <v>890</v>
      </c>
      <c r="B181" s="508" t="s">
        <v>740</v>
      </c>
      <c r="C181" s="511" t="s">
        <v>893</v>
      </c>
    </row>
    <row r="182" spans="1:3">
      <c r="A182" s="483" t="s">
        <v>892</v>
      </c>
      <c r="B182" s="512" t="s">
        <v>741</v>
      </c>
      <c r="C182" s="507" t="s">
        <v>894</v>
      </c>
    </row>
    <row r="183" spans="1:3" ht="45">
      <c r="A183" s="488"/>
      <c r="B183" s="513" t="s">
        <v>1032</v>
      </c>
      <c r="C183" s="499" t="s">
        <v>895</v>
      </c>
    </row>
    <row r="184" spans="1:3" ht="30">
      <c r="A184" s="488"/>
      <c r="B184" s="513" t="s">
        <v>1033</v>
      </c>
      <c r="C184" s="499" t="s">
        <v>896</v>
      </c>
    </row>
    <row r="185" spans="1:3" ht="45">
      <c r="A185" s="488"/>
      <c r="B185" s="513" t="s">
        <v>1034</v>
      </c>
      <c r="C185" s="499" t="s">
        <v>897</v>
      </c>
    </row>
    <row r="186" spans="1:3">
      <c r="A186" s="488"/>
      <c r="B186" s="825" t="s">
        <v>898</v>
      </c>
      <c r="C186" s="826"/>
    </row>
    <row r="187" spans="1:3" ht="50.1" customHeight="1">
      <c r="A187" s="488"/>
      <c r="B187" s="823" t="s">
        <v>940</v>
      </c>
      <c r="C187" s="824"/>
    </row>
    <row r="188" spans="1:3">
      <c r="A188" s="503">
        <v>1</v>
      </c>
      <c r="B188" s="498" t="s">
        <v>761</v>
      </c>
      <c r="C188" s="498" t="s">
        <v>761</v>
      </c>
    </row>
    <row r="189" spans="1:3" ht="45">
      <c r="A189" s="503">
        <v>2</v>
      </c>
      <c r="B189" s="498" t="s">
        <v>899</v>
      </c>
      <c r="C189" s="498" t="s">
        <v>900</v>
      </c>
    </row>
    <row r="190" spans="1:3">
      <c r="A190" s="503">
        <v>3</v>
      </c>
      <c r="B190" s="498" t="s">
        <v>763</v>
      </c>
      <c r="C190" s="498" t="s">
        <v>901</v>
      </c>
    </row>
    <row r="191" spans="1:3" ht="45">
      <c r="A191" s="503">
        <v>4</v>
      </c>
      <c r="B191" s="498" t="s">
        <v>764</v>
      </c>
      <c r="C191" s="498" t="s">
        <v>902</v>
      </c>
    </row>
    <row r="192" spans="1:3" ht="30">
      <c r="A192" s="503">
        <v>5</v>
      </c>
      <c r="B192" s="498" t="s">
        <v>765</v>
      </c>
      <c r="C192" s="498" t="s">
        <v>941</v>
      </c>
    </row>
    <row r="193" spans="1:4" ht="75">
      <c r="A193" s="503">
        <v>6</v>
      </c>
      <c r="B193" s="498" t="s">
        <v>766</v>
      </c>
      <c r="C193" s="498" t="s">
        <v>903</v>
      </c>
    </row>
    <row r="194" spans="1:4">
      <c r="A194" s="488"/>
      <c r="B194" s="825" t="s">
        <v>904</v>
      </c>
      <c r="C194" s="826"/>
    </row>
    <row r="195" spans="1:4" ht="26.1" customHeight="1">
      <c r="A195" s="488"/>
      <c r="B195" s="835" t="s">
        <v>927</v>
      </c>
      <c r="C195" s="837"/>
    </row>
    <row r="196" spans="1:4" ht="30">
      <c r="A196" s="488">
        <v>1.1000000000000001</v>
      </c>
      <c r="B196" s="177" t="s">
        <v>776</v>
      </c>
      <c r="C196" s="138" t="s">
        <v>905</v>
      </c>
      <c r="D196" s="514"/>
    </row>
    <row r="197" spans="1:4">
      <c r="A197" s="488" t="s">
        <v>248</v>
      </c>
      <c r="B197" s="515" t="s">
        <v>777</v>
      </c>
      <c r="C197" s="138" t="s">
        <v>906</v>
      </c>
      <c r="D197" s="516"/>
    </row>
    <row r="198" spans="1:4">
      <c r="A198" s="488" t="s">
        <v>778</v>
      </c>
      <c r="B198" s="517" t="s">
        <v>779</v>
      </c>
      <c r="C198" s="788" t="s">
        <v>928</v>
      </c>
      <c r="D198" s="518"/>
    </row>
    <row r="199" spans="1:4">
      <c r="A199" s="488" t="s">
        <v>780</v>
      </c>
      <c r="B199" s="517" t="s">
        <v>781</v>
      </c>
      <c r="C199" s="788"/>
      <c r="D199" s="518"/>
    </row>
    <row r="200" spans="1:4">
      <c r="A200" s="488" t="s">
        <v>782</v>
      </c>
      <c r="B200" s="517" t="s">
        <v>783</v>
      </c>
      <c r="C200" s="788"/>
      <c r="D200" s="518"/>
    </row>
    <row r="201" spans="1:4">
      <c r="A201" s="488" t="s">
        <v>784</v>
      </c>
      <c r="B201" s="517" t="s">
        <v>785</v>
      </c>
      <c r="C201" s="788"/>
      <c r="D201" s="518"/>
    </row>
    <row r="202" spans="1:4" ht="30">
      <c r="A202" s="488">
        <v>1.2</v>
      </c>
      <c r="B202" s="519" t="s">
        <v>786</v>
      </c>
      <c r="C202" s="465" t="s">
        <v>907</v>
      </c>
      <c r="D202" s="520"/>
    </row>
    <row r="203" spans="1:4" ht="30">
      <c r="A203" s="488" t="s">
        <v>788</v>
      </c>
      <c r="B203" s="521" t="s">
        <v>789</v>
      </c>
      <c r="C203" s="522" t="s">
        <v>908</v>
      </c>
      <c r="D203" s="523"/>
    </row>
    <row r="204" spans="1:4" ht="45">
      <c r="A204" s="488" t="s">
        <v>790</v>
      </c>
      <c r="B204" s="524" t="s">
        <v>791</v>
      </c>
      <c r="C204" s="522" t="s">
        <v>909</v>
      </c>
      <c r="D204" s="525"/>
    </row>
    <row r="205" spans="1:4" ht="30">
      <c r="A205" s="488" t="s">
        <v>792</v>
      </c>
      <c r="B205" s="526" t="s">
        <v>793</v>
      </c>
      <c r="C205" s="465" t="s">
        <v>910</v>
      </c>
      <c r="D205" s="523"/>
    </row>
    <row r="206" spans="1:4" ht="18" customHeight="1">
      <c r="A206" s="488" t="s">
        <v>794</v>
      </c>
      <c r="B206" s="527" t="s">
        <v>795</v>
      </c>
      <c r="C206" s="465" t="s">
        <v>911</v>
      </c>
      <c r="D206" s="525"/>
    </row>
    <row r="207" spans="1:4" ht="30">
      <c r="A207" s="488">
        <v>1.4</v>
      </c>
      <c r="B207" s="521" t="s">
        <v>923</v>
      </c>
      <c r="C207" s="528" t="s">
        <v>912</v>
      </c>
      <c r="D207" s="529"/>
    </row>
    <row r="208" spans="1:4" ht="30">
      <c r="A208" s="488">
        <v>1.5</v>
      </c>
      <c r="B208" s="521" t="s">
        <v>924</v>
      </c>
      <c r="C208" s="528" t="s">
        <v>912</v>
      </c>
      <c r="D208" s="529"/>
    </row>
    <row r="209" spans="1:3">
      <c r="A209" s="488"/>
      <c r="B209" s="816" t="s">
        <v>913</v>
      </c>
      <c r="C209" s="816"/>
    </row>
    <row r="210" spans="1:3" ht="24.6" customHeight="1">
      <c r="A210" s="488"/>
      <c r="B210" s="835" t="s">
        <v>914</v>
      </c>
      <c r="C210" s="835"/>
    </row>
    <row r="211" spans="1:3" ht="30">
      <c r="A211" s="503"/>
      <c r="B211" s="497" t="s">
        <v>671</v>
      </c>
      <c r="C211" s="505" t="s">
        <v>864</v>
      </c>
    </row>
    <row r="212" spans="1:3" ht="30">
      <c r="A212" s="503"/>
      <c r="B212" s="497" t="s">
        <v>672</v>
      </c>
      <c r="C212" s="505" t="s">
        <v>865</v>
      </c>
    </row>
    <row r="213" spans="1:3" ht="30">
      <c r="A213" s="488"/>
      <c r="B213" s="497" t="s">
        <v>673</v>
      </c>
      <c r="C213" s="505" t="s">
        <v>915</v>
      </c>
    </row>
    <row r="214" spans="1:3">
      <c r="A214" s="488"/>
      <c r="B214" s="816" t="s">
        <v>916</v>
      </c>
      <c r="C214" s="816"/>
    </row>
    <row r="215" spans="1:3" ht="39.6" customHeight="1">
      <c r="A215" s="503"/>
      <c r="B215" s="836" t="s">
        <v>929</v>
      </c>
      <c r="C215" s="836"/>
    </row>
    <row r="216" spans="1:3">
      <c r="B216" s="816" t="s">
        <v>968</v>
      </c>
      <c r="C216" s="816"/>
    </row>
    <row r="217" spans="1:3" ht="30">
      <c r="A217" s="515">
        <v>1</v>
      </c>
      <c r="B217" s="497" t="s">
        <v>944</v>
      </c>
      <c r="C217" s="465" t="s">
        <v>956</v>
      </c>
    </row>
    <row r="218" spans="1:3">
      <c r="A218" s="515">
        <v>2</v>
      </c>
      <c r="B218" s="497" t="s">
        <v>945</v>
      </c>
      <c r="C218" s="465" t="s">
        <v>957</v>
      </c>
    </row>
    <row r="219" spans="1:3" ht="30">
      <c r="A219" s="515">
        <v>3</v>
      </c>
      <c r="B219" s="497" t="s">
        <v>946</v>
      </c>
      <c r="C219" s="497" t="s">
        <v>958</v>
      </c>
    </row>
    <row r="220" spans="1:3">
      <c r="A220" s="515">
        <v>4</v>
      </c>
      <c r="B220" s="497" t="s">
        <v>947</v>
      </c>
      <c r="C220" s="497" t="s">
        <v>959</v>
      </c>
    </row>
    <row r="221" spans="1:3" ht="30">
      <c r="A221" s="515">
        <v>5</v>
      </c>
      <c r="B221" s="497" t="s">
        <v>948</v>
      </c>
      <c r="C221" s="497" t="s">
        <v>960</v>
      </c>
    </row>
    <row r="222" spans="1:3" ht="30">
      <c r="A222" s="515">
        <v>6</v>
      </c>
      <c r="B222" s="497" t="s">
        <v>949</v>
      </c>
      <c r="C222" s="497" t="s">
        <v>961</v>
      </c>
    </row>
    <row r="223" spans="1:3" ht="30">
      <c r="A223" s="515">
        <v>7</v>
      </c>
      <c r="B223" s="497" t="s">
        <v>950</v>
      </c>
      <c r="C223" s="497" t="s">
        <v>962</v>
      </c>
    </row>
    <row r="224" spans="1:3">
      <c r="A224" s="515">
        <v>7.1</v>
      </c>
      <c r="B224" s="531" t="s">
        <v>951</v>
      </c>
      <c r="C224" s="497" t="s">
        <v>963</v>
      </c>
    </row>
    <row r="225" spans="1:3" ht="30">
      <c r="A225" s="515">
        <v>7.2</v>
      </c>
      <c r="B225" s="531" t="s">
        <v>952</v>
      </c>
      <c r="C225" s="497" t="s">
        <v>964</v>
      </c>
    </row>
    <row r="226" spans="1:3">
      <c r="A226" s="515">
        <v>7.3</v>
      </c>
      <c r="B226" s="532" t="s">
        <v>953</v>
      </c>
      <c r="C226" s="497" t="s">
        <v>965</v>
      </c>
    </row>
    <row r="227" spans="1:3">
      <c r="A227" s="515">
        <v>8</v>
      </c>
      <c r="B227" s="497" t="s">
        <v>954</v>
      </c>
      <c r="C227" s="465" t="s">
        <v>966</v>
      </c>
    </row>
    <row r="228" spans="1:3">
      <c r="A228" s="515">
        <v>9</v>
      </c>
      <c r="B228" s="497" t="s">
        <v>955</v>
      </c>
      <c r="C228" s="465" t="s">
        <v>967</v>
      </c>
    </row>
    <row r="229" spans="1:3" ht="30">
      <c r="A229" s="515">
        <v>10.1</v>
      </c>
      <c r="B229" s="533" t="s">
        <v>985</v>
      </c>
      <c r="C229" s="465" t="s">
        <v>986</v>
      </c>
    </row>
    <row r="230" spans="1:3">
      <c r="A230" s="832"/>
      <c r="B230" s="534" t="s">
        <v>771</v>
      </c>
      <c r="C230" s="465" t="s">
        <v>983</v>
      </c>
    </row>
    <row r="231" spans="1:3" ht="30">
      <c r="A231" s="833"/>
      <c r="B231" s="534" t="s">
        <v>981</v>
      </c>
      <c r="C231" s="465" t="s">
        <v>982</v>
      </c>
    </row>
    <row r="232" spans="1:3">
      <c r="A232" s="833"/>
      <c r="B232" s="534" t="s">
        <v>969</v>
      </c>
      <c r="C232" s="465" t="s">
        <v>971</v>
      </c>
    </row>
    <row r="233" spans="1:3" ht="30">
      <c r="A233" s="833"/>
      <c r="B233" s="534" t="s">
        <v>976</v>
      </c>
      <c r="C233" s="138" t="s">
        <v>977</v>
      </c>
    </row>
    <row r="234" spans="1:3" ht="40.5" customHeight="1">
      <c r="A234" s="833"/>
      <c r="B234" s="534" t="s">
        <v>975</v>
      </c>
      <c r="C234" s="465" t="s">
        <v>978</v>
      </c>
    </row>
    <row r="235" spans="1:3" ht="24" customHeight="1">
      <c r="A235" s="833"/>
      <c r="B235" s="534" t="s">
        <v>980</v>
      </c>
      <c r="C235" s="465" t="s">
        <v>984</v>
      </c>
    </row>
    <row r="236" spans="1:3" ht="45">
      <c r="A236" s="834"/>
      <c r="B236" s="534" t="s">
        <v>970</v>
      </c>
      <c r="C236" s="465" t="s">
        <v>972</v>
      </c>
    </row>
  </sheetData>
  <mergeCells count="132">
    <mergeCell ref="A230:A236"/>
    <mergeCell ref="B216:C216"/>
    <mergeCell ref="C198:C201"/>
    <mergeCell ref="B209:C209"/>
    <mergeCell ref="B210:C210"/>
    <mergeCell ref="B214:C214"/>
    <mergeCell ref="B215:C215"/>
    <mergeCell ref="B168:C168"/>
    <mergeCell ref="B169:C169"/>
    <mergeCell ref="B186:C186"/>
    <mergeCell ref="B187:C187"/>
    <mergeCell ref="B194:C194"/>
    <mergeCell ref="B195:C195"/>
    <mergeCell ref="B156:C156"/>
    <mergeCell ref="B157:C157"/>
    <mergeCell ref="B158:C158"/>
    <mergeCell ref="B159:C159"/>
    <mergeCell ref="B160:C160"/>
    <mergeCell ref="B165:C165"/>
    <mergeCell ref="B116:C116"/>
    <mergeCell ref="B117:C117"/>
    <mergeCell ref="B118:C118"/>
    <mergeCell ref="B146:C146"/>
    <mergeCell ref="B155:C155"/>
    <mergeCell ref="C147:C152"/>
    <mergeCell ref="B110:C110"/>
    <mergeCell ref="A111:C111"/>
    <mergeCell ref="A112:C112"/>
    <mergeCell ref="B113:C113"/>
    <mergeCell ref="B114:C114"/>
    <mergeCell ref="B115:C115"/>
    <mergeCell ref="A97:C97"/>
    <mergeCell ref="A105:C105"/>
    <mergeCell ref="B106:C106"/>
    <mergeCell ref="A107:C107"/>
    <mergeCell ref="B108:C108"/>
    <mergeCell ref="B109:C109"/>
    <mergeCell ref="B91:C91"/>
    <mergeCell ref="B92:C92"/>
    <mergeCell ref="B93:C93"/>
    <mergeCell ref="B94:C94"/>
    <mergeCell ref="B95:C95"/>
    <mergeCell ref="A96:C96"/>
    <mergeCell ref="B85:C85"/>
    <mergeCell ref="B86:C86"/>
    <mergeCell ref="B87:C87"/>
    <mergeCell ref="A88:C88"/>
    <mergeCell ref="B89:C89"/>
    <mergeCell ref="B90:C90"/>
    <mergeCell ref="B79:C79"/>
    <mergeCell ref="A80:C80"/>
    <mergeCell ref="B81:C81"/>
    <mergeCell ref="B82:C82"/>
    <mergeCell ref="B83:C83"/>
    <mergeCell ref="B84:C84"/>
    <mergeCell ref="B73:C73"/>
    <mergeCell ref="B74:C74"/>
    <mergeCell ref="B75:C75"/>
    <mergeCell ref="A76:C76"/>
    <mergeCell ref="B77:C77"/>
    <mergeCell ref="B78:C78"/>
    <mergeCell ref="A67:C67"/>
    <mergeCell ref="B68:C68"/>
    <mergeCell ref="B69:C69"/>
    <mergeCell ref="B70:C70"/>
    <mergeCell ref="B71:C71"/>
    <mergeCell ref="B72:C72"/>
    <mergeCell ref="B61:C61"/>
    <mergeCell ref="B62:C62"/>
    <mergeCell ref="B63:C63"/>
    <mergeCell ref="B64:C64"/>
    <mergeCell ref="A65:C65"/>
    <mergeCell ref="B66:C66"/>
    <mergeCell ref="A55:C55"/>
    <mergeCell ref="B56:C56"/>
    <mergeCell ref="B57:C57"/>
    <mergeCell ref="B58:C58"/>
    <mergeCell ref="B59:C59"/>
    <mergeCell ref="B60:C60"/>
    <mergeCell ref="B49:C49"/>
    <mergeCell ref="B50:C50"/>
    <mergeCell ref="B51:C51"/>
    <mergeCell ref="B52:C52"/>
    <mergeCell ref="B53:C53"/>
    <mergeCell ref="B54:C54"/>
    <mergeCell ref="B43:C43"/>
    <mergeCell ref="B44:C44"/>
    <mergeCell ref="B45:C45"/>
    <mergeCell ref="A46:C46"/>
    <mergeCell ref="B47:C47"/>
    <mergeCell ref="A48:C48"/>
    <mergeCell ref="B37:C37"/>
    <mergeCell ref="B38:C38"/>
    <mergeCell ref="B39:C39"/>
    <mergeCell ref="B40:C40"/>
    <mergeCell ref="B41:C41"/>
    <mergeCell ref="A42:C42"/>
    <mergeCell ref="B31:C31"/>
    <mergeCell ref="B32:C32"/>
    <mergeCell ref="B33:C33"/>
    <mergeCell ref="B34:C34"/>
    <mergeCell ref="B35:C35"/>
    <mergeCell ref="B36:C36"/>
    <mergeCell ref="B25:C25"/>
    <mergeCell ref="A26:C26"/>
    <mergeCell ref="B27:C27"/>
    <mergeCell ref="A28:C28"/>
    <mergeCell ref="B29:C29"/>
    <mergeCell ref="B30:C30"/>
    <mergeCell ref="B19:C19"/>
    <mergeCell ref="B20:C20"/>
    <mergeCell ref="B21:C21"/>
    <mergeCell ref="B22:C22"/>
    <mergeCell ref="B23:C23"/>
    <mergeCell ref="B24:C24"/>
    <mergeCell ref="B13:C13"/>
    <mergeCell ref="B14:C14"/>
    <mergeCell ref="B15:C15"/>
    <mergeCell ref="B16:C16"/>
    <mergeCell ref="B17:C17"/>
    <mergeCell ref="B18:C18"/>
    <mergeCell ref="B7:C7"/>
    <mergeCell ref="B8:C8"/>
    <mergeCell ref="B9:C9"/>
    <mergeCell ref="B10:C10"/>
    <mergeCell ref="B11:C11"/>
    <mergeCell ref="B12:C12"/>
    <mergeCell ref="A1:C1"/>
    <mergeCell ref="B3:C3"/>
    <mergeCell ref="A4:C4"/>
    <mergeCell ref="B5:C5"/>
    <mergeCell ref="B6:C6"/>
  </mergeCells>
  <conditionalFormatting sqref="B226">
    <cfRule type="duplicateValues" dxfId="3" priority="1"/>
    <cfRule type="duplicateValues" dxfId="2" priority="2"/>
  </conditionalFormatting>
  <conditionalFormatting sqref="B226">
    <cfRule type="duplicateValues" dxfId="1" priority="3"/>
  </conditionalFormatting>
  <conditionalFormatting sqref="B226">
    <cfRule type="duplicateValues" dxfId="0" priority="4"/>
  </conditionalFormatting>
  <pageMargins left="0.25" right="0.25"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48118533890809E-2"/>
  </sheetPr>
  <dimension ref="A1:O67"/>
  <sheetViews>
    <sheetView zoomScale="85" zoomScaleNormal="85" workbookViewId="0">
      <pane xSplit="1" ySplit="6" topLeftCell="B7" activePane="bottomRight" state="frozen"/>
      <selection sqref="A1:XFD1048576"/>
      <selection pane="topRight" sqref="A1:XFD1048576"/>
      <selection pane="bottomLeft" sqref="A1:XFD1048576"/>
      <selection pane="bottomRight" activeCell="H67" sqref="C8:H67"/>
    </sheetView>
  </sheetViews>
  <sheetFormatPr defaultColWidth="9.140625" defaultRowHeight="15"/>
  <cols>
    <col min="1" max="1" width="9.42578125" style="32" bestFit="1" customWidth="1"/>
    <col min="2" max="2" width="89.140625" style="32" customWidth="1"/>
    <col min="3" max="8" width="12.7109375" style="32" customWidth="1"/>
    <col min="9" max="9" width="8.85546875" style="32" customWidth="1"/>
    <col min="10" max="16384" width="9.140625" style="32"/>
  </cols>
  <sheetData>
    <row r="1" spans="1:15">
      <c r="A1" s="184" t="s">
        <v>188</v>
      </c>
      <c r="B1" s="186" t="str">
        <f>Info!C2</f>
        <v>სს "ბაზისბანკი"</v>
      </c>
      <c r="C1" s="6"/>
    </row>
    <row r="2" spans="1:15">
      <c r="A2" s="184" t="s">
        <v>189</v>
      </c>
      <c r="B2" s="185">
        <f>'1. key ratios'!B2</f>
        <v>44742</v>
      </c>
      <c r="C2" s="403"/>
      <c r="D2" s="176"/>
      <c r="E2" s="176"/>
      <c r="F2" s="176"/>
      <c r="G2" s="176"/>
      <c r="H2" s="176"/>
    </row>
    <row r="3" spans="1:15">
      <c r="A3" s="5"/>
      <c r="B3" s="6"/>
      <c r="C3" s="403"/>
      <c r="D3" s="176"/>
      <c r="E3" s="176"/>
      <c r="F3" s="176"/>
      <c r="G3" s="176"/>
      <c r="H3" s="176"/>
    </row>
    <row r="4" spans="1:15" ht="15.75" thickBot="1">
      <c r="A4" s="27" t="s">
        <v>402</v>
      </c>
      <c r="B4" s="12" t="s">
        <v>222</v>
      </c>
      <c r="C4" s="15"/>
      <c r="D4" s="15"/>
      <c r="E4" s="15"/>
      <c r="F4" s="27"/>
      <c r="G4" s="27"/>
      <c r="H4" s="28" t="s">
        <v>93</v>
      </c>
    </row>
    <row r="5" spans="1:15">
      <c r="A5" s="433"/>
      <c r="B5" s="434"/>
      <c r="C5" s="671" t="s">
        <v>194</v>
      </c>
      <c r="D5" s="672"/>
      <c r="E5" s="673"/>
      <c r="F5" s="671" t="s">
        <v>195</v>
      </c>
      <c r="G5" s="672"/>
      <c r="H5" s="674"/>
    </row>
    <row r="6" spans="1:15" ht="30">
      <c r="A6" s="435" t="s">
        <v>26</v>
      </c>
      <c r="B6" s="436"/>
      <c r="C6" s="454" t="s">
        <v>27</v>
      </c>
      <c r="D6" s="454" t="s">
        <v>96</v>
      </c>
      <c r="E6" s="454" t="s">
        <v>68</v>
      </c>
      <c r="F6" s="454" t="s">
        <v>27</v>
      </c>
      <c r="G6" s="454" t="s">
        <v>96</v>
      </c>
      <c r="H6" s="618" t="s">
        <v>68</v>
      </c>
    </row>
    <row r="7" spans="1:15">
      <c r="A7" s="437"/>
      <c r="B7" s="438" t="s">
        <v>92</v>
      </c>
      <c r="C7" s="439"/>
      <c r="D7" s="439"/>
      <c r="E7" s="439"/>
      <c r="F7" s="439"/>
      <c r="G7" s="439"/>
      <c r="H7" s="440"/>
    </row>
    <row r="8" spans="1:15">
      <c r="A8" s="437">
        <v>1</v>
      </c>
      <c r="B8" s="441" t="s">
        <v>97</v>
      </c>
      <c r="C8" s="442">
        <v>1641341.8</v>
      </c>
      <c r="D8" s="442">
        <v>-105164.74</v>
      </c>
      <c r="E8" s="139">
        <f>C8+D8</f>
        <v>1536177.06</v>
      </c>
      <c r="F8" s="442">
        <v>726542.94</v>
      </c>
      <c r="G8" s="442">
        <v>-442047.52</v>
      </c>
      <c r="H8" s="143">
        <v>284495.41999999993</v>
      </c>
      <c r="M8" s="183"/>
      <c r="N8" s="183"/>
      <c r="O8" s="183"/>
    </row>
    <row r="9" spans="1:15">
      <c r="A9" s="437">
        <v>2</v>
      </c>
      <c r="B9" s="441" t="s">
        <v>98</v>
      </c>
      <c r="C9" s="443">
        <v>61171847.190000005</v>
      </c>
      <c r="D9" s="443">
        <v>29173764.77</v>
      </c>
      <c r="E9" s="139">
        <f t="shared" ref="E9:E67" si="0">C9+D9</f>
        <v>90345611.960000008</v>
      </c>
      <c r="F9" s="443">
        <v>28620275.030000001</v>
      </c>
      <c r="G9" s="443">
        <v>20768518.0605</v>
      </c>
      <c r="H9" s="143">
        <v>49388793.090499997</v>
      </c>
      <c r="M9" s="183"/>
      <c r="N9" s="183"/>
      <c r="O9" s="183"/>
    </row>
    <row r="10" spans="1:15">
      <c r="A10" s="437">
        <v>2.1</v>
      </c>
      <c r="B10" s="444" t="s">
        <v>99</v>
      </c>
      <c r="C10" s="442">
        <v>0</v>
      </c>
      <c r="D10" s="442">
        <v>0</v>
      </c>
      <c r="E10" s="139">
        <f t="shared" si="0"/>
        <v>0</v>
      </c>
      <c r="F10" s="442">
        <v>0</v>
      </c>
      <c r="G10" s="442">
        <v>0</v>
      </c>
      <c r="H10" s="143">
        <v>0</v>
      </c>
      <c r="M10" s="183"/>
      <c r="N10" s="183"/>
      <c r="O10" s="183"/>
    </row>
    <row r="11" spans="1:15">
      <c r="A11" s="437">
        <v>2.2000000000000002</v>
      </c>
      <c r="B11" s="444" t="s">
        <v>100</v>
      </c>
      <c r="C11" s="442">
        <v>12092458.390000001</v>
      </c>
      <c r="D11" s="442">
        <v>12076496.220000001</v>
      </c>
      <c r="E11" s="139">
        <f t="shared" si="0"/>
        <v>24168954.609999999</v>
      </c>
      <c r="F11" s="442">
        <v>6718956.54</v>
      </c>
      <c r="G11" s="442">
        <v>9814205.7492999993</v>
      </c>
      <c r="H11" s="143">
        <v>16533162.289299998</v>
      </c>
      <c r="M11" s="183"/>
      <c r="N11" s="183"/>
      <c r="O11" s="183"/>
    </row>
    <row r="12" spans="1:15">
      <c r="A12" s="437">
        <v>2.2999999999999998</v>
      </c>
      <c r="B12" s="444" t="s">
        <v>101</v>
      </c>
      <c r="C12" s="442">
        <v>2408452.1</v>
      </c>
      <c r="D12" s="442">
        <v>658401.18999999994</v>
      </c>
      <c r="E12" s="139">
        <f t="shared" si="0"/>
        <v>3066853.29</v>
      </c>
      <c r="F12" s="442">
        <v>2138951.9900000002</v>
      </c>
      <c r="G12" s="442">
        <v>272416.01</v>
      </c>
      <c r="H12" s="143">
        <v>2411368</v>
      </c>
      <c r="M12" s="183"/>
      <c r="N12" s="183"/>
      <c r="O12" s="183"/>
    </row>
    <row r="13" spans="1:15">
      <c r="A13" s="437">
        <v>2.4</v>
      </c>
      <c r="B13" s="444" t="s">
        <v>102</v>
      </c>
      <c r="C13" s="442">
        <v>1416161.22</v>
      </c>
      <c r="D13" s="442">
        <v>73177.84</v>
      </c>
      <c r="E13" s="139">
        <f t="shared" si="0"/>
        <v>1489339.06</v>
      </c>
      <c r="F13" s="442">
        <v>981437.06</v>
      </c>
      <c r="G13" s="442">
        <v>56836.05</v>
      </c>
      <c r="H13" s="143">
        <v>1038273.1100000001</v>
      </c>
      <c r="M13" s="183"/>
      <c r="N13" s="183"/>
      <c r="O13" s="183"/>
    </row>
    <row r="14" spans="1:15">
      <c r="A14" s="437">
        <v>2.5</v>
      </c>
      <c r="B14" s="444" t="s">
        <v>103</v>
      </c>
      <c r="C14" s="442">
        <v>2504700</v>
      </c>
      <c r="D14" s="442">
        <v>4813280.7699999996</v>
      </c>
      <c r="E14" s="139">
        <f t="shared" si="0"/>
        <v>7317980.7699999996</v>
      </c>
      <c r="F14" s="442">
        <v>1523878.45</v>
      </c>
      <c r="G14" s="442">
        <v>2258572.4700000002</v>
      </c>
      <c r="H14" s="143">
        <v>3782450.92</v>
      </c>
      <c r="M14" s="183"/>
      <c r="N14" s="183"/>
      <c r="O14" s="183"/>
    </row>
    <row r="15" spans="1:15">
      <c r="A15" s="437">
        <v>2.6</v>
      </c>
      <c r="B15" s="444" t="s">
        <v>104</v>
      </c>
      <c r="C15" s="442">
        <v>969372.7</v>
      </c>
      <c r="D15" s="442">
        <v>782545.39</v>
      </c>
      <c r="E15" s="139">
        <f t="shared" si="0"/>
        <v>1751918.0899999999</v>
      </c>
      <c r="F15" s="442">
        <v>704810.96</v>
      </c>
      <c r="G15" s="442">
        <v>526335.76</v>
      </c>
      <c r="H15" s="143">
        <v>1231146.72</v>
      </c>
      <c r="M15" s="183"/>
      <c r="N15" s="183"/>
      <c r="O15" s="183"/>
    </row>
    <row r="16" spans="1:15">
      <c r="A16" s="437">
        <v>2.7</v>
      </c>
      <c r="B16" s="444" t="s">
        <v>105</v>
      </c>
      <c r="C16" s="442">
        <v>19994.57</v>
      </c>
      <c r="D16" s="442">
        <v>671715.16</v>
      </c>
      <c r="E16" s="139">
        <f t="shared" si="0"/>
        <v>691709.73</v>
      </c>
      <c r="F16" s="442">
        <v>27828.28</v>
      </c>
      <c r="G16" s="442">
        <v>36040.74</v>
      </c>
      <c r="H16" s="143">
        <v>63869.02</v>
      </c>
      <c r="M16" s="183"/>
      <c r="N16" s="183"/>
      <c r="O16" s="183"/>
    </row>
    <row r="17" spans="1:15">
      <c r="A17" s="437">
        <v>2.8</v>
      </c>
      <c r="B17" s="444" t="s">
        <v>106</v>
      </c>
      <c r="C17" s="442">
        <v>35427600.840000004</v>
      </c>
      <c r="D17" s="442">
        <v>7312611.3099999996</v>
      </c>
      <c r="E17" s="139">
        <f t="shared" si="0"/>
        <v>42740212.150000006</v>
      </c>
      <c r="F17" s="442">
        <v>12066447.33</v>
      </c>
      <c r="G17" s="442">
        <v>5271052.3011999996</v>
      </c>
      <c r="H17" s="143">
        <v>17337499.631200001</v>
      </c>
      <c r="M17" s="183"/>
      <c r="N17" s="183"/>
      <c r="O17" s="183"/>
    </row>
    <row r="18" spans="1:15">
      <c r="A18" s="437">
        <v>2.9</v>
      </c>
      <c r="B18" s="444" t="s">
        <v>107</v>
      </c>
      <c r="C18" s="442">
        <v>6333107.3700000001</v>
      </c>
      <c r="D18" s="442">
        <v>2785536.89</v>
      </c>
      <c r="E18" s="139">
        <f t="shared" si="0"/>
        <v>9118644.2599999998</v>
      </c>
      <c r="F18" s="442">
        <v>4457964.42</v>
      </c>
      <c r="G18" s="442">
        <v>2533058.98</v>
      </c>
      <c r="H18" s="143">
        <v>6991023.4000000004</v>
      </c>
      <c r="M18" s="183"/>
      <c r="N18" s="183"/>
      <c r="O18" s="183"/>
    </row>
    <row r="19" spans="1:15">
      <c r="A19" s="437">
        <v>3</v>
      </c>
      <c r="B19" s="441" t="s">
        <v>108</v>
      </c>
      <c r="C19" s="442">
        <v>1059711.76</v>
      </c>
      <c r="D19" s="442">
        <v>1044039.48</v>
      </c>
      <c r="E19" s="139">
        <f t="shared" si="0"/>
        <v>2103751.2400000002</v>
      </c>
      <c r="F19" s="442">
        <v>431822.31</v>
      </c>
      <c r="G19" s="442">
        <v>312776.59000000003</v>
      </c>
      <c r="H19" s="143">
        <v>744598.9</v>
      </c>
      <c r="M19" s="183"/>
      <c r="N19" s="183"/>
      <c r="O19" s="183"/>
    </row>
    <row r="20" spans="1:15">
      <c r="A20" s="437">
        <v>4</v>
      </c>
      <c r="B20" s="441" t="s">
        <v>109</v>
      </c>
      <c r="C20" s="442">
        <v>9992588.6799999997</v>
      </c>
      <c r="D20" s="442">
        <v>231656.7</v>
      </c>
      <c r="E20" s="139">
        <f t="shared" si="0"/>
        <v>10224245.379999999</v>
      </c>
      <c r="F20" s="442">
        <v>8978514.0199999996</v>
      </c>
      <c r="G20" s="442">
        <v>843837.58</v>
      </c>
      <c r="H20" s="143">
        <v>9822351.5999999996</v>
      </c>
      <c r="M20" s="183"/>
      <c r="N20" s="183"/>
      <c r="O20" s="183"/>
    </row>
    <row r="21" spans="1:15">
      <c r="A21" s="437">
        <v>5</v>
      </c>
      <c r="B21" s="441" t="s">
        <v>110</v>
      </c>
      <c r="C21" s="442">
        <v>1114412.54</v>
      </c>
      <c r="D21" s="442">
        <v>592120.57999999996</v>
      </c>
      <c r="E21" s="139">
        <f t="shared" si="0"/>
        <v>1706533.12</v>
      </c>
      <c r="F21" s="442">
        <v>763050.3</v>
      </c>
      <c r="G21" s="442">
        <v>309456.40999999997</v>
      </c>
      <c r="H21" s="143">
        <v>1072506.71</v>
      </c>
      <c r="M21" s="183"/>
      <c r="N21" s="183"/>
      <c r="O21" s="183"/>
    </row>
    <row r="22" spans="1:15">
      <c r="A22" s="437">
        <v>6</v>
      </c>
      <c r="B22" s="445" t="s">
        <v>111</v>
      </c>
      <c r="C22" s="443">
        <v>74979901.970000014</v>
      </c>
      <c r="D22" s="443">
        <v>30936416.789999999</v>
      </c>
      <c r="E22" s="139">
        <f>C22+D22</f>
        <v>105916318.76000002</v>
      </c>
      <c r="F22" s="443">
        <v>39520204.600000001</v>
      </c>
      <c r="G22" s="443">
        <v>21792541.120499998</v>
      </c>
      <c r="H22" s="143">
        <v>61312745.7205</v>
      </c>
      <c r="M22" s="183"/>
      <c r="N22" s="183"/>
      <c r="O22" s="183"/>
    </row>
    <row r="23" spans="1:15">
      <c r="A23" s="437"/>
      <c r="B23" s="438" t="s">
        <v>90</v>
      </c>
      <c r="C23" s="442"/>
      <c r="D23" s="442"/>
      <c r="E23" s="140"/>
      <c r="F23" s="442"/>
      <c r="G23" s="442"/>
      <c r="H23" s="144"/>
      <c r="M23" s="183"/>
      <c r="N23" s="183"/>
      <c r="O23" s="183"/>
    </row>
    <row r="24" spans="1:15">
      <c r="A24" s="437">
        <v>7</v>
      </c>
      <c r="B24" s="441" t="s">
        <v>112</v>
      </c>
      <c r="C24" s="442">
        <v>10681974.08</v>
      </c>
      <c r="D24" s="442">
        <v>1939936.33</v>
      </c>
      <c r="E24" s="139">
        <f t="shared" si="0"/>
        <v>12621910.41</v>
      </c>
      <c r="F24" s="442">
        <v>5815704.1200000001</v>
      </c>
      <c r="G24" s="442">
        <v>1260030.8700000001</v>
      </c>
      <c r="H24" s="143">
        <v>7075734.9900000002</v>
      </c>
      <c r="M24" s="183"/>
      <c r="N24" s="183"/>
      <c r="O24" s="183"/>
    </row>
    <row r="25" spans="1:15">
      <c r="A25" s="437">
        <v>8</v>
      </c>
      <c r="B25" s="441" t="s">
        <v>113</v>
      </c>
      <c r="C25" s="442">
        <v>9365398.6999999993</v>
      </c>
      <c r="D25" s="442">
        <v>3886761.43</v>
      </c>
      <c r="E25" s="139">
        <f t="shared" si="0"/>
        <v>13252160.129999999</v>
      </c>
      <c r="F25" s="442">
        <v>5278036.18</v>
      </c>
      <c r="G25" s="442">
        <v>4125944.24</v>
      </c>
      <c r="H25" s="143">
        <v>9403980.4199999999</v>
      </c>
      <c r="M25" s="183"/>
      <c r="N25" s="183"/>
      <c r="O25" s="183"/>
    </row>
    <row r="26" spans="1:15">
      <c r="A26" s="437">
        <v>9</v>
      </c>
      <c r="B26" s="441" t="s">
        <v>114</v>
      </c>
      <c r="C26" s="442">
        <v>820602.62</v>
      </c>
      <c r="D26" s="442">
        <v>120526.21</v>
      </c>
      <c r="E26" s="139">
        <f t="shared" si="0"/>
        <v>941128.83</v>
      </c>
      <c r="F26" s="442">
        <v>376317.09</v>
      </c>
      <c r="G26" s="442">
        <v>7152.54</v>
      </c>
      <c r="H26" s="143">
        <v>383469.63</v>
      </c>
      <c r="M26" s="183"/>
      <c r="N26" s="183"/>
      <c r="O26" s="183"/>
    </row>
    <row r="27" spans="1:15">
      <c r="A27" s="437">
        <v>10</v>
      </c>
      <c r="B27" s="441" t="s">
        <v>115</v>
      </c>
      <c r="C27" s="442">
        <v>2425394.84</v>
      </c>
      <c r="D27" s="442">
        <v>0</v>
      </c>
      <c r="E27" s="139">
        <f t="shared" si="0"/>
        <v>2425394.84</v>
      </c>
      <c r="F27" s="442">
        <v>105125.24</v>
      </c>
      <c r="G27" s="442">
        <v>158268.96</v>
      </c>
      <c r="H27" s="143">
        <v>263394.2</v>
      </c>
      <c r="M27" s="183"/>
      <c r="N27" s="183"/>
      <c r="O27" s="183"/>
    </row>
    <row r="28" spans="1:15">
      <c r="A28" s="437">
        <v>11</v>
      </c>
      <c r="B28" s="441" t="s">
        <v>116</v>
      </c>
      <c r="C28" s="442">
        <v>17364029.370000001</v>
      </c>
      <c r="D28" s="442">
        <v>5531455.5499999998</v>
      </c>
      <c r="E28" s="139">
        <f t="shared" si="0"/>
        <v>22895484.920000002</v>
      </c>
      <c r="F28" s="442">
        <v>7948633.54</v>
      </c>
      <c r="G28" s="442">
        <v>6138199.71</v>
      </c>
      <c r="H28" s="143">
        <v>14086833.25</v>
      </c>
      <c r="M28" s="183"/>
      <c r="N28" s="183"/>
      <c r="O28" s="183"/>
    </row>
    <row r="29" spans="1:15">
      <c r="A29" s="437">
        <v>12</v>
      </c>
      <c r="B29" s="441" t="s">
        <v>117</v>
      </c>
      <c r="C29" s="442">
        <v>871.5</v>
      </c>
      <c r="D29" s="442">
        <v>179079.42</v>
      </c>
      <c r="E29" s="139">
        <f t="shared" si="0"/>
        <v>179950.92</v>
      </c>
      <c r="F29" s="442">
        <v>1123.5</v>
      </c>
      <c r="G29" s="442">
        <v>143763.57</v>
      </c>
      <c r="H29" s="143">
        <v>144887.07</v>
      </c>
      <c r="M29" s="183"/>
      <c r="N29" s="183"/>
      <c r="O29" s="183"/>
    </row>
    <row r="30" spans="1:15">
      <c r="A30" s="437">
        <v>13</v>
      </c>
      <c r="B30" s="446" t="s">
        <v>118</v>
      </c>
      <c r="C30" s="443">
        <v>40658271.109999999</v>
      </c>
      <c r="D30" s="443">
        <v>11657758.939999999</v>
      </c>
      <c r="E30" s="139">
        <f t="shared" si="0"/>
        <v>52316030.049999997</v>
      </c>
      <c r="F30" s="443">
        <v>19524939.670000002</v>
      </c>
      <c r="G30" s="443">
        <v>11833359.890000001</v>
      </c>
      <c r="H30" s="143">
        <v>31358299.560000002</v>
      </c>
      <c r="M30" s="183"/>
      <c r="N30" s="183"/>
      <c r="O30" s="183"/>
    </row>
    <row r="31" spans="1:15">
      <c r="A31" s="437">
        <v>14</v>
      </c>
      <c r="B31" s="446" t="s">
        <v>119</v>
      </c>
      <c r="C31" s="443">
        <v>34321630.860000014</v>
      </c>
      <c r="D31" s="443">
        <v>19278657.850000001</v>
      </c>
      <c r="E31" s="139">
        <f t="shared" si="0"/>
        <v>53600288.710000016</v>
      </c>
      <c r="F31" s="443">
        <v>19995264.93</v>
      </c>
      <c r="G31" s="443">
        <v>9959181.2304999977</v>
      </c>
      <c r="H31" s="143">
        <v>29954446.160499997</v>
      </c>
      <c r="M31" s="183"/>
      <c r="N31" s="183"/>
      <c r="O31" s="183"/>
    </row>
    <row r="32" spans="1:15">
      <c r="A32" s="437"/>
      <c r="B32" s="438"/>
      <c r="C32" s="447"/>
      <c r="D32" s="447"/>
      <c r="E32" s="447"/>
      <c r="F32" s="447"/>
      <c r="G32" s="447"/>
      <c r="H32" s="448"/>
      <c r="M32" s="183"/>
      <c r="N32" s="183"/>
      <c r="O32" s="183"/>
    </row>
    <row r="33" spans="1:15">
      <c r="A33" s="437"/>
      <c r="B33" s="438" t="s">
        <v>120</v>
      </c>
      <c r="C33" s="442"/>
      <c r="D33" s="442"/>
      <c r="E33" s="140"/>
      <c r="F33" s="442"/>
      <c r="G33" s="442"/>
      <c r="H33" s="144"/>
      <c r="M33" s="183"/>
      <c r="N33" s="183"/>
      <c r="O33" s="183"/>
    </row>
    <row r="34" spans="1:15">
      <c r="A34" s="437">
        <v>15</v>
      </c>
      <c r="B34" s="449" t="s">
        <v>91</v>
      </c>
      <c r="C34" s="139">
        <v>2163917.6099999994</v>
      </c>
      <c r="D34" s="139">
        <v>200347.37000000011</v>
      </c>
      <c r="E34" s="139">
        <f t="shared" si="0"/>
        <v>2364264.9799999995</v>
      </c>
      <c r="F34" s="139">
        <v>917666.93000000017</v>
      </c>
      <c r="G34" s="139">
        <v>-891763.04999999981</v>
      </c>
      <c r="H34" s="143">
        <v>25903.880000000354</v>
      </c>
      <c r="M34" s="183"/>
      <c r="N34" s="183"/>
      <c r="O34" s="183"/>
    </row>
    <row r="35" spans="1:15">
      <c r="A35" s="437">
        <v>15.1</v>
      </c>
      <c r="B35" s="444" t="s">
        <v>121</v>
      </c>
      <c r="C35" s="442">
        <v>4692261.5199999996</v>
      </c>
      <c r="D35" s="442">
        <v>2667664.75</v>
      </c>
      <c r="E35" s="139">
        <f t="shared" si="0"/>
        <v>7359926.2699999996</v>
      </c>
      <c r="F35" s="442">
        <v>2524262.39</v>
      </c>
      <c r="G35" s="442">
        <v>1569536.04</v>
      </c>
      <c r="H35" s="143">
        <v>4093798.43</v>
      </c>
      <c r="M35" s="183"/>
      <c r="N35" s="183"/>
      <c r="O35" s="183"/>
    </row>
    <row r="36" spans="1:15">
      <c r="A36" s="437">
        <v>15.2</v>
      </c>
      <c r="B36" s="444" t="s">
        <v>122</v>
      </c>
      <c r="C36" s="442">
        <v>2528343.91</v>
      </c>
      <c r="D36" s="442">
        <v>2467317.38</v>
      </c>
      <c r="E36" s="139">
        <f t="shared" si="0"/>
        <v>4995661.29</v>
      </c>
      <c r="F36" s="442">
        <v>1606595.46</v>
      </c>
      <c r="G36" s="442">
        <v>2461299.09</v>
      </c>
      <c r="H36" s="143">
        <v>4067894.55</v>
      </c>
      <c r="M36" s="183"/>
      <c r="N36" s="183"/>
      <c r="O36" s="183"/>
    </row>
    <row r="37" spans="1:15">
      <c r="A37" s="437">
        <v>16</v>
      </c>
      <c r="B37" s="441" t="s">
        <v>123</v>
      </c>
      <c r="C37" s="442">
        <v>0</v>
      </c>
      <c r="D37" s="442">
        <v>0</v>
      </c>
      <c r="E37" s="139">
        <f t="shared" si="0"/>
        <v>0</v>
      </c>
      <c r="F37" s="442">
        <v>0</v>
      </c>
      <c r="G37" s="442">
        <v>0</v>
      </c>
      <c r="H37" s="143">
        <v>0</v>
      </c>
      <c r="M37" s="183"/>
      <c r="N37" s="183"/>
      <c r="O37" s="183"/>
    </row>
    <row r="38" spans="1:15">
      <c r="A38" s="437">
        <v>17</v>
      </c>
      <c r="B38" s="441" t="s">
        <v>124</v>
      </c>
      <c r="C38" s="442">
        <v>-827598.9</v>
      </c>
      <c r="D38" s="442">
        <v>0</v>
      </c>
      <c r="E38" s="139">
        <f t="shared" si="0"/>
        <v>-827598.9</v>
      </c>
      <c r="F38" s="442">
        <v>-387915.91</v>
      </c>
      <c r="G38" s="442">
        <v>0</v>
      </c>
      <c r="H38" s="143">
        <v>-387915.91</v>
      </c>
      <c r="M38" s="183"/>
      <c r="N38" s="183"/>
      <c r="O38" s="183"/>
    </row>
    <row r="39" spans="1:15">
      <c r="A39" s="437">
        <v>18</v>
      </c>
      <c r="B39" s="441" t="s">
        <v>125</v>
      </c>
      <c r="C39" s="442">
        <v>1644</v>
      </c>
      <c r="D39" s="442">
        <v>436257.56</v>
      </c>
      <c r="E39" s="139">
        <f t="shared" si="0"/>
        <v>437901.56</v>
      </c>
      <c r="F39" s="442">
        <v>0</v>
      </c>
      <c r="G39" s="442">
        <v>0</v>
      </c>
      <c r="H39" s="143">
        <v>0</v>
      </c>
      <c r="M39" s="183"/>
      <c r="N39" s="183"/>
      <c r="O39" s="183"/>
    </row>
    <row r="40" spans="1:15">
      <c r="A40" s="437">
        <v>19</v>
      </c>
      <c r="B40" s="441" t="s">
        <v>126</v>
      </c>
      <c r="C40" s="442">
        <v>12374487.550000001</v>
      </c>
      <c r="D40" s="442"/>
      <c r="E40" s="139">
        <f t="shared" si="0"/>
        <v>12374487.550000001</v>
      </c>
      <c r="F40" s="442">
        <v>215274.72</v>
      </c>
      <c r="G40" s="442"/>
      <c r="H40" s="143">
        <v>215274.72</v>
      </c>
      <c r="M40" s="183"/>
      <c r="N40" s="183"/>
      <c r="O40" s="183"/>
    </row>
    <row r="41" spans="1:15">
      <c r="A41" s="437">
        <v>20</v>
      </c>
      <c r="B41" s="441" t="s">
        <v>127</v>
      </c>
      <c r="C41" s="442">
        <v>-7204527.2300000004</v>
      </c>
      <c r="D41" s="442"/>
      <c r="E41" s="139">
        <f t="shared" si="0"/>
        <v>-7204527.2300000004</v>
      </c>
      <c r="F41" s="442">
        <v>490260.51</v>
      </c>
      <c r="G41" s="442"/>
      <c r="H41" s="143">
        <v>490260.51</v>
      </c>
      <c r="M41" s="183"/>
      <c r="N41" s="183"/>
      <c r="O41" s="183"/>
    </row>
    <row r="42" spans="1:15">
      <c r="A42" s="437">
        <v>21</v>
      </c>
      <c r="B42" s="441" t="s">
        <v>128</v>
      </c>
      <c r="C42" s="442">
        <v>-51587.43</v>
      </c>
      <c r="D42" s="442">
        <v>0</v>
      </c>
      <c r="E42" s="139">
        <f t="shared" si="0"/>
        <v>-51587.43</v>
      </c>
      <c r="F42" s="442">
        <v>-155993.22</v>
      </c>
      <c r="G42" s="442">
        <v>0</v>
      </c>
      <c r="H42" s="143">
        <v>-155993.22</v>
      </c>
      <c r="M42" s="183"/>
      <c r="N42" s="183"/>
      <c r="O42" s="183"/>
    </row>
    <row r="43" spans="1:15">
      <c r="A43" s="437">
        <v>22</v>
      </c>
      <c r="B43" s="441" t="s">
        <v>129</v>
      </c>
      <c r="C43" s="442">
        <v>107909.1</v>
      </c>
      <c r="D43" s="442">
        <v>10521.83</v>
      </c>
      <c r="E43" s="139">
        <f t="shared" si="0"/>
        <v>118430.93000000001</v>
      </c>
      <c r="F43" s="442">
        <v>363801.08</v>
      </c>
      <c r="G43" s="442">
        <v>481.03</v>
      </c>
      <c r="H43" s="143">
        <v>364282.11000000004</v>
      </c>
      <c r="M43" s="183"/>
      <c r="N43" s="183"/>
      <c r="O43" s="183"/>
    </row>
    <row r="44" spans="1:15">
      <c r="A44" s="437">
        <v>23</v>
      </c>
      <c r="B44" s="441" t="s">
        <v>130</v>
      </c>
      <c r="C44" s="442">
        <v>59126206.490000002</v>
      </c>
      <c r="D44" s="442">
        <v>340686.9</v>
      </c>
      <c r="E44" s="139">
        <f t="shared" si="0"/>
        <v>59466893.390000001</v>
      </c>
      <c r="F44" s="442">
        <v>414953.53</v>
      </c>
      <c r="G44" s="442">
        <v>181700.06</v>
      </c>
      <c r="H44" s="143">
        <v>596653.59000000008</v>
      </c>
      <c r="M44" s="183"/>
      <c r="N44" s="183"/>
      <c r="O44" s="183"/>
    </row>
    <row r="45" spans="1:15">
      <c r="A45" s="437">
        <v>24</v>
      </c>
      <c r="B45" s="446" t="s">
        <v>131</v>
      </c>
      <c r="C45" s="443">
        <v>65690451.189999998</v>
      </c>
      <c r="D45" s="443">
        <v>987813.66000000015</v>
      </c>
      <c r="E45" s="139">
        <f t="shared" si="0"/>
        <v>66678264.849999994</v>
      </c>
      <c r="F45" s="443">
        <v>1858047.6400000004</v>
      </c>
      <c r="G45" s="443">
        <v>-709581.95999999973</v>
      </c>
      <c r="H45" s="143">
        <v>1148465.6800000006</v>
      </c>
      <c r="M45" s="183"/>
      <c r="N45" s="183"/>
      <c r="O45" s="183"/>
    </row>
    <row r="46" spans="1:15">
      <c r="A46" s="437"/>
      <c r="B46" s="438" t="s">
        <v>132</v>
      </c>
      <c r="C46" s="442"/>
      <c r="D46" s="442"/>
      <c r="E46" s="442"/>
      <c r="F46" s="442"/>
      <c r="G46" s="442"/>
      <c r="H46" s="450"/>
      <c r="M46" s="183"/>
      <c r="N46" s="183"/>
      <c r="O46" s="183"/>
    </row>
    <row r="47" spans="1:15">
      <c r="A47" s="437">
        <v>25</v>
      </c>
      <c r="B47" s="441" t="s">
        <v>133</v>
      </c>
      <c r="C47" s="442">
        <v>283851.98</v>
      </c>
      <c r="D47" s="442">
        <v>326000.73</v>
      </c>
      <c r="E47" s="139">
        <f t="shared" si="0"/>
        <v>609852.71</v>
      </c>
      <c r="F47" s="442">
        <v>98502.88</v>
      </c>
      <c r="G47" s="442">
        <v>132946.75</v>
      </c>
      <c r="H47" s="143">
        <v>231449.63</v>
      </c>
      <c r="M47" s="183"/>
      <c r="N47" s="183"/>
      <c r="O47" s="183"/>
    </row>
    <row r="48" spans="1:15">
      <c r="A48" s="437">
        <v>26</v>
      </c>
      <c r="B48" s="441" t="s">
        <v>134</v>
      </c>
      <c r="C48" s="442">
        <v>1793633.45</v>
      </c>
      <c r="D48" s="442">
        <v>92073.88</v>
      </c>
      <c r="E48" s="139">
        <f t="shared" si="0"/>
        <v>1885707.33</v>
      </c>
      <c r="F48" s="442">
        <v>889647.73</v>
      </c>
      <c r="G48" s="442">
        <v>6911.28</v>
      </c>
      <c r="H48" s="143">
        <v>896559.01</v>
      </c>
      <c r="M48" s="183"/>
      <c r="N48" s="183"/>
      <c r="O48" s="183"/>
    </row>
    <row r="49" spans="1:15">
      <c r="A49" s="437">
        <v>27</v>
      </c>
      <c r="B49" s="441" t="s">
        <v>135</v>
      </c>
      <c r="C49" s="442">
        <v>16613661.66</v>
      </c>
      <c r="D49" s="442"/>
      <c r="E49" s="139">
        <f t="shared" si="0"/>
        <v>16613661.66</v>
      </c>
      <c r="F49" s="442">
        <v>9153520.8499999996</v>
      </c>
      <c r="G49" s="442"/>
      <c r="H49" s="143">
        <v>9153520.8499999996</v>
      </c>
      <c r="M49" s="183"/>
      <c r="N49" s="183"/>
      <c r="O49" s="183"/>
    </row>
    <row r="50" spans="1:15">
      <c r="A50" s="437">
        <v>28</v>
      </c>
      <c r="B50" s="441" t="s">
        <v>267</v>
      </c>
      <c r="C50" s="442">
        <v>95722.08</v>
      </c>
      <c r="D50" s="442"/>
      <c r="E50" s="139">
        <f t="shared" si="0"/>
        <v>95722.08</v>
      </c>
      <c r="F50" s="442">
        <v>31342.13</v>
      </c>
      <c r="G50" s="442"/>
      <c r="H50" s="143">
        <v>31342.13</v>
      </c>
      <c r="M50" s="183"/>
      <c r="N50" s="183"/>
      <c r="O50" s="183"/>
    </row>
    <row r="51" spans="1:15">
      <c r="A51" s="437">
        <v>29</v>
      </c>
      <c r="B51" s="441" t="s">
        <v>136</v>
      </c>
      <c r="C51" s="442">
        <v>3737982.66</v>
      </c>
      <c r="D51" s="442"/>
      <c r="E51" s="139">
        <f t="shared" si="0"/>
        <v>3737982.66</v>
      </c>
      <c r="F51" s="442">
        <v>2308775.34</v>
      </c>
      <c r="G51" s="442"/>
      <c r="H51" s="143">
        <v>2308775.34</v>
      </c>
      <c r="M51" s="183"/>
      <c r="N51" s="183"/>
      <c r="O51" s="183"/>
    </row>
    <row r="52" spans="1:15">
      <c r="A52" s="437">
        <v>30</v>
      </c>
      <c r="B52" s="441" t="s">
        <v>137</v>
      </c>
      <c r="C52" s="442">
        <v>4224611.2699999996</v>
      </c>
      <c r="D52" s="442">
        <v>81068.23</v>
      </c>
      <c r="E52" s="139">
        <f t="shared" si="0"/>
        <v>4305679.5</v>
      </c>
      <c r="F52" s="442">
        <v>1998041</v>
      </c>
      <c r="G52" s="442">
        <v>57858.77</v>
      </c>
      <c r="H52" s="143">
        <v>2055899.77</v>
      </c>
      <c r="M52" s="183"/>
      <c r="N52" s="183"/>
      <c r="O52" s="183"/>
    </row>
    <row r="53" spans="1:15">
      <c r="A53" s="437">
        <v>31</v>
      </c>
      <c r="B53" s="446" t="s">
        <v>138</v>
      </c>
      <c r="C53" s="443">
        <v>26749463.099999998</v>
      </c>
      <c r="D53" s="443">
        <v>499142.83999999997</v>
      </c>
      <c r="E53" s="139">
        <f t="shared" si="0"/>
        <v>27248605.939999998</v>
      </c>
      <c r="F53" s="443">
        <v>14479829.93</v>
      </c>
      <c r="G53" s="443">
        <v>197716.8</v>
      </c>
      <c r="H53" s="143">
        <v>14677546.73</v>
      </c>
      <c r="M53" s="183"/>
      <c r="N53" s="183"/>
      <c r="O53" s="183"/>
    </row>
    <row r="54" spans="1:15">
      <c r="A54" s="437">
        <v>32</v>
      </c>
      <c r="B54" s="446" t="s">
        <v>139</v>
      </c>
      <c r="C54" s="443">
        <v>38940988.090000004</v>
      </c>
      <c r="D54" s="443">
        <v>488670.82000000018</v>
      </c>
      <c r="E54" s="139">
        <f t="shared" si="0"/>
        <v>39429658.910000004</v>
      </c>
      <c r="F54" s="443">
        <v>-12621782.289999999</v>
      </c>
      <c r="G54" s="443">
        <v>-907298.75999999978</v>
      </c>
      <c r="H54" s="143">
        <v>-13529081.049999999</v>
      </c>
      <c r="M54" s="183"/>
      <c r="N54" s="183"/>
      <c r="O54" s="183"/>
    </row>
    <row r="55" spans="1:15">
      <c r="A55" s="437"/>
      <c r="B55" s="438"/>
      <c r="C55" s="447"/>
      <c r="D55" s="447"/>
      <c r="E55" s="447"/>
      <c r="F55" s="447"/>
      <c r="G55" s="447"/>
      <c r="H55" s="448"/>
      <c r="M55" s="183"/>
      <c r="N55" s="183"/>
      <c r="O55" s="183"/>
    </row>
    <row r="56" spans="1:15">
      <c r="A56" s="437">
        <v>33</v>
      </c>
      <c r="B56" s="446" t="s">
        <v>140</v>
      </c>
      <c r="C56" s="443">
        <v>73262618.950000018</v>
      </c>
      <c r="D56" s="443">
        <v>19767328.670000002</v>
      </c>
      <c r="E56" s="139">
        <f t="shared" si="0"/>
        <v>93029947.62000002</v>
      </c>
      <c r="F56" s="443">
        <v>7373482.6400000006</v>
      </c>
      <c r="G56" s="443">
        <v>9051882.470499998</v>
      </c>
      <c r="H56" s="143">
        <v>16425365.110499999</v>
      </c>
      <c r="M56" s="183"/>
      <c r="N56" s="183"/>
      <c r="O56" s="183"/>
    </row>
    <row r="57" spans="1:15">
      <c r="A57" s="437"/>
      <c r="B57" s="438"/>
      <c r="C57" s="447"/>
      <c r="D57" s="447"/>
      <c r="E57" s="447"/>
      <c r="F57" s="447"/>
      <c r="G57" s="447"/>
      <c r="H57" s="448"/>
      <c r="M57" s="183"/>
      <c r="N57" s="183"/>
      <c r="O57" s="183"/>
    </row>
    <row r="58" spans="1:15">
      <c r="A58" s="437">
        <v>34</v>
      </c>
      <c r="B58" s="441" t="s">
        <v>141</v>
      </c>
      <c r="C58" s="442">
        <v>53803067.149999999</v>
      </c>
      <c r="D58" s="442">
        <v>3495057.58</v>
      </c>
      <c r="E58" s="139">
        <f t="shared" si="0"/>
        <v>57298124.729999997</v>
      </c>
      <c r="F58" s="442">
        <v>-3569328.1</v>
      </c>
      <c r="G58" s="442">
        <v>-135174.84</v>
      </c>
      <c r="H58" s="143">
        <v>-3704502.94</v>
      </c>
      <c r="M58" s="183"/>
      <c r="N58" s="183"/>
      <c r="O58" s="183"/>
    </row>
    <row r="59" spans="1:15" s="615" customFormat="1">
      <c r="A59" s="437">
        <v>35</v>
      </c>
      <c r="B59" s="449" t="s">
        <v>142</v>
      </c>
      <c r="C59" s="451">
        <v>0</v>
      </c>
      <c r="D59" s="451"/>
      <c r="E59" s="141">
        <f t="shared" si="0"/>
        <v>0</v>
      </c>
      <c r="F59" s="452">
        <v>0</v>
      </c>
      <c r="G59" s="452"/>
      <c r="H59" s="145">
        <v>0</v>
      </c>
      <c r="M59" s="183"/>
      <c r="N59" s="183"/>
      <c r="O59" s="183"/>
    </row>
    <row r="60" spans="1:15">
      <c r="A60" s="437">
        <v>36</v>
      </c>
      <c r="B60" s="441" t="s">
        <v>143</v>
      </c>
      <c r="C60" s="442">
        <v>294747.39</v>
      </c>
      <c r="D60" s="442">
        <v>7956.95</v>
      </c>
      <c r="E60" s="139">
        <f t="shared" si="0"/>
        <v>302704.34000000003</v>
      </c>
      <c r="F60" s="442">
        <v>3242989.05</v>
      </c>
      <c r="G60" s="442">
        <v>-44314.97</v>
      </c>
      <c r="H60" s="143">
        <v>3198674.0799999996</v>
      </c>
      <c r="M60" s="183"/>
      <c r="N60" s="183"/>
      <c r="O60" s="183"/>
    </row>
    <row r="61" spans="1:15">
      <c r="A61" s="437">
        <v>37</v>
      </c>
      <c r="B61" s="446" t="s">
        <v>144</v>
      </c>
      <c r="C61" s="443">
        <v>54097814.539999999</v>
      </c>
      <c r="D61" s="443">
        <v>3503014.5300000003</v>
      </c>
      <c r="E61" s="139">
        <f t="shared" si="0"/>
        <v>57600829.07</v>
      </c>
      <c r="F61" s="443">
        <v>-326339.05000000028</v>
      </c>
      <c r="G61" s="443">
        <v>-179489.81</v>
      </c>
      <c r="H61" s="143">
        <v>-505828.86000000028</v>
      </c>
      <c r="M61" s="183"/>
      <c r="N61" s="183"/>
      <c r="O61" s="183"/>
    </row>
    <row r="62" spans="1:15">
      <c r="A62" s="437"/>
      <c r="B62" s="453"/>
      <c r="C62" s="442"/>
      <c r="D62" s="442"/>
      <c r="E62" s="442"/>
      <c r="F62" s="442"/>
      <c r="G62" s="442"/>
      <c r="H62" s="450"/>
      <c r="M62" s="183"/>
      <c r="N62" s="183"/>
      <c r="O62" s="183"/>
    </row>
    <row r="63" spans="1:15">
      <c r="A63" s="437">
        <v>38</v>
      </c>
      <c r="B63" s="454" t="s">
        <v>268</v>
      </c>
      <c r="C63" s="443">
        <v>19164804.410000019</v>
      </c>
      <c r="D63" s="443">
        <v>16264314.140000001</v>
      </c>
      <c r="E63" s="139">
        <f t="shared" si="0"/>
        <v>35429118.550000019</v>
      </c>
      <c r="F63" s="443">
        <v>7699821.6900000013</v>
      </c>
      <c r="G63" s="443">
        <v>9231372.2804999985</v>
      </c>
      <c r="H63" s="143">
        <v>16931193.9705</v>
      </c>
      <c r="M63" s="183"/>
      <c r="N63" s="183"/>
      <c r="O63" s="183"/>
    </row>
    <row r="64" spans="1:15">
      <c r="A64" s="435">
        <v>39</v>
      </c>
      <c r="B64" s="441" t="s">
        <v>145</v>
      </c>
      <c r="C64" s="455">
        <v>3674280.25</v>
      </c>
      <c r="D64" s="455"/>
      <c r="E64" s="139">
        <f t="shared" si="0"/>
        <v>3674280.25</v>
      </c>
      <c r="F64" s="455">
        <v>1308919</v>
      </c>
      <c r="G64" s="455"/>
      <c r="H64" s="143">
        <v>1308919</v>
      </c>
      <c r="M64" s="183"/>
      <c r="N64" s="183"/>
      <c r="O64" s="183"/>
    </row>
    <row r="65" spans="1:15">
      <c r="A65" s="437">
        <v>40</v>
      </c>
      <c r="B65" s="446" t="s">
        <v>146</v>
      </c>
      <c r="C65" s="443">
        <v>15490524.160000019</v>
      </c>
      <c r="D65" s="443">
        <v>16264314.140000001</v>
      </c>
      <c r="E65" s="139">
        <f t="shared" si="0"/>
        <v>31754838.300000019</v>
      </c>
      <c r="F65" s="443">
        <v>6390902.6900000013</v>
      </c>
      <c r="G65" s="443">
        <v>9231372.2804999985</v>
      </c>
      <c r="H65" s="143">
        <v>15622274.9705</v>
      </c>
      <c r="M65" s="183"/>
      <c r="N65" s="183"/>
      <c r="O65" s="183"/>
    </row>
    <row r="66" spans="1:15">
      <c r="A66" s="435">
        <v>41</v>
      </c>
      <c r="B66" s="441" t="s">
        <v>147</v>
      </c>
      <c r="C66" s="455">
        <v>-16686.21</v>
      </c>
      <c r="D66" s="455"/>
      <c r="E66" s="139">
        <f t="shared" si="0"/>
        <v>-16686.21</v>
      </c>
      <c r="F66" s="455">
        <v>0</v>
      </c>
      <c r="G66" s="455"/>
      <c r="H66" s="143">
        <v>0</v>
      </c>
      <c r="M66" s="183"/>
      <c r="N66" s="183"/>
      <c r="O66" s="183"/>
    </row>
    <row r="67" spans="1:15" ht="15.75" thickBot="1">
      <c r="A67" s="456">
        <v>42</v>
      </c>
      <c r="B67" s="457" t="s">
        <v>148</v>
      </c>
      <c r="C67" s="458">
        <v>15473837.950000018</v>
      </c>
      <c r="D67" s="458">
        <v>16264314.140000001</v>
      </c>
      <c r="E67" s="142">
        <f t="shared" si="0"/>
        <v>31738152.090000018</v>
      </c>
      <c r="F67" s="458">
        <v>6390902.6900000013</v>
      </c>
      <c r="G67" s="458">
        <v>9231372.2804999985</v>
      </c>
      <c r="H67" s="146">
        <v>15622274.9705</v>
      </c>
      <c r="M67" s="183"/>
      <c r="N67" s="183"/>
      <c r="O67" s="183"/>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Q53"/>
  <sheetViews>
    <sheetView topLeftCell="A20" zoomScale="85" zoomScaleNormal="85" workbookViewId="0">
      <selection activeCell="F27" sqref="F27"/>
    </sheetView>
  </sheetViews>
  <sheetFormatPr defaultColWidth="8.85546875" defaultRowHeight="15"/>
  <cols>
    <col min="1" max="1" width="9.5703125" style="32" bestFit="1" customWidth="1"/>
    <col min="2" max="2" width="72.28515625" style="32" customWidth="1"/>
    <col min="3" max="3" width="12.7109375" style="32" customWidth="1"/>
    <col min="4" max="5" width="14.85546875" style="32" customWidth="1"/>
    <col min="6" max="6" width="12.28515625" style="32" bestFit="1" customWidth="1"/>
    <col min="7" max="8" width="13.7109375" style="32" bestFit="1" customWidth="1"/>
    <col min="9" max="16384" width="8.85546875" style="32"/>
  </cols>
  <sheetData>
    <row r="1" spans="1:17">
      <c r="A1" s="43" t="s">
        <v>188</v>
      </c>
      <c r="B1" s="43" t="str">
        <f>Info!C2</f>
        <v>სს "ბაზისბანკი"</v>
      </c>
    </row>
    <row r="2" spans="1:17">
      <c r="A2" s="43" t="s">
        <v>189</v>
      </c>
      <c r="B2" s="185">
        <f>'1. key ratios'!B2</f>
        <v>44742</v>
      </c>
    </row>
    <row r="4" spans="1:17" ht="15.75" thickBot="1">
      <c r="A4" s="32" t="s">
        <v>403</v>
      </c>
      <c r="C4" s="80"/>
      <c r="D4" s="80"/>
      <c r="E4" s="80"/>
      <c r="F4" s="81"/>
      <c r="G4" s="81"/>
      <c r="H4" s="82" t="s">
        <v>93</v>
      </c>
    </row>
    <row r="5" spans="1:17">
      <c r="A5" s="675" t="s">
        <v>26</v>
      </c>
      <c r="B5" s="677" t="s">
        <v>242</v>
      </c>
      <c r="C5" s="679" t="s">
        <v>194</v>
      </c>
      <c r="D5" s="679"/>
      <c r="E5" s="679"/>
      <c r="F5" s="679" t="s">
        <v>195</v>
      </c>
      <c r="G5" s="679"/>
      <c r="H5" s="680"/>
    </row>
    <row r="6" spans="1:17" ht="30">
      <c r="A6" s="676"/>
      <c r="B6" s="678"/>
      <c r="C6" s="616" t="s">
        <v>27</v>
      </c>
      <c r="D6" s="616" t="s">
        <v>94</v>
      </c>
      <c r="E6" s="616" t="s">
        <v>68</v>
      </c>
      <c r="F6" s="616" t="s">
        <v>27</v>
      </c>
      <c r="G6" s="616" t="s">
        <v>94</v>
      </c>
      <c r="H6" s="617" t="s">
        <v>68</v>
      </c>
    </row>
    <row r="7" spans="1:17" s="240" customFormat="1">
      <c r="A7" s="254">
        <v>1</v>
      </c>
      <c r="B7" s="430" t="s">
        <v>476</v>
      </c>
      <c r="C7" s="91">
        <v>206560803.97</v>
      </c>
      <c r="D7" s="91">
        <v>149726545.42750001</v>
      </c>
      <c r="E7" s="99">
        <f>C7+D7</f>
        <v>356287349.39750004</v>
      </c>
      <c r="F7" s="140">
        <v>107973002.72</v>
      </c>
      <c r="G7" s="140">
        <v>62221344.142199993</v>
      </c>
      <c r="H7" s="143">
        <v>170194346.86219999</v>
      </c>
      <c r="O7" s="652"/>
      <c r="P7" s="652"/>
      <c r="Q7" s="652"/>
    </row>
    <row r="8" spans="1:17" s="240" customFormat="1">
      <c r="A8" s="254">
        <v>1.1000000000000001</v>
      </c>
      <c r="B8" s="431" t="s">
        <v>272</v>
      </c>
      <c r="C8" s="91">
        <v>87660495.879999995</v>
      </c>
      <c r="D8" s="91">
        <v>49842984.501800001</v>
      </c>
      <c r="E8" s="99">
        <f t="shared" ref="E8:E53" si="0">C8+D8</f>
        <v>137503480.3818</v>
      </c>
      <c r="F8" s="140">
        <v>52086745.890000001</v>
      </c>
      <c r="G8" s="140">
        <v>16643529.8994</v>
      </c>
      <c r="H8" s="143">
        <v>68730275.789399996</v>
      </c>
      <c r="O8" s="652"/>
      <c r="P8" s="652"/>
      <c r="Q8" s="652"/>
    </row>
    <row r="9" spans="1:17" s="240" customFormat="1">
      <c r="A9" s="254">
        <v>1.2</v>
      </c>
      <c r="B9" s="431" t="s">
        <v>273</v>
      </c>
      <c r="C9" s="91"/>
      <c r="D9" s="91">
        <v>584901.32999999996</v>
      </c>
      <c r="E9" s="99">
        <f t="shared" si="0"/>
        <v>584901.32999999996</v>
      </c>
      <c r="F9" s="140"/>
      <c r="G9" s="140"/>
      <c r="H9" s="143">
        <v>0</v>
      </c>
      <c r="O9" s="652"/>
      <c r="P9" s="652"/>
      <c r="Q9" s="652"/>
    </row>
    <row r="10" spans="1:17" s="240" customFormat="1">
      <c r="A10" s="254">
        <v>1.3</v>
      </c>
      <c r="B10" s="431" t="s">
        <v>274</v>
      </c>
      <c r="C10" s="91">
        <v>118877612.94</v>
      </c>
      <c r="D10" s="91">
        <v>99247036.608199999</v>
      </c>
      <c r="E10" s="99">
        <f t="shared" si="0"/>
        <v>218124649.54820001</v>
      </c>
      <c r="F10" s="140">
        <v>55863561.68</v>
      </c>
      <c r="G10" s="140">
        <v>45516714.679499999</v>
      </c>
      <c r="H10" s="143">
        <v>101380276.35949999</v>
      </c>
      <c r="O10" s="652"/>
      <c r="P10" s="652"/>
      <c r="Q10" s="652"/>
    </row>
    <row r="11" spans="1:17" s="240" customFormat="1">
      <c r="A11" s="254">
        <v>1.4</v>
      </c>
      <c r="B11" s="431" t="s">
        <v>275</v>
      </c>
      <c r="C11" s="91">
        <v>22695.15</v>
      </c>
      <c r="D11" s="91">
        <v>51622.987500000003</v>
      </c>
      <c r="E11" s="99">
        <f t="shared" si="0"/>
        <v>74318.137500000012</v>
      </c>
      <c r="F11" s="140">
        <v>22695.15</v>
      </c>
      <c r="G11" s="140">
        <v>61099.563300000002</v>
      </c>
      <c r="H11" s="143">
        <v>83794.713300000003</v>
      </c>
      <c r="O11" s="652"/>
      <c r="P11" s="652"/>
      <c r="Q11" s="652"/>
    </row>
    <row r="12" spans="1:17" s="240" customFormat="1" ht="29.25" customHeight="1">
      <c r="A12" s="254">
        <v>2</v>
      </c>
      <c r="B12" s="430" t="s">
        <v>276</v>
      </c>
      <c r="C12" s="91">
        <v>0</v>
      </c>
      <c r="D12" s="91">
        <v>21268300</v>
      </c>
      <c r="E12" s="99">
        <f t="shared" si="0"/>
        <v>21268300</v>
      </c>
      <c r="F12" s="140">
        <v>0</v>
      </c>
      <c r="G12" s="140">
        <v>83040143.9296</v>
      </c>
      <c r="H12" s="143">
        <v>83040143.9296</v>
      </c>
      <c r="O12" s="652"/>
      <c r="P12" s="652"/>
      <c r="Q12" s="652"/>
    </row>
    <row r="13" spans="1:17" s="240" customFormat="1" ht="30">
      <c r="A13" s="254">
        <v>3</v>
      </c>
      <c r="B13" s="430" t="s">
        <v>277</v>
      </c>
      <c r="C13" s="91">
        <v>392672340</v>
      </c>
      <c r="D13" s="91">
        <v>0</v>
      </c>
      <c r="E13" s="99">
        <f t="shared" si="0"/>
        <v>392672340</v>
      </c>
      <c r="F13" s="140"/>
      <c r="G13" s="140"/>
      <c r="H13" s="143">
        <v>0</v>
      </c>
      <c r="O13" s="652"/>
      <c r="P13" s="652"/>
      <c r="Q13" s="652"/>
    </row>
    <row r="14" spans="1:17" s="240" customFormat="1">
      <c r="A14" s="254">
        <v>3.1</v>
      </c>
      <c r="B14" s="431" t="s">
        <v>278</v>
      </c>
      <c r="C14" s="91">
        <v>392672340</v>
      </c>
      <c r="D14" s="91"/>
      <c r="E14" s="99">
        <f t="shared" si="0"/>
        <v>392672340</v>
      </c>
      <c r="F14" s="140"/>
      <c r="G14" s="140"/>
      <c r="H14" s="143">
        <v>0</v>
      </c>
      <c r="O14" s="652"/>
      <c r="P14" s="652"/>
      <c r="Q14" s="652"/>
    </row>
    <row r="15" spans="1:17" s="240" customFormat="1">
      <c r="A15" s="254">
        <v>3.2</v>
      </c>
      <c r="B15" s="431" t="s">
        <v>279</v>
      </c>
      <c r="C15" s="91"/>
      <c r="D15" s="91"/>
      <c r="E15" s="99">
        <f t="shared" si="0"/>
        <v>0</v>
      </c>
      <c r="F15" s="140"/>
      <c r="G15" s="140"/>
      <c r="H15" s="143">
        <v>0</v>
      </c>
      <c r="O15" s="652"/>
      <c r="P15" s="652"/>
      <c r="Q15" s="652"/>
    </row>
    <row r="16" spans="1:17" s="240" customFormat="1">
      <c r="A16" s="254">
        <v>4</v>
      </c>
      <c r="B16" s="430" t="s">
        <v>280</v>
      </c>
      <c r="C16" s="91">
        <v>47265771.858079001</v>
      </c>
      <c r="D16" s="91">
        <v>699910877.88416207</v>
      </c>
      <c r="E16" s="99">
        <f t="shared" si="0"/>
        <v>747176649.74224102</v>
      </c>
      <c r="F16" s="140">
        <v>28668551.397023</v>
      </c>
      <c r="G16" s="140">
        <v>489462014.27891099</v>
      </c>
      <c r="H16" s="143">
        <v>518130565.67593402</v>
      </c>
      <c r="O16" s="652"/>
      <c r="P16" s="652"/>
      <c r="Q16" s="652"/>
    </row>
    <row r="17" spans="1:17" s="240" customFormat="1">
      <c r="A17" s="254">
        <v>4.0999999999999996</v>
      </c>
      <c r="B17" s="431" t="s">
        <v>281</v>
      </c>
      <c r="C17" s="91">
        <v>45163445.948078997</v>
      </c>
      <c r="D17" s="91">
        <v>698021678.89406204</v>
      </c>
      <c r="E17" s="99">
        <f t="shared" si="0"/>
        <v>743185124.84214103</v>
      </c>
      <c r="F17" s="140">
        <v>26557051.397023</v>
      </c>
      <c r="G17" s="140">
        <v>487869223.07891101</v>
      </c>
      <c r="H17" s="143">
        <v>514426274.47593403</v>
      </c>
      <c r="O17" s="652"/>
      <c r="P17" s="652"/>
      <c r="Q17" s="652"/>
    </row>
    <row r="18" spans="1:17" s="240" customFormat="1">
      <c r="A18" s="254">
        <v>4.2</v>
      </c>
      <c r="B18" s="431" t="s">
        <v>282</v>
      </c>
      <c r="C18" s="91">
        <v>2102325.91</v>
      </c>
      <c r="D18" s="91">
        <v>1889198.9901000001</v>
      </c>
      <c r="E18" s="99">
        <f t="shared" si="0"/>
        <v>3991524.9001000002</v>
      </c>
      <c r="F18" s="140">
        <v>2111500</v>
      </c>
      <c r="G18" s="140">
        <v>1592791.2</v>
      </c>
      <c r="H18" s="143">
        <v>3704291.2</v>
      </c>
      <c r="O18" s="652"/>
      <c r="P18" s="652"/>
      <c r="Q18" s="652"/>
    </row>
    <row r="19" spans="1:17" s="240" customFormat="1" ht="30">
      <c r="A19" s="254">
        <v>5</v>
      </c>
      <c r="B19" s="430" t="s">
        <v>283</v>
      </c>
      <c r="C19" s="91">
        <v>103892147.52</v>
      </c>
      <c r="D19" s="91">
        <v>3994300244.2279</v>
      </c>
      <c r="E19" s="99">
        <f t="shared" si="0"/>
        <v>4098192391.7479</v>
      </c>
      <c r="F19" s="140">
        <v>55436917.140000001</v>
      </c>
      <c r="G19" s="140">
        <v>2437308602.9499006</v>
      </c>
      <c r="H19" s="143">
        <v>2492745520.0899005</v>
      </c>
      <c r="O19" s="652"/>
      <c r="P19" s="652"/>
      <c r="Q19" s="652"/>
    </row>
    <row r="20" spans="1:17" s="240" customFormat="1">
      <c r="A20" s="254">
        <v>5.0999999999999996</v>
      </c>
      <c r="B20" s="431" t="s">
        <v>284</v>
      </c>
      <c r="C20" s="91">
        <v>17880024.640000001</v>
      </c>
      <c r="D20" s="91">
        <v>63370281.331799999</v>
      </c>
      <c r="E20" s="99">
        <f t="shared" si="0"/>
        <v>81250305.971799999</v>
      </c>
      <c r="F20" s="140">
        <v>6750907.0700000003</v>
      </c>
      <c r="G20" s="140">
        <v>67988665.694199994</v>
      </c>
      <c r="H20" s="143">
        <v>74739572.764200002</v>
      </c>
      <c r="O20" s="652"/>
      <c r="P20" s="652"/>
      <c r="Q20" s="652"/>
    </row>
    <row r="21" spans="1:17" s="240" customFormat="1">
      <c r="A21" s="254">
        <v>5.2</v>
      </c>
      <c r="B21" s="431" t="s">
        <v>285</v>
      </c>
      <c r="C21" s="91">
        <v>0</v>
      </c>
      <c r="D21" s="91">
        <v>0</v>
      </c>
      <c r="E21" s="99">
        <f t="shared" si="0"/>
        <v>0</v>
      </c>
      <c r="F21" s="140">
        <v>0</v>
      </c>
      <c r="G21" s="140">
        <v>0</v>
      </c>
      <c r="H21" s="143">
        <v>0</v>
      </c>
      <c r="O21" s="652"/>
      <c r="P21" s="652"/>
      <c r="Q21" s="652"/>
    </row>
    <row r="22" spans="1:17" s="240" customFormat="1">
      <c r="A22" s="254">
        <v>5.3</v>
      </c>
      <c r="B22" s="431" t="s">
        <v>286</v>
      </c>
      <c r="C22" s="91">
        <v>29439722.349999998</v>
      </c>
      <c r="D22" s="91">
        <v>3594266755.8157001</v>
      </c>
      <c r="E22" s="99">
        <f t="shared" si="0"/>
        <v>3623706478.1657</v>
      </c>
      <c r="F22" s="140">
        <v>28422090.98</v>
      </c>
      <c r="G22" s="140">
        <v>2309052878.7826004</v>
      </c>
      <c r="H22" s="143">
        <v>2337474969.7626004</v>
      </c>
      <c r="O22" s="652"/>
      <c r="P22" s="652"/>
      <c r="Q22" s="652"/>
    </row>
    <row r="23" spans="1:17" s="240" customFormat="1">
      <c r="A23" s="254" t="s">
        <v>287</v>
      </c>
      <c r="B23" s="83" t="s">
        <v>288</v>
      </c>
      <c r="C23" s="91">
        <v>2481696.44</v>
      </c>
      <c r="D23" s="91">
        <v>1233805454.3482001</v>
      </c>
      <c r="E23" s="99">
        <f t="shared" si="0"/>
        <v>1236287150.7882001</v>
      </c>
      <c r="F23" s="140">
        <v>65808</v>
      </c>
      <c r="G23" s="140">
        <v>471840322.86040002</v>
      </c>
      <c r="H23" s="143">
        <v>471906130.86040002</v>
      </c>
      <c r="O23" s="652"/>
      <c r="P23" s="652"/>
      <c r="Q23" s="652"/>
    </row>
    <row r="24" spans="1:17" s="240" customFormat="1">
      <c r="A24" s="254" t="s">
        <v>289</v>
      </c>
      <c r="B24" s="83" t="s">
        <v>290</v>
      </c>
      <c r="C24" s="91">
        <v>316862.40000000002</v>
      </c>
      <c r="D24" s="91">
        <v>970298113.57509995</v>
      </c>
      <c r="E24" s="99">
        <f t="shared" si="0"/>
        <v>970614975.97509992</v>
      </c>
      <c r="F24" s="140">
        <v>0</v>
      </c>
      <c r="G24" s="140">
        <v>729913217.81120002</v>
      </c>
      <c r="H24" s="143">
        <v>729913217.81120002</v>
      </c>
      <c r="O24" s="652"/>
      <c r="P24" s="652"/>
      <c r="Q24" s="652"/>
    </row>
    <row r="25" spans="1:17" s="240" customFormat="1">
      <c r="A25" s="254" t="s">
        <v>291</v>
      </c>
      <c r="B25" s="84" t="s">
        <v>292</v>
      </c>
      <c r="C25" s="91">
        <v>0</v>
      </c>
      <c r="D25" s="91">
        <v>0</v>
      </c>
      <c r="E25" s="99">
        <f t="shared" si="0"/>
        <v>0</v>
      </c>
      <c r="F25" s="140">
        <v>0</v>
      </c>
      <c r="G25" s="140">
        <v>0</v>
      </c>
      <c r="H25" s="143">
        <v>0</v>
      </c>
      <c r="O25" s="652"/>
      <c r="P25" s="652"/>
      <c r="Q25" s="652"/>
    </row>
    <row r="26" spans="1:17" s="240" customFormat="1">
      <c r="A26" s="254" t="s">
        <v>293</v>
      </c>
      <c r="B26" s="83" t="s">
        <v>294</v>
      </c>
      <c r="C26" s="91">
        <v>434485.72</v>
      </c>
      <c r="D26" s="91">
        <v>682230777.22689998</v>
      </c>
      <c r="E26" s="99">
        <f t="shared" si="0"/>
        <v>682665262.94690001</v>
      </c>
      <c r="F26" s="140">
        <v>0</v>
      </c>
      <c r="G26" s="140">
        <v>639877458.745</v>
      </c>
      <c r="H26" s="143">
        <v>639877459.745</v>
      </c>
      <c r="O26" s="652"/>
      <c r="P26" s="652"/>
      <c r="Q26" s="652"/>
    </row>
    <row r="27" spans="1:17" s="240" customFormat="1">
      <c r="A27" s="254" t="s">
        <v>295</v>
      </c>
      <c r="B27" s="83" t="s">
        <v>296</v>
      </c>
      <c r="C27" s="91">
        <v>26206677.789999999</v>
      </c>
      <c r="D27" s="91">
        <v>707932410.66550004</v>
      </c>
      <c r="E27" s="99">
        <f t="shared" si="0"/>
        <v>734139088.45550001</v>
      </c>
      <c r="F27" s="140">
        <v>28356281.98</v>
      </c>
      <c r="G27" s="140">
        <v>467421879.366</v>
      </c>
      <c r="H27" s="143">
        <v>495778161.34600002</v>
      </c>
      <c r="O27" s="652"/>
      <c r="P27" s="652"/>
      <c r="Q27" s="652"/>
    </row>
    <row r="28" spans="1:17" s="240" customFormat="1">
      <c r="A28" s="254">
        <v>5.4</v>
      </c>
      <c r="B28" s="431" t="s">
        <v>297</v>
      </c>
      <c r="C28" s="91">
        <v>32153361.809999999</v>
      </c>
      <c r="D28" s="91">
        <v>23119442.443700001</v>
      </c>
      <c r="E28" s="99">
        <f t="shared" si="0"/>
        <v>55272804.253700003</v>
      </c>
      <c r="F28" s="140">
        <v>2140919.09</v>
      </c>
      <c r="G28" s="140">
        <v>13418796.555500001</v>
      </c>
      <c r="H28" s="143">
        <v>15559715.645500001</v>
      </c>
      <c r="O28" s="652"/>
      <c r="P28" s="652"/>
      <c r="Q28" s="652"/>
    </row>
    <row r="29" spans="1:17" s="240" customFormat="1">
      <c r="A29" s="254">
        <v>5.5</v>
      </c>
      <c r="B29" s="431" t="s">
        <v>298</v>
      </c>
      <c r="C29" s="91">
        <v>19219038.719999999</v>
      </c>
      <c r="D29" s="91">
        <v>313543764.63669997</v>
      </c>
      <c r="E29" s="99">
        <f t="shared" si="0"/>
        <v>332762803.35669994</v>
      </c>
      <c r="F29" s="140">
        <v>8523000</v>
      </c>
      <c r="G29" s="140">
        <v>45110096.917599998</v>
      </c>
      <c r="H29" s="143">
        <v>53633096.917599998</v>
      </c>
      <c r="O29" s="652"/>
      <c r="P29" s="652"/>
      <c r="Q29" s="652"/>
    </row>
    <row r="30" spans="1:17" s="240" customFormat="1">
      <c r="A30" s="254">
        <v>5.6</v>
      </c>
      <c r="B30" s="431" t="s">
        <v>299</v>
      </c>
      <c r="C30" s="91">
        <v>5200000</v>
      </c>
      <c r="D30" s="91">
        <v>0</v>
      </c>
      <c r="E30" s="99">
        <f t="shared" si="0"/>
        <v>5200000</v>
      </c>
      <c r="F30" s="140">
        <v>9600000</v>
      </c>
      <c r="G30" s="140">
        <v>1738165</v>
      </c>
      <c r="H30" s="143">
        <v>11338165</v>
      </c>
      <c r="O30" s="652"/>
      <c r="P30" s="652"/>
      <c r="Q30" s="652"/>
    </row>
    <row r="31" spans="1:17" s="240" customFormat="1">
      <c r="A31" s="254">
        <v>5.7</v>
      </c>
      <c r="B31" s="431" t="s">
        <v>300</v>
      </c>
      <c r="C31" s="91">
        <v>0</v>
      </c>
      <c r="D31" s="91">
        <v>0</v>
      </c>
      <c r="E31" s="99">
        <f t="shared" si="0"/>
        <v>0</v>
      </c>
      <c r="F31" s="140">
        <v>0</v>
      </c>
      <c r="G31" s="140">
        <v>0</v>
      </c>
      <c r="H31" s="143">
        <v>0</v>
      </c>
      <c r="O31" s="652"/>
      <c r="P31" s="652"/>
      <c r="Q31" s="652"/>
    </row>
    <row r="32" spans="1:17" s="240" customFormat="1">
      <c r="A32" s="254">
        <v>6</v>
      </c>
      <c r="B32" s="430" t="s">
        <v>301</v>
      </c>
      <c r="C32" s="91">
        <v>0</v>
      </c>
      <c r="D32" s="91">
        <v>0</v>
      </c>
      <c r="E32" s="99">
        <f t="shared" si="0"/>
        <v>0</v>
      </c>
      <c r="F32" s="140">
        <v>15974000</v>
      </c>
      <c r="G32" s="140">
        <v>15801500</v>
      </c>
      <c r="H32" s="143">
        <v>31775500</v>
      </c>
      <c r="O32" s="652"/>
      <c r="P32" s="652"/>
      <c r="Q32" s="652"/>
    </row>
    <row r="33" spans="1:17" s="240" customFormat="1" ht="30">
      <c r="A33" s="254">
        <v>6.1</v>
      </c>
      <c r="B33" s="431" t="s">
        <v>477</v>
      </c>
      <c r="C33" s="91">
        <v>0</v>
      </c>
      <c r="D33" s="91">
        <v>0</v>
      </c>
      <c r="E33" s="99">
        <f t="shared" si="0"/>
        <v>0</v>
      </c>
      <c r="F33" s="140"/>
      <c r="G33" s="140">
        <v>15801500</v>
      </c>
      <c r="H33" s="143">
        <v>15801500</v>
      </c>
      <c r="O33" s="652"/>
      <c r="P33" s="652"/>
      <c r="Q33" s="652"/>
    </row>
    <row r="34" spans="1:17" s="240" customFormat="1" ht="30">
      <c r="A34" s="254">
        <v>6.2</v>
      </c>
      <c r="B34" s="431" t="s">
        <v>302</v>
      </c>
      <c r="C34" s="91">
        <v>0</v>
      </c>
      <c r="D34" s="91">
        <v>0</v>
      </c>
      <c r="E34" s="99">
        <f t="shared" si="0"/>
        <v>0</v>
      </c>
      <c r="F34" s="140">
        <v>15974000</v>
      </c>
      <c r="G34" s="140">
        <v>0</v>
      </c>
      <c r="H34" s="143">
        <v>15974000</v>
      </c>
      <c r="O34" s="652"/>
      <c r="P34" s="652"/>
      <c r="Q34" s="652"/>
    </row>
    <row r="35" spans="1:17" s="240" customFormat="1" ht="30">
      <c r="A35" s="254">
        <v>6.3</v>
      </c>
      <c r="B35" s="431" t="s">
        <v>303</v>
      </c>
      <c r="C35" s="91"/>
      <c r="D35" s="91"/>
      <c r="E35" s="99">
        <f t="shared" si="0"/>
        <v>0</v>
      </c>
      <c r="F35" s="140"/>
      <c r="G35" s="140"/>
      <c r="H35" s="143">
        <v>0</v>
      </c>
      <c r="O35" s="652"/>
      <c r="P35" s="652"/>
      <c r="Q35" s="652"/>
    </row>
    <row r="36" spans="1:17" s="240" customFormat="1">
      <c r="A36" s="254">
        <v>6.4</v>
      </c>
      <c r="B36" s="431" t="s">
        <v>304</v>
      </c>
      <c r="C36" s="91"/>
      <c r="D36" s="91"/>
      <c r="E36" s="99">
        <f t="shared" si="0"/>
        <v>0</v>
      </c>
      <c r="F36" s="140"/>
      <c r="G36" s="140"/>
      <c r="H36" s="143">
        <v>0</v>
      </c>
      <c r="O36" s="652"/>
      <c r="P36" s="652"/>
      <c r="Q36" s="652"/>
    </row>
    <row r="37" spans="1:17" s="240" customFormat="1">
      <c r="A37" s="254">
        <v>6.5</v>
      </c>
      <c r="B37" s="431" t="s">
        <v>305</v>
      </c>
      <c r="C37" s="91"/>
      <c r="D37" s="91"/>
      <c r="E37" s="99">
        <f t="shared" si="0"/>
        <v>0</v>
      </c>
      <c r="F37" s="140"/>
      <c r="G37" s="140"/>
      <c r="H37" s="143">
        <v>0</v>
      </c>
      <c r="O37" s="652"/>
      <c r="P37" s="652"/>
      <c r="Q37" s="652"/>
    </row>
    <row r="38" spans="1:17" s="240" customFormat="1" ht="30">
      <c r="A38" s="254">
        <v>6.6</v>
      </c>
      <c r="B38" s="431" t="s">
        <v>306</v>
      </c>
      <c r="C38" s="91"/>
      <c r="D38" s="91"/>
      <c r="E38" s="99">
        <f t="shared" si="0"/>
        <v>0</v>
      </c>
      <c r="F38" s="140"/>
      <c r="G38" s="140"/>
      <c r="H38" s="143">
        <v>0</v>
      </c>
      <c r="O38" s="652"/>
      <c r="P38" s="652"/>
      <c r="Q38" s="652"/>
    </row>
    <row r="39" spans="1:17" s="240" customFormat="1" ht="30">
      <c r="A39" s="254">
        <v>6.7</v>
      </c>
      <c r="B39" s="431" t="s">
        <v>307</v>
      </c>
      <c r="C39" s="91"/>
      <c r="D39" s="91"/>
      <c r="E39" s="99">
        <f t="shared" si="0"/>
        <v>0</v>
      </c>
      <c r="F39" s="140"/>
      <c r="G39" s="140"/>
      <c r="H39" s="143">
        <v>0</v>
      </c>
      <c r="O39" s="652"/>
      <c r="P39" s="652"/>
      <c r="Q39" s="652"/>
    </row>
    <row r="40" spans="1:17" s="240" customFormat="1">
      <c r="A40" s="254">
        <v>7</v>
      </c>
      <c r="B40" s="430" t="s">
        <v>308</v>
      </c>
      <c r="C40" s="91"/>
      <c r="D40" s="91"/>
      <c r="E40" s="99">
        <f t="shared" si="0"/>
        <v>0</v>
      </c>
      <c r="F40" s="140"/>
      <c r="G40" s="140"/>
      <c r="H40" s="143">
        <v>0</v>
      </c>
      <c r="O40" s="652"/>
      <c r="P40" s="652"/>
      <c r="Q40" s="652"/>
    </row>
    <row r="41" spans="1:17" s="240" customFormat="1" ht="30">
      <c r="A41" s="254">
        <v>7.1</v>
      </c>
      <c r="B41" s="431" t="s">
        <v>309</v>
      </c>
      <c r="C41" s="91">
        <v>5826768.4299999997</v>
      </c>
      <c r="D41" s="91">
        <v>5151126.3719960004</v>
      </c>
      <c r="E41" s="99">
        <f t="shared" si="0"/>
        <v>10977894.801996</v>
      </c>
      <c r="F41" s="140">
        <v>1026792.91</v>
      </c>
      <c r="G41" s="140">
        <v>652031.34389999998</v>
      </c>
      <c r="H41" s="143">
        <v>1678824.2538999999</v>
      </c>
      <c r="O41" s="652"/>
      <c r="P41" s="652"/>
      <c r="Q41" s="652"/>
    </row>
    <row r="42" spans="1:17" s="240" customFormat="1" ht="30">
      <c r="A42" s="254">
        <v>7.2</v>
      </c>
      <c r="B42" s="431" t="s">
        <v>310</v>
      </c>
      <c r="C42" s="91">
        <v>4503002.9399999892</v>
      </c>
      <c r="D42" s="91">
        <v>437777.78299999965</v>
      </c>
      <c r="E42" s="99">
        <f t="shared" si="0"/>
        <v>4940780.7229999891</v>
      </c>
      <c r="F42" s="140">
        <v>848232.61999999965</v>
      </c>
      <c r="G42" s="140">
        <v>1597856.0055999996</v>
      </c>
      <c r="H42" s="143">
        <v>2446088.625599999</v>
      </c>
      <c r="O42" s="652"/>
      <c r="P42" s="652"/>
      <c r="Q42" s="652"/>
    </row>
    <row r="43" spans="1:17" s="240" customFormat="1" ht="30">
      <c r="A43" s="254">
        <v>7.3</v>
      </c>
      <c r="B43" s="431" t="s">
        <v>311</v>
      </c>
      <c r="C43" s="91">
        <v>29712549.729999997</v>
      </c>
      <c r="D43" s="91">
        <v>6738893.0012389999</v>
      </c>
      <c r="E43" s="99">
        <f t="shared" si="0"/>
        <v>36451442.731238998</v>
      </c>
      <c r="F43" s="140">
        <v>5841873.9000000004</v>
      </c>
      <c r="G43" s="140">
        <v>1265866.3142429998</v>
      </c>
      <c r="H43" s="143">
        <v>7107740.2142430004</v>
      </c>
      <c r="O43" s="652"/>
      <c r="P43" s="652"/>
      <c r="Q43" s="652"/>
    </row>
    <row r="44" spans="1:17" s="240" customFormat="1" ht="30">
      <c r="A44" s="254">
        <v>7.4</v>
      </c>
      <c r="B44" s="431" t="s">
        <v>312</v>
      </c>
      <c r="C44" s="91">
        <v>17016837.609999932</v>
      </c>
      <c r="D44" s="91">
        <v>6923914.8275999939</v>
      </c>
      <c r="E44" s="99">
        <f t="shared" si="0"/>
        <v>23940752.437599927</v>
      </c>
      <c r="F44" s="140">
        <v>3596928.5800000019</v>
      </c>
      <c r="G44" s="140">
        <v>9355134.328099994</v>
      </c>
      <c r="H44" s="143">
        <v>12952062.908099996</v>
      </c>
      <c r="O44" s="652"/>
      <c r="P44" s="652"/>
      <c r="Q44" s="652"/>
    </row>
    <row r="45" spans="1:17" s="240" customFormat="1">
      <c r="A45" s="254">
        <v>8</v>
      </c>
      <c r="B45" s="430" t="s">
        <v>313</v>
      </c>
      <c r="C45" s="91"/>
      <c r="D45" s="91"/>
      <c r="E45" s="99">
        <f t="shared" si="0"/>
        <v>0</v>
      </c>
      <c r="F45" s="140"/>
      <c r="G45" s="140"/>
      <c r="H45" s="143">
        <v>0</v>
      </c>
      <c r="O45" s="652"/>
      <c r="P45" s="652"/>
      <c r="Q45" s="652"/>
    </row>
    <row r="46" spans="1:17" s="240" customFormat="1">
      <c r="A46" s="254">
        <v>8.1</v>
      </c>
      <c r="B46" s="431" t="s">
        <v>314</v>
      </c>
      <c r="C46" s="91"/>
      <c r="D46" s="91"/>
      <c r="E46" s="99">
        <f t="shared" si="0"/>
        <v>0</v>
      </c>
      <c r="F46" s="140"/>
      <c r="G46" s="140"/>
      <c r="H46" s="143">
        <v>0</v>
      </c>
      <c r="O46" s="652"/>
      <c r="P46" s="652"/>
      <c r="Q46" s="652"/>
    </row>
    <row r="47" spans="1:17" s="240" customFormat="1">
      <c r="A47" s="254">
        <v>8.1999999999999993</v>
      </c>
      <c r="B47" s="431" t="s">
        <v>315</v>
      </c>
      <c r="C47" s="91"/>
      <c r="D47" s="91"/>
      <c r="E47" s="99">
        <f t="shared" si="0"/>
        <v>0</v>
      </c>
      <c r="F47" s="140"/>
      <c r="G47" s="140"/>
      <c r="H47" s="143">
        <v>0</v>
      </c>
      <c r="O47" s="652"/>
      <c r="P47" s="652"/>
      <c r="Q47" s="652"/>
    </row>
    <row r="48" spans="1:17" s="240" customFormat="1">
      <c r="A48" s="254">
        <v>8.3000000000000007</v>
      </c>
      <c r="B48" s="431" t="s">
        <v>316</v>
      </c>
      <c r="C48" s="91"/>
      <c r="D48" s="91"/>
      <c r="E48" s="99">
        <f t="shared" si="0"/>
        <v>0</v>
      </c>
      <c r="F48" s="140"/>
      <c r="G48" s="140"/>
      <c r="H48" s="143">
        <v>0</v>
      </c>
      <c r="O48" s="652"/>
      <c r="P48" s="652"/>
      <c r="Q48" s="652"/>
    </row>
    <row r="49" spans="1:17" s="240" customFormat="1">
      <c r="A49" s="254">
        <v>8.4</v>
      </c>
      <c r="B49" s="431" t="s">
        <v>317</v>
      </c>
      <c r="C49" s="91"/>
      <c r="D49" s="91"/>
      <c r="E49" s="99">
        <f t="shared" si="0"/>
        <v>0</v>
      </c>
      <c r="F49" s="140"/>
      <c r="G49" s="140"/>
      <c r="H49" s="143">
        <v>0</v>
      </c>
      <c r="O49" s="652"/>
      <c r="P49" s="652"/>
      <c r="Q49" s="652"/>
    </row>
    <row r="50" spans="1:17" s="240" customFormat="1">
      <c r="A50" s="254">
        <v>8.5</v>
      </c>
      <c r="B50" s="431" t="s">
        <v>318</v>
      </c>
      <c r="C50" s="91"/>
      <c r="D50" s="91"/>
      <c r="E50" s="99">
        <f t="shared" si="0"/>
        <v>0</v>
      </c>
      <c r="F50" s="140"/>
      <c r="G50" s="140"/>
      <c r="H50" s="143">
        <v>0</v>
      </c>
    </row>
    <row r="51" spans="1:17" s="240" customFormat="1">
      <c r="A51" s="254">
        <v>8.6</v>
      </c>
      <c r="B51" s="431" t="s">
        <v>319</v>
      </c>
      <c r="C51" s="91"/>
      <c r="D51" s="91"/>
      <c r="E51" s="99">
        <f t="shared" si="0"/>
        <v>0</v>
      </c>
      <c r="F51" s="140"/>
      <c r="G51" s="140"/>
      <c r="H51" s="143">
        <v>0</v>
      </c>
    </row>
    <row r="52" spans="1:17" s="240" customFormat="1">
      <c r="A52" s="254">
        <v>8.6999999999999993</v>
      </c>
      <c r="B52" s="431" t="s">
        <v>320</v>
      </c>
      <c r="C52" s="91"/>
      <c r="D52" s="91"/>
      <c r="E52" s="99">
        <f t="shared" si="0"/>
        <v>0</v>
      </c>
      <c r="F52" s="140"/>
      <c r="G52" s="140"/>
      <c r="H52" s="143">
        <v>0</v>
      </c>
    </row>
    <row r="53" spans="1:17" s="240" customFormat="1" ht="30.75" thickBot="1">
      <c r="A53" s="259">
        <v>9</v>
      </c>
      <c r="B53" s="432" t="s">
        <v>321</v>
      </c>
      <c r="C53" s="100"/>
      <c r="D53" s="100"/>
      <c r="E53" s="101">
        <f t="shared" si="0"/>
        <v>0</v>
      </c>
      <c r="F53" s="147"/>
      <c r="G53" s="147"/>
      <c r="H53" s="146">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48118533890809E-2"/>
  </sheetPr>
  <dimension ref="A1:H18"/>
  <sheetViews>
    <sheetView zoomScale="85" zoomScaleNormal="85" workbookViewId="0">
      <pane xSplit="1" ySplit="4" topLeftCell="B5" activePane="bottomRight" state="frozen"/>
      <selection sqref="A1:XFD1048576"/>
      <selection pane="topRight" sqref="A1:XFD1048576"/>
      <selection pane="bottomLeft" sqref="A1:XFD1048576"/>
      <selection pane="bottomRight" activeCell="C28" sqref="C28"/>
    </sheetView>
  </sheetViews>
  <sheetFormatPr defaultColWidth="9.140625" defaultRowHeight="15"/>
  <cols>
    <col min="1" max="1" width="9.42578125" style="32" bestFit="1" customWidth="1"/>
    <col min="2" max="2" width="93.42578125" style="32" customWidth="1"/>
    <col min="3" max="4" width="12.7109375" style="32" customWidth="1"/>
    <col min="5" max="7" width="12.85546875" style="32" customWidth="1"/>
    <col min="8" max="11" width="9.7109375" style="32" customWidth="1"/>
    <col min="12" max="16384" width="9.140625" style="32"/>
  </cols>
  <sheetData>
    <row r="1" spans="1:8">
      <c r="A1" s="184" t="s">
        <v>188</v>
      </c>
      <c r="B1" s="186" t="str">
        <f>Info!C2</f>
        <v>სს "ბაზისბანკი"</v>
      </c>
      <c r="C1" s="6"/>
    </row>
    <row r="2" spans="1:8">
      <c r="A2" s="184" t="s">
        <v>189</v>
      </c>
      <c r="B2" s="402">
        <f>'1. key ratios'!B2</f>
        <v>44742</v>
      </c>
      <c r="C2" s="403"/>
      <c r="D2" s="176"/>
      <c r="E2" s="176"/>
      <c r="F2" s="176"/>
      <c r="G2" s="176"/>
      <c r="H2" s="176"/>
    </row>
    <row r="3" spans="1:8">
      <c r="A3" s="5"/>
      <c r="B3" s="6"/>
      <c r="C3" s="403"/>
      <c r="D3" s="176"/>
      <c r="E3" s="176"/>
      <c r="F3" s="176"/>
      <c r="G3" s="176"/>
      <c r="H3" s="176"/>
    </row>
    <row r="4" spans="1:8" ht="15" customHeight="1" thickBot="1">
      <c r="A4" s="404" t="s">
        <v>404</v>
      </c>
      <c r="B4" s="405" t="s">
        <v>187</v>
      </c>
      <c r="C4" s="79" t="s">
        <v>93</v>
      </c>
    </row>
    <row r="5" spans="1:8" ht="15" customHeight="1">
      <c r="A5" s="406" t="s">
        <v>26</v>
      </c>
      <c r="B5" s="407"/>
      <c r="C5" s="619" t="str">
        <f>INT((MONTH($B$2))/3)&amp;"Q"&amp;"-"&amp;YEAR($B$2)</f>
        <v>2Q-2022</v>
      </c>
      <c r="D5" s="619" t="str">
        <f>IF(INT(MONTH($B$2))=3,"4"&amp;"Q"&amp;"-"&amp;YEAR($B$2)-1,IF(INT(MONTH($B$2))=6,"1"&amp;"Q"&amp;"-"&amp;YEAR($B$2),IF(INT(MONTH($B$2))=9,"2"&amp;"Q"&amp;"-"&amp;YEAR($B$2),IF(INT(MONTH($B$2))=12,"3"&amp;"Q"&amp;"-"&amp;YEAR($B$2),0))))</f>
        <v>1Q-2022</v>
      </c>
      <c r="E5" s="619" t="str">
        <f>IF(INT(MONTH($B$2))=3,"3"&amp;"Q"&amp;"-"&amp;YEAR($B$2)-1,IF(INT(MONTH($B$2))=6,"4"&amp;"Q"&amp;"-"&amp;YEAR($B$2)-1,IF(INT(MONTH($B$2))=9,"1"&amp;"Q"&amp;"-"&amp;YEAR($B$2),IF(INT(MONTH($B$2))=12,"2"&amp;"Q"&amp;"-"&amp;YEAR($B$2),0))))</f>
        <v>4Q-2021</v>
      </c>
      <c r="F5" s="619" t="str">
        <f>IF(INT(MONTH($B$2))=3,"2"&amp;"Q"&amp;"-"&amp;YEAR($B$2)-1,IF(INT(MONTH($B$2))=6,"3"&amp;"Q"&amp;"-"&amp;YEAR($B$2)-1,IF(INT(MONTH($B$2))=9,"4"&amp;"Q"&amp;"-"&amp;YEAR($B$2)-1,IF(INT(MONTH($B$2))=12,"1"&amp;"Q"&amp;"-"&amp;YEAR($B$2),0))))</f>
        <v>3Q-2021</v>
      </c>
      <c r="G5" s="619" t="str">
        <f>IF(INT(MONTH($B$2))=3,"1"&amp;"Q"&amp;"-"&amp;YEAR($B$2)-1,IF(INT(MONTH($B$2))=6,"2"&amp;"Q"&amp;"-"&amp;YEAR($B$2)-1,IF(INT(MONTH($B$2))=9,"3"&amp;"Q"&amp;"-"&amp;YEAR($B$2)-1,IF(INT(MONTH($B$2))=12,"4"&amp;"Q"&amp;"-"&amp;YEAR($B$2)-1,0))))</f>
        <v>2Q-2021</v>
      </c>
    </row>
    <row r="6" spans="1:8" ht="15" customHeight="1">
      <c r="A6" s="374">
        <v>1</v>
      </c>
      <c r="B6" s="409" t="s">
        <v>192</v>
      </c>
      <c r="C6" s="410">
        <f>C7+C9+C10</f>
        <v>2240819310.4965529</v>
      </c>
      <c r="D6" s="411">
        <f>D7+D9+D10</f>
        <v>2267722418.8277125</v>
      </c>
      <c r="E6" s="412">
        <f t="shared" ref="E6:G6" si="0">E7+E9+E10</f>
        <v>1551535443.9435146</v>
      </c>
      <c r="F6" s="410">
        <f t="shared" si="0"/>
        <v>1413143947.7199309</v>
      </c>
      <c r="G6" s="413">
        <f t="shared" si="0"/>
        <v>1361613875.3579807</v>
      </c>
    </row>
    <row r="7" spans="1:8" ht="15" customHeight="1">
      <c r="A7" s="374">
        <v>1.1000000000000001</v>
      </c>
      <c r="B7" s="414" t="s">
        <v>595</v>
      </c>
      <c r="C7" s="415">
        <v>2049265492.2228818</v>
      </c>
      <c r="D7" s="416">
        <v>2103232531.1194913</v>
      </c>
      <c r="E7" s="415">
        <v>1419210638.4882307</v>
      </c>
      <c r="F7" s="415">
        <v>1299153402.9979839</v>
      </c>
      <c r="G7" s="417">
        <v>1276449442.1358182</v>
      </c>
    </row>
    <row r="8" spans="1:8" ht="30">
      <c r="A8" s="374" t="s">
        <v>248</v>
      </c>
      <c r="B8" s="418" t="s">
        <v>398</v>
      </c>
      <c r="C8" s="415">
        <v>42500000</v>
      </c>
      <c r="D8" s="416">
        <v>42500000</v>
      </c>
      <c r="E8" s="415">
        <v>42500000</v>
      </c>
      <c r="F8" s="415">
        <v>42500000</v>
      </c>
      <c r="G8" s="417">
        <v>42500000</v>
      </c>
    </row>
    <row r="9" spans="1:8" ht="15" customHeight="1">
      <c r="A9" s="374">
        <v>1.2</v>
      </c>
      <c r="B9" s="414" t="s">
        <v>22</v>
      </c>
      <c r="C9" s="415">
        <v>191553818.27367109</v>
      </c>
      <c r="D9" s="416">
        <v>164489887.70822111</v>
      </c>
      <c r="E9" s="415">
        <v>132324805.45528381</v>
      </c>
      <c r="F9" s="415">
        <v>113990544.7219469</v>
      </c>
      <c r="G9" s="417">
        <v>84844953.22216256</v>
      </c>
    </row>
    <row r="10" spans="1:8" ht="15" customHeight="1">
      <c r="A10" s="374">
        <v>1.3</v>
      </c>
      <c r="B10" s="419" t="s">
        <v>77</v>
      </c>
      <c r="C10" s="420">
        <v>0</v>
      </c>
      <c r="D10" s="416">
        <v>0</v>
      </c>
      <c r="E10" s="420">
        <v>0</v>
      </c>
      <c r="F10" s="415">
        <v>0</v>
      </c>
      <c r="G10" s="421">
        <v>319480</v>
      </c>
    </row>
    <row r="11" spans="1:8" ht="15" customHeight="1">
      <c r="A11" s="374">
        <v>2</v>
      </c>
      <c r="B11" s="409" t="s">
        <v>193</v>
      </c>
      <c r="C11" s="415">
        <v>9755490.1973999999</v>
      </c>
      <c r="D11" s="416">
        <v>16737625.80652</v>
      </c>
      <c r="E11" s="415">
        <v>31742221.117800001</v>
      </c>
      <c r="F11" s="415">
        <v>16581835.9473</v>
      </c>
      <c r="G11" s="417">
        <v>10688152.774900001</v>
      </c>
    </row>
    <row r="12" spans="1:8" ht="15" customHeight="1">
      <c r="A12" s="422">
        <v>3</v>
      </c>
      <c r="B12" s="423" t="s">
        <v>191</v>
      </c>
      <c r="C12" s="420">
        <v>123197247</v>
      </c>
      <c r="D12" s="416">
        <v>123197247</v>
      </c>
      <c r="E12" s="420">
        <v>123197246.72912499</v>
      </c>
      <c r="F12" s="415">
        <v>117186129</v>
      </c>
      <c r="G12" s="421">
        <v>117186129</v>
      </c>
    </row>
    <row r="13" spans="1:8" ht="15" customHeight="1" thickBot="1">
      <c r="A13" s="379">
        <v>4</v>
      </c>
      <c r="B13" s="424" t="s">
        <v>249</v>
      </c>
      <c r="C13" s="425">
        <f>C6+C11+C12</f>
        <v>2373772047.693953</v>
      </c>
      <c r="D13" s="426">
        <f>D6+D11+D12</f>
        <v>2407657291.6342325</v>
      </c>
      <c r="E13" s="427">
        <f t="shared" ref="E13:G13" si="1">E6+E11+E12</f>
        <v>1706474911.7904396</v>
      </c>
      <c r="F13" s="425">
        <f t="shared" si="1"/>
        <v>1546911912.6672308</v>
      </c>
      <c r="G13" s="428">
        <f t="shared" si="1"/>
        <v>1489488157.1328807</v>
      </c>
    </row>
    <row r="14" spans="1:8">
      <c r="B14" s="162"/>
    </row>
    <row r="15" spans="1:8">
      <c r="B15" s="429"/>
    </row>
    <row r="16" spans="1:8">
      <c r="B16" s="429"/>
    </row>
    <row r="17" spans="2:2">
      <c r="B17" s="429"/>
    </row>
    <row r="18" spans="2:2">
      <c r="B18" s="429"/>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48118533890809E-2"/>
  </sheetPr>
  <dimension ref="A1:C26"/>
  <sheetViews>
    <sheetView showGridLines="0" zoomScale="85" zoomScaleNormal="85" workbookViewId="0">
      <pane xSplit="1" ySplit="4" topLeftCell="B5" activePane="bottomRight" state="frozen"/>
      <selection sqref="A1:XFD1048576"/>
      <selection pane="topRight" sqref="A1:XFD1048576"/>
      <selection pane="bottomLeft" sqref="A1:XFD1048576"/>
      <selection pane="bottomRight" activeCell="I27" sqref="I27"/>
    </sheetView>
  </sheetViews>
  <sheetFormatPr defaultColWidth="8.85546875" defaultRowHeight="15"/>
  <cols>
    <col min="1" max="1" width="9.42578125" style="32" bestFit="1" customWidth="1"/>
    <col min="2" max="2" width="58.85546875" style="32" customWidth="1"/>
    <col min="3" max="3" width="55.28515625" style="32" customWidth="1"/>
    <col min="4" max="16384" width="8.85546875" style="32"/>
  </cols>
  <sheetData>
    <row r="1" spans="1:3">
      <c r="A1" s="43" t="s">
        <v>188</v>
      </c>
      <c r="B1" s="43" t="str">
        <f>Info!C2</f>
        <v>სს "ბაზისბანკი"</v>
      </c>
    </row>
    <row r="2" spans="1:3">
      <c r="A2" s="43" t="s">
        <v>189</v>
      </c>
      <c r="B2" s="185">
        <f>'1. key ratios'!B2</f>
        <v>44742</v>
      </c>
    </row>
    <row r="4" spans="1:3" ht="25.5" customHeight="1" thickBot="1">
      <c r="A4" s="85" t="s">
        <v>405</v>
      </c>
      <c r="B4" s="29" t="s">
        <v>149</v>
      </c>
      <c r="C4" s="2"/>
    </row>
    <row r="5" spans="1:3">
      <c r="A5" s="1"/>
      <c r="B5" s="120" t="s">
        <v>150</v>
      </c>
      <c r="C5" s="124" t="s">
        <v>608</v>
      </c>
    </row>
    <row r="6" spans="1:3">
      <c r="A6" s="3">
        <v>1</v>
      </c>
      <c r="B6" s="10" t="s">
        <v>989</v>
      </c>
      <c r="C6" s="397" t="s">
        <v>990</v>
      </c>
    </row>
    <row r="7" spans="1:3">
      <c r="A7" s="3">
        <v>2</v>
      </c>
      <c r="B7" s="10" t="s">
        <v>991</v>
      </c>
      <c r="C7" s="397" t="s">
        <v>992</v>
      </c>
    </row>
    <row r="8" spans="1:3">
      <c r="A8" s="3">
        <v>3</v>
      </c>
      <c r="B8" s="10" t="s">
        <v>993</v>
      </c>
      <c r="C8" s="397" t="s">
        <v>994</v>
      </c>
    </row>
    <row r="9" spans="1:3">
      <c r="A9" s="3">
        <v>4</v>
      </c>
      <c r="B9" s="10" t="s">
        <v>995</v>
      </c>
      <c r="C9" s="397" t="s">
        <v>994</v>
      </c>
    </row>
    <row r="10" spans="1:3">
      <c r="A10" s="3">
        <v>5</v>
      </c>
      <c r="B10" s="10" t="s">
        <v>996</v>
      </c>
      <c r="C10" s="397" t="s">
        <v>990</v>
      </c>
    </row>
    <row r="11" spans="1:3">
      <c r="A11" s="3"/>
      <c r="B11" s="681"/>
      <c r="C11" s="682"/>
    </row>
    <row r="12" spans="1:3" ht="30">
      <c r="A12" s="3"/>
      <c r="B12" s="155" t="s">
        <v>151</v>
      </c>
      <c r="C12" s="125" t="s">
        <v>609</v>
      </c>
    </row>
    <row r="13" spans="1:3">
      <c r="A13" s="3">
        <v>1</v>
      </c>
      <c r="B13" s="10" t="s">
        <v>997</v>
      </c>
      <c r="C13" s="123" t="s">
        <v>998</v>
      </c>
    </row>
    <row r="14" spans="1:3">
      <c r="A14" s="3">
        <v>2</v>
      </c>
      <c r="B14" s="10" t="s">
        <v>999</v>
      </c>
      <c r="C14" s="123" t="s">
        <v>1000</v>
      </c>
    </row>
    <row r="15" spans="1:3">
      <c r="A15" s="3">
        <v>3</v>
      </c>
      <c r="B15" s="10" t="s">
        <v>1001</v>
      </c>
      <c r="C15" s="123" t="s">
        <v>1002</v>
      </c>
    </row>
    <row r="16" spans="1:3">
      <c r="A16" s="3">
        <v>4</v>
      </c>
      <c r="B16" s="10" t="s">
        <v>1003</v>
      </c>
      <c r="C16" s="123" t="s">
        <v>1004</v>
      </c>
    </row>
    <row r="17" spans="1:3">
      <c r="A17" s="3">
        <v>5</v>
      </c>
      <c r="B17" s="10" t="s">
        <v>1005</v>
      </c>
      <c r="C17" s="123" t="s">
        <v>1006</v>
      </c>
    </row>
    <row r="18" spans="1:3">
      <c r="A18" s="3">
        <v>6</v>
      </c>
      <c r="B18" s="10" t="s">
        <v>1007</v>
      </c>
      <c r="C18" s="123" t="s">
        <v>1008</v>
      </c>
    </row>
    <row r="19" spans="1:3">
      <c r="A19" s="3">
        <v>7</v>
      </c>
      <c r="B19" s="10" t="s">
        <v>1009</v>
      </c>
      <c r="C19" s="123" t="s">
        <v>1010</v>
      </c>
    </row>
    <row r="20" spans="1:3" ht="15.75" customHeight="1">
      <c r="A20" s="3"/>
      <c r="B20" s="10"/>
      <c r="C20" s="11"/>
    </row>
    <row r="21" spans="1:3" ht="30" customHeight="1">
      <c r="A21" s="3"/>
      <c r="B21" s="683" t="s">
        <v>152</v>
      </c>
      <c r="C21" s="684"/>
    </row>
    <row r="22" spans="1:3">
      <c r="A22" s="3">
        <v>1</v>
      </c>
      <c r="B22" s="10" t="s">
        <v>1011</v>
      </c>
      <c r="C22" s="398">
        <v>0.91598172861293459</v>
      </c>
    </row>
    <row r="23" spans="1:3" ht="15.75" customHeight="1">
      <c r="A23" s="3">
        <v>2</v>
      </c>
      <c r="B23" s="10" t="s">
        <v>1012</v>
      </c>
      <c r="C23" s="398">
        <v>6.9155295356997867E-2</v>
      </c>
    </row>
    <row r="24" spans="1:3" ht="29.25" customHeight="1">
      <c r="A24" s="3"/>
      <c r="B24" s="683" t="s">
        <v>269</v>
      </c>
      <c r="C24" s="684"/>
    </row>
    <row r="25" spans="1:3">
      <c r="A25" s="3">
        <v>1</v>
      </c>
      <c r="B25" s="10" t="s">
        <v>1013</v>
      </c>
      <c r="C25" s="399">
        <v>0.91561533592148947</v>
      </c>
    </row>
    <row r="26" spans="1:3" ht="15.75" thickBot="1">
      <c r="A26" s="4">
        <v>2</v>
      </c>
      <c r="B26" s="400" t="s">
        <v>1012</v>
      </c>
      <c r="C26" s="401">
        <v>6.9155295356997867E-2</v>
      </c>
    </row>
  </sheetData>
  <mergeCells count="3">
    <mergeCell ref="B11:C11"/>
    <mergeCell ref="B24:C24"/>
    <mergeCell ref="B21:C21"/>
  </mergeCells>
  <dataValidations count="1">
    <dataValidation type="list" allowBlank="1" showInputMessage="1" showErrorMessage="1" sqref="C6:C10">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48118533890809E-2"/>
  </sheetPr>
  <dimension ref="A1:G37"/>
  <sheetViews>
    <sheetView zoomScale="85" zoomScaleNormal="85" workbookViewId="0">
      <pane xSplit="1" ySplit="5" topLeftCell="B6" activePane="bottomRight" state="frozen"/>
      <selection sqref="A1:XFD1048576"/>
      <selection pane="topRight" sqref="A1:XFD1048576"/>
      <selection pane="bottomLeft" sqref="A1:XFD1048576"/>
      <selection pane="bottomRight" activeCell="C21" sqref="C21"/>
    </sheetView>
  </sheetViews>
  <sheetFormatPr defaultColWidth="8.85546875" defaultRowHeight="15"/>
  <cols>
    <col min="1" max="1" width="9.42578125" style="32" bestFit="1" customWidth="1"/>
    <col min="2" max="2" width="47.42578125" style="32" customWidth="1"/>
    <col min="3" max="3" width="28" style="32" customWidth="1"/>
    <col min="4" max="4" width="22.42578125" style="32" customWidth="1"/>
    <col min="5" max="5" width="18.85546875" style="32" customWidth="1"/>
    <col min="6" max="6" width="12" style="32" bestFit="1" customWidth="1"/>
    <col min="7" max="7" width="12.42578125" style="32" bestFit="1" customWidth="1"/>
    <col min="8" max="16384" width="8.85546875" style="32"/>
  </cols>
  <sheetData>
    <row r="1" spans="1:7">
      <c r="A1" s="184" t="s">
        <v>188</v>
      </c>
      <c r="B1" s="186" t="str">
        <f>Info!C2</f>
        <v>სს "ბაზისბანკი"</v>
      </c>
    </row>
    <row r="2" spans="1:7" s="8" customFormat="1" ht="15.75" customHeight="1">
      <c r="A2" s="9" t="s">
        <v>189</v>
      </c>
      <c r="B2" s="185">
        <f>'1. key ratios'!B2</f>
        <v>44742</v>
      </c>
    </row>
    <row r="3" spans="1:7" s="8" customFormat="1" ht="15.75" customHeight="1"/>
    <row r="4" spans="1:7" s="8" customFormat="1" ht="15.75" customHeight="1" thickBot="1">
      <c r="A4" s="86" t="s">
        <v>406</v>
      </c>
      <c r="B4" s="381" t="s">
        <v>259</v>
      </c>
      <c r="C4" s="74"/>
      <c r="D4" s="74"/>
      <c r="E4" s="75" t="s">
        <v>93</v>
      </c>
    </row>
    <row r="5" spans="1:7" s="386" customFormat="1" ht="17.45" customHeight="1">
      <c r="A5" s="382"/>
      <c r="B5" s="383"/>
      <c r="C5" s="384" t="s">
        <v>0</v>
      </c>
      <c r="D5" s="384" t="s">
        <v>1</v>
      </c>
      <c r="E5" s="385" t="s">
        <v>2</v>
      </c>
    </row>
    <row r="6" spans="1:7" s="240" customFormat="1" ht="14.45" customHeight="1">
      <c r="A6" s="207"/>
      <c r="B6" s="685" t="s">
        <v>231</v>
      </c>
      <c r="C6" s="685" t="s">
        <v>230</v>
      </c>
      <c r="D6" s="686" t="s">
        <v>229</v>
      </c>
      <c r="E6" s="687"/>
      <c r="G6" s="32"/>
    </row>
    <row r="7" spans="1:7" s="240" customFormat="1" ht="99.6" customHeight="1">
      <c r="A7" s="207"/>
      <c r="B7" s="685"/>
      <c r="C7" s="685"/>
      <c r="D7" s="387" t="s">
        <v>228</v>
      </c>
      <c r="E7" s="388" t="s">
        <v>512</v>
      </c>
      <c r="G7" s="32"/>
    </row>
    <row r="8" spans="1:7">
      <c r="A8" s="52">
        <v>1</v>
      </c>
      <c r="B8" s="389" t="s">
        <v>154</v>
      </c>
      <c r="C8" s="390">
        <v>81320309.797399998</v>
      </c>
      <c r="D8" s="390"/>
      <c r="E8" s="391">
        <v>81320309.797399998</v>
      </c>
    </row>
    <row r="9" spans="1:7">
      <c r="A9" s="52">
        <v>2</v>
      </c>
      <c r="B9" s="389" t="s">
        <v>155</v>
      </c>
      <c r="C9" s="390">
        <v>244268805.2225</v>
      </c>
      <c r="D9" s="390"/>
      <c r="E9" s="391">
        <v>244268805.2225</v>
      </c>
    </row>
    <row r="10" spans="1:7">
      <c r="A10" s="52">
        <v>3</v>
      </c>
      <c r="B10" s="389" t="s">
        <v>227</v>
      </c>
      <c r="C10" s="390">
        <v>72574361.908299997</v>
      </c>
      <c r="D10" s="390"/>
      <c r="E10" s="391">
        <v>72574361.908299997</v>
      </c>
    </row>
    <row r="11" spans="1:7" ht="30">
      <c r="A11" s="52">
        <v>4</v>
      </c>
      <c r="B11" s="389" t="s">
        <v>185</v>
      </c>
      <c r="C11" s="390">
        <v>121523779.59</v>
      </c>
      <c r="D11" s="390"/>
      <c r="E11" s="391">
        <v>121523779.59</v>
      </c>
    </row>
    <row r="12" spans="1:7">
      <c r="A12" s="52">
        <v>5</v>
      </c>
      <c r="B12" s="389" t="s">
        <v>157</v>
      </c>
      <c r="C12" s="390">
        <v>215578264.36000001</v>
      </c>
      <c r="D12" s="390"/>
      <c r="E12" s="391">
        <v>215578264.36000001</v>
      </c>
    </row>
    <row r="13" spans="1:7">
      <c r="A13" s="52">
        <v>6.1</v>
      </c>
      <c r="B13" s="389" t="s">
        <v>158</v>
      </c>
      <c r="C13" s="392">
        <v>2027872905.2425001</v>
      </c>
      <c r="D13" s="390"/>
      <c r="E13" s="391">
        <v>2027872905.2425001</v>
      </c>
    </row>
    <row r="14" spans="1:7">
      <c r="A14" s="52">
        <v>6.2</v>
      </c>
      <c r="B14" s="393" t="s">
        <v>159</v>
      </c>
      <c r="C14" s="392">
        <v>-80441399.220899999</v>
      </c>
      <c r="D14" s="390"/>
      <c r="E14" s="391">
        <v>-80441399.220899999</v>
      </c>
    </row>
    <row r="15" spans="1:7">
      <c r="A15" s="52">
        <v>6</v>
      </c>
      <c r="B15" s="389" t="s">
        <v>226</v>
      </c>
      <c r="C15" s="390">
        <v>1947431506.0216002</v>
      </c>
      <c r="D15" s="390"/>
      <c r="E15" s="391">
        <v>1947431506.0216002</v>
      </c>
    </row>
    <row r="16" spans="1:7" ht="30">
      <c r="A16" s="52">
        <v>7</v>
      </c>
      <c r="B16" s="389" t="s">
        <v>161</v>
      </c>
      <c r="C16" s="390">
        <v>28658429.028499998</v>
      </c>
      <c r="D16" s="390"/>
      <c r="E16" s="391">
        <v>28658429.028499998</v>
      </c>
    </row>
    <row r="17" spans="1:7">
      <c r="A17" s="52">
        <v>8</v>
      </c>
      <c r="B17" s="389" t="s">
        <v>162</v>
      </c>
      <c r="C17" s="390">
        <v>10777009.487</v>
      </c>
      <c r="D17" s="390"/>
      <c r="E17" s="391">
        <v>10777009.487</v>
      </c>
      <c r="F17" s="608"/>
      <c r="G17" s="608"/>
    </row>
    <row r="18" spans="1:7">
      <c r="A18" s="52">
        <v>9</v>
      </c>
      <c r="B18" s="389" t="s">
        <v>163</v>
      </c>
      <c r="C18" s="390">
        <v>17062704.66</v>
      </c>
      <c r="D18" s="390"/>
      <c r="E18" s="391">
        <v>17062704.66</v>
      </c>
      <c r="G18" s="608"/>
    </row>
    <row r="19" spans="1:7" ht="30">
      <c r="A19" s="52">
        <v>10</v>
      </c>
      <c r="B19" s="389" t="s">
        <v>164</v>
      </c>
      <c r="C19" s="390">
        <v>64056959</v>
      </c>
      <c r="D19" s="390">
        <v>21170206.23</v>
      </c>
      <c r="E19" s="391">
        <v>42886752.769999996</v>
      </c>
      <c r="G19" s="608"/>
    </row>
    <row r="20" spans="1:7">
      <c r="A20" s="52">
        <v>11</v>
      </c>
      <c r="B20" s="389" t="s">
        <v>165</v>
      </c>
      <c r="C20" s="390">
        <v>14114843.8803</v>
      </c>
      <c r="D20" s="390"/>
      <c r="E20" s="391">
        <v>14114843.8803</v>
      </c>
    </row>
    <row r="21" spans="1:7" ht="60.75" thickBot="1">
      <c r="A21" s="289"/>
      <c r="B21" s="394" t="s">
        <v>478</v>
      </c>
      <c r="C21" s="395">
        <f>SUM(C8:C12,C15:C20)</f>
        <v>2817366972.9556003</v>
      </c>
      <c r="D21" s="395">
        <f>SUM(D8:D12,D15:D20)</f>
        <v>21170206.23</v>
      </c>
      <c r="E21" s="396">
        <f>SUM(E8:E12,E15:E20)</f>
        <v>2796196766.7256002</v>
      </c>
    </row>
    <row r="25" spans="1:7">
      <c r="B25" s="31"/>
    </row>
    <row r="26" spans="1:7">
      <c r="B26" s="31"/>
    </row>
    <row r="27" spans="1:7">
      <c r="B27" s="31"/>
    </row>
    <row r="28" spans="1:7">
      <c r="B28" s="31"/>
    </row>
    <row r="29" spans="1:7">
      <c r="B29" s="31"/>
    </row>
    <row r="30" spans="1:7">
      <c r="B30" s="31"/>
    </row>
    <row r="31" spans="1:7">
      <c r="B31" s="31"/>
    </row>
    <row r="32" spans="1:7">
      <c r="B32" s="31"/>
    </row>
    <row r="33" spans="2:2">
      <c r="B33" s="31"/>
    </row>
    <row r="34" spans="2:2">
      <c r="B34" s="31"/>
    </row>
    <row r="35" spans="2:2">
      <c r="B35" s="31"/>
    </row>
    <row r="36" spans="2:2">
      <c r="B36" s="31"/>
    </row>
    <row r="37" spans="2:2">
      <c r="B37" s="31"/>
    </row>
  </sheetData>
  <mergeCells count="3">
    <mergeCell ref="B6:B7"/>
    <mergeCell ref="C6:C7"/>
    <mergeCell ref="D6:E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48118533890809E-2"/>
  </sheetPr>
  <dimension ref="A1:F33"/>
  <sheetViews>
    <sheetView zoomScale="85" zoomScaleNormal="85" workbookViewId="0">
      <pane xSplit="1" ySplit="4" topLeftCell="B5" activePane="bottomRight" state="frozen"/>
      <selection sqref="A1:XFD1048576"/>
      <selection pane="topRight" sqref="A1:XFD1048576"/>
      <selection pane="bottomLeft" sqref="A1:XFD1048576"/>
      <selection pane="bottomRight" activeCell="C13" sqref="C13"/>
    </sheetView>
  </sheetViews>
  <sheetFormatPr defaultColWidth="8.85546875" defaultRowHeight="15" outlineLevelRow="1"/>
  <cols>
    <col min="1" max="1" width="9.42578125" style="32" bestFit="1" customWidth="1"/>
    <col min="2" max="2" width="114.28515625" style="32" customWidth="1"/>
    <col min="3" max="3" width="18.85546875" style="32" customWidth="1"/>
    <col min="4" max="4" width="25.42578125" style="32" customWidth="1"/>
    <col min="5" max="5" width="24.28515625" style="32" customWidth="1"/>
    <col min="6" max="6" width="24" style="32" customWidth="1"/>
    <col min="7" max="7" width="10" style="32" bestFit="1" customWidth="1"/>
    <col min="8" max="8" width="12" style="32" bestFit="1" customWidth="1"/>
    <col min="9" max="9" width="12.42578125" style="32" bestFit="1" customWidth="1"/>
    <col min="10" max="16384" width="8.85546875" style="32"/>
  </cols>
  <sheetData>
    <row r="1" spans="1:6">
      <c r="A1" s="184" t="s">
        <v>188</v>
      </c>
      <c r="B1" s="186" t="str">
        <f>Info!C2</f>
        <v>სს "ბაზისბანკი"</v>
      </c>
    </row>
    <row r="2" spans="1:6" s="8" customFormat="1" ht="15.75" customHeight="1">
      <c r="A2" s="9" t="s">
        <v>189</v>
      </c>
      <c r="B2" s="185">
        <f>'1. key ratios'!B2</f>
        <v>44742</v>
      </c>
      <c r="C2" s="32"/>
      <c r="D2" s="32"/>
      <c r="E2" s="32"/>
      <c r="F2" s="32"/>
    </row>
    <row r="3" spans="1:6" s="8" customFormat="1" ht="15.75" customHeight="1">
      <c r="C3" s="32"/>
      <c r="D3" s="32"/>
      <c r="E3" s="32"/>
      <c r="F3" s="32"/>
    </row>
    <row r="4" spans="1:6" s="8" customFormat="1" ht="30.75" thickBot="1">
      <c r="A4" s="8" t="s">
        <v>407</v>
      </c>
      <c r="B4" s="371" t="s">
        <v>262</v>
      </c>
      <c r="C4" s="75" t="s">
        <v>93</v>
      </c>
      <c r="D4" s="32"/>
      <c r="E4" s="32"/>
      <c r="F4" s="32"/>
    </row>
    <row r="5" spans="1:6" ht="30">
      <c r="A5" s="609">
        <v>1</v>
      </c>
      <c r="B5" s="372" t="s">
        <v>429</v>
      </c>
      <c r="C5" s="610">
        <f>'7. LI1'!E21</f>
        <v>2796196766.7256002</v>
      </c>
    </row>
    <row r="6" spans="1:6" s="481" customFormat="1">
      <c r="A6" s="294">
        <v>2.1</v>
      </c>
      <c r="B6" s="373" t="s">
        <v>263</v>
      </c>
      <c r="C6" s="299">
        <v>356179870.50739998</v>
      </c>
    </row>
    <row r="7" spans="1:6" s="162" customFormat="1" ht="30" outlineLevel="1">
      <c r="A7" s="374">
        <v>2.2000000000000002</v>
      </c>
      <c r="B7" s="375" t="s">
        <v>264</v>
      </c>
      <c r="C7" s="611">
        <v>0</v>
      </c>
    </row>
    <row r="8" spans="1:6" s="162" customFormat="1" ht="30">
      <c r="A8" s="374">
        <v>3</v>
      </c>
      <c r="B8" s="376" t="s">
        <v>430</v>
      </c>
      <c r="C8" s="612">
        <f>SUM(C5:C7)</f>
        <v>3152376637.2330003</v>
      </c>
    </row>
    <row r="9" spans="1:6" s="481" customFormat="1">
      <c r="A9" s="294">
        <v>4</v>
      </c>
      <c r="B9" s="377" t="s">
        <v>260</v>
      </c>
      <c r="C9" s="299">
        <v>34223990.804099999</v>
      </c>
    </row>
    <row r="10" spans="1:6" s="162" customFormat="1" ht="30" outlineLevel="1">
      <c r="A10" s="374">
        <v>5.0999999999999996</v>
      </c>
      <c r="B10" s="375" t="s">
        <v>270</v>
      </c>
      <c r="C10" s="611">
        <v>-147412314.87334996</v>
      </c>
    </row>
    <row r="11" spans="1:6" s="162" customFormat="1" ht="30" outlineLevel="1">
      <c r="A11" s="374">
        <v>5.2</v>
      </c>
      <c r="B11" s="375" t="s">
        <v>271</v>
      </c>
      <c r="C11" s="611">
        <v>0</v>
      </c>
    </row>
    <row r="12" spans="1:6" s="162" customFormat="1">
      <c r="A12" s="374">
        <v>6</v>
      </c>
      <c r="B12" s="378" t="s">
        <v>596</v>
      </c>
      <c r="C12" s="613">
        <v>0</v>
      </c>
    </row>
    <row r="13" spans="1:6" s="162" customFormat="1" ht="15.75" thickBot="1">
      <c r="A13" s="379">
        <v>7</v>
      </c>
      <c r="B13" s="380" t="s">
        <v>261</v>
      </c>
      <c r="C13" s="614">
        <f>SUM(C8:C12)</f>
        <v>3039188313.1637502</v>
      </c>
    </row>
    <row r="15" spans="1:6" ht="30">
      <c r="B15" s="162" t="s">
        <v>597</v>
      </c>
    </row>
    <row r="17" spans="2:2">
      <c r="B17" s="30"/>
    </row>
    <row r="18" spans="2:2">
      <c r="B18" s="30"/>
    </row>
    <row r="19" spans="2:2">
      <c r="B19" s="30"/>
    </row>
    <row r="20" spans="2:2">
      <c r="B20" s="31"/>
    </row>
    <row r="21" spans="2:2">
      <c r="B21" s="31"/>
    </row>
    <row r="22" spans="2:2">
      <c r="B22" s="31"/>
    </row>
    <row r="23" spans="2:2">
      <c r="B23" s="31"/>
    </row>
    <row r="24" spans="2:2">
      <c r="B24" s="31"/>
    </row>
    <row r="25" spans="2:2">
      <c r="B25" s="31"/>
    </row>
    <row r="26" spans="2:2">
      <c r="B26" s="31"/>
    </row>
    <row r="27" spans="2:2">
      <c r="B27" s="31"/>
    </row>
    <row r="28" spans="2:2">
      <c r="B28" s="31"/>
    </row>
    <row r="29" spans="2:2">
      <c r="B29" s="31"/>
    </row>
    <row r="30" spans="2:2">
      <c r="B30" s="31"/>
    </row>
    <row r="31" spans="2:2">
      <c r="B31" s="31"/>
    </row>
    <row r="32" spans="2:2">
      <c r="B32" s="31"/>
    </row>
    <row r="33" spans="2:2">
      <c r="B33" s="31"/>
    </row>
  </sheetData>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a+9+sdatoAgKQcAHp1Xui/l+t3lu+ZO148L4Cbywlpg=</DigestValue>
    </Reference>
    <Reference Type="http://www.w3.org/2000/09/xmldsig#Object" URI="#idOfficeObject">
      <DigestMethod Algorithm="http://www.w3.org/2001/04/xmlenc#sha256"/>
      <DigestValue>aHILoB5XZvQNyWQ5vHx5TziGvJE01ODMr8mWWe7Ik6k=</DigestValue>
    </Reference>
    <Reference Type="http://uri.etsi.org/01903#SignedProperties" URI="#idSignedProperties">
      <Transforms>
        <Transform Algorithm="http://www.w3.org/TR/2001/REC-xml-c14n-20010315"/>
      </Transforms>
      <DigestMethod Algorithm="http://www.w3.org/2001/04/xmlenc#sha256"/>
      <DigestValue>ES0ApPzSUBT2qeAzLs5fjqEPEuMjwwh/Nt9mCuO+gts=</DigestValue>
    </Reference>
  </SignedInfo>
  <SignatureValue>dB0Jt3o4uxu+6kT83t9mBsI9ARMpqSXXfvVwXXu3b7muuWQAd9hX4xviMZ4TzQ+4UZWs30Ghsl8r
nzdLswv6tQGYxzIpNz5In3fQODLrQbF2zy5a3t3/DZMKquVkjxNTvgQwvhgOCcFVnJiYji7mjpz0
VRu1OPY628iUiv3FJuLEkzlE6a/j34aQC+I/z950v5Sg9lfUYNsgGBv4RnIopm/dBN4Q/U5cgAw1
P2ynnvs0P83nSwpLU4KrkVVoyfMHAyyEJxIJ5kjGZY55ocywi7bKuKi7LPoChVb1XwREU7Dh820H
kg1FO7g67QLYK4uNJY7c8iBhBRfQ+hi/o29pxg==</SignatureValue>
  <KeyInfo>
    <X509Data>
      <X509Certificate>MIIGOzCCBSOgAwIBAgIKKMx+iAADAAIDnzANBgkqhkiG9w0BAQsFADBKMRIwEAYKCZImiZPyLGQBGRYCZ2UxEzARBgoJkiaJk/IsZAEZFgNuYmcxHzAdBgNVBAMTFk5CRyBDbGFzcyAyIElOVCBTdWIgQ0EwHhcNMjExMjMwMTIwMTM2WhcNMjMxMjMwMTIwMTM2WjA5MRYwFAYDVQQKEw1KU0MgQkFTSVNCQU5LMR8wHQYDVQQDExZCQlMgLSBUaW5hdGluIEtoZWxhZHplMIIBIjANBgkqhkiG9w0BAQEFAAOCAQ8AMIIBCgKCAQEA6CCJlClBPhhQeP4UDp6vXbEvw+aRbz/TvLWcHFzFuHYigQ8IKGmHwU/ePc/f+uvzs4jRFrjf9BG2qoEeFHTX+MJLDDAifuXxbY/fo6+eGe4Yw1stu6Q10CylyAnEt+SW6HqYVi2Z4+xMCCdmpqujTy/scWCf8VFOMY7FktZjIAOx4Dknz8JrYZGPo0Xqroc0fNzF411ye80lWiNxlCMetyFVrst2+7JtcJ+Rdn/pJRuXQdzvG6ti0Th8ltiwV73iPM8axnZXVl+kf3mYNQ1XzayizBsjHCIak80P6cLS1qYQtrbSsahNzGMDitnnt+GOU9qRKRH/HJanvwx3f87OdQIDAQABo4IDMjCCAy4wPAYJKwYBBAGCNxUHBC8wLQYlKwYBBAGCNxUI5rJgg431RIaBmQmDuKFKg76EcQSDxJEzhIOIXQIBZAIBIzAdBgNVHSUEFjAUBggrBgEFBQcDAgYIKwYBBQUHAwQwCwYDVR0PBAQDAgeAMCcGCSsGAQQBgjcVCgQaMBgwCgYIKwYBBQUHAwIwCgYIKwYBBQUHAwQwHQYDVR0OBBYEFHChRcKCf1eV8lovpY8s5uJZS6go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A0CM7IiNmt/AfW7A3a9GZJKXiMsu7JG2anaf4jeOn8Z/cX0PWRnrqBd3veHrkvBL5NNa9otxvLbl4CAg1g9ybQ5OhjVmCN6oLf7faKA56x00ElOrAqNKUZygO02tkwlOMGr2+StfyT7cLILVBUnignGjeH4pLmkiuY7TEwZWJHjTekTKchtI//B5uT5gmvdEjM8OF6DxkUWueCcuDZcMSpvMGFvfkUWLC9MdWO5QAVCyK/fvoGBGbuhY6iW2XqYJlCNIrooXg1s8DkJ3Gs7DFpVYDDpn4/mjYv2bAfG0fN4Yego4yZ5L7WmLyBYbNQv4DYsCUzogAbe+707n4ya64/</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l5wVe38xu9LoX0HVfqdveoC4vmfQ2cByy53IokmC0R4=</DigestValue>
      </Reference>
      <Reference URI="/xl/calcChain.xml?ContentType=application/vnd.openxmlformats-officedocument.spreadsheetml.calcChain+xml">
        <DigestMethod Algorithm="http://www.w3.org/2001/04/xmlenc#sha256"/>
        <DigestValue>9Mkz7B/KgZn+iUEKOh5RVZHY4ZqO4kIR4ZRK4+xZSRk=</DigestValue>
      </Reference>
      <Reference URI="/xl/drawings/drawing1.xml?ContentType=application/vnd.openxmlformats-officedocument.drawing+xml">
        <DigestMethod Algorithm="http://www.w3.org/2001/04/xmlenc#sha256"/>
        <DigestValue>xka1MCy/tBYLTh0Nd4vd8Lyj3bwPEgXTQoX/66z3+QY=</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2m6CW85rBYKpJKifjkFVt0n58BwBksWMXfva2VqaA+I=</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LtR1oLpK0mIQeaEcHA1nKZBK4JwtakBKB/qrrEgSa5Y=</DigestValue>
      </Reference>
      <Reference URI="/xl/printerSettings/printerSettings17.bin?ContentType=application/vnd.openxmlformats-officedocument.spreadsheetml.printerSettings">
        <DigestMethod Algorithm="http://www.w3.org/2001/04/xmlenc#sha256"/>
        <DigestValue>zxLIGjiJ19gUsPtQr72salfkFKrVFBCr1X8320JEcsQ=</DigestValue>
      </Reference>
      <Reference URI="/xl/printerSettings/printerSettings18.bin?ContentType=application/vnd.openxmlformats-officedocument.spreadsheetml.printerSettings">
        <DigestMethod Algorithm="http://www.w3.org/2001/04/xmlenc#sha256"/>
        <DigestValue>qqKz7UtelGHdfiWdqNc1EvL8LqlQ7O4MTpeoyQcgyv0=</DigestValue>
      </Reference>
      <Reference URI="/xl/printerSettings/printerSettings19.bin?ContentType=application/vnd.openxmlformats-officedocument.spreadsheetml.printerSettings">
        <DigestMethod Algorithm="http://www.w3.org/2001/04/xmlenc#sha256"/>
        <DigestValue>nkR1lu9OLM1UMxWiPa7wm3YcnQOlFOICy95qYiodDz0=</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2bvX94YA3UVSaKlpfCjo157kRTaGD9ZFW7t96/Nk1uk=</DigestValue>
      </Reference>
      <Reference URI="/xl/printerSettings/printerSettings21.bin?ContentType=application/vnd.openxmlformats-officedocument.spreadsheetml.printerSettings">
        <DigestMethod Algorithm="http://www.w3.org/2001/04/xmlenc#sha256"/>
        <DigestValue>SWiohiWSuPjjcblZxueyphOzVidWJvXmdfCiNQW6SiY=</DigestValue>
      </Reference>
      <Reference URI="/xl/printerSettings/printerSettings22.bin?ContentType=application/vnd.openxmlformats-officedocument.spreadsheetml.printerSettings">
        <DigestMethod Algorithm="http://www.w3.org/2001/04/xmlenc#sha256"/>
        <DigestValue>SWiohiWSuPjjcblZxueyphOzVidWJvXmdfCiNQW6SiY=</DigestValue>
      </Reference>
      <Reference URI="/xl/printerSettings/printerSettings23.bin?ContentType=application/vnd.openxmlformats-officedocument.spreadsheetml.printerSettings">
        <DigestMethod Algorithm="http://www.w3.org/2001/04/xmlenc#sha256"/>
        <DigestValue>qqKz7UtelGHdfiWdqNc1EvL8LqlQ7O4MTpeoyQcgyv0=</DigestValue>
      </Reference>
      <Reference URI="/xl/printerSettings/printerSettings24.bin?ContentType=application/vnd.openxmlformats-officedocument.spreadsheetml.printerSettings">
        <DigestMethod Algorithm="http://www.w3.org/2001/04/xmlenc#sha256"/>
        <DigestValue>qqKz7UtelGHdfiWdqNc1EvL8LqlQ7O4MTpeoyQcgyv0=</DigestValue>
      </Reference>
      <Reference URI="/xl/printerSettings/printerSettings25.bin?ContentType=application/vnd.openxmlformats-officedocument.spreadsheetml.printerSettings">
        <DigestMethod Algorithm="http://www.w3.org/2001/04/xmlenc#sha256"/>
        <DigestValue>ze+MZOtihPj9dKeV/Dz5QESpeY6Fdwmnkxhrh69STxA=</DigestValue>
      </Reference>
      <Reference URI="/xl/printerSettings/printerSettings26.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LtR1oLpK0mIQeaEcHA1nKZBK4JwtakBKB/qrrEgSa5Y=</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txHVPM1IMTiGaqITfERVSQe/jbm7KG9XwyoivDPw8jg=</DigestValue>
      </Reference>
      <Reference URI="/xl/styles.xml?ContentType=application/vnd.openxmlformats-officedocument.spreadsheetml.styles+xml">
        <DigestMethod Algorithm="http://www.w3.org/2001/04/xmlenc#sha256"/>
        <DigestValue>DPrhry+9jl/mvdWMew3wwE8lLWYRsjs8ecPCbSGspxA=</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96eud74cgq8R51X7AaHdMkT6YqsPoW1Csn15pBwFBog=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OANfXVv/O5btnaxXfQhH1Ph0IREhhk+ixlc3PJXB6P4=</DigestValue>
      </Reference>
      <Reference URI="/xl/worksheets/sheet10.xml?ContentType=application/vnd.openxmlformats-officedocument.spreadsheetml.worksheet+xml">
        <DigestMethod Algorithm="http://www.w3.org/2001/04/xmlenc#sha256"/>
        <DigestValue>OGdIC+wU1qBdzv7EW8J/cI/oLQEJCycYCQ1Bt7peDqc=</DigestValue>
      </Reference>
      <Reference URI="/xl/worksheets/sheet11.xml?ContentType=application/vnd.openxmlformats-officedocument.spreadsheetml.worksheet+xml">
        <DigestMethod Algorithm="http://www.w3.org/2001/04/xmlenc#sha256"/>
        <DigestValue>HcS5mmy2bsdVbDqHzKzbnPRYFI6SK04lIglKXPzoltI=</DigestValue>
      </Reference>
      <Reference URI="/xl/worksheets/sheet12.xml?ContentType=application/vnd.openxmlformats-officedocument.spreadsheetml.worksheet+xml">
        <DigestMethod Algorithm="http://www.w3.org/2001/04/xmlenc#sha256"/>
        <DigestValue>bJXAd+d7HunYc1XkWQ959GX2QauBTV4934GgJ8kBccQ=</DigestValue>
      </Reference>
      <Reference URI="/xl/worksheets/sheet13.xml?ContentType=application/vnd.openxmlformats-officedocument.spreadsheetml.worksheet+xml">
        <DigestMethod Algorithm="http://www.w3.org/2001/04/xmlenc#sha256"/>
        <DigestValue>bYdr1Z/5GDCW1z0xw7P0dH5TklgMhizKkoNlbEdH4bE=</DigestValue>
      </Reference>
      <Reference URI="/xl/worksheets/sheet14.xml?ContentType=application/vnd.openxmlformats-officedocument.spreadsheetml.worksheet+xml">
        <DigestMethod Algorithm="http://www.w3.org/2001/04/xmlenc#sha256"/>
        <DigestValue>uw9eRpzPllNnc0UagucK5YJRCgQFgF2MoUAvgi7bNRk=</DigestValue>
      </Reference>
      <Reference URI="/xl/worksheets/sheet15.xml?ContentType=application/vnd.openxmlformats-officedocument.spreadsheetml.worksheet+xml">
        <DigestMethod Algorithm="http://www.w3.org/2001/04/xmlenc#sha256"/>
        <DigestValue>vsjw2roD4DfXG58Jzux8ZG+I7uN0j5bQu9OrMwsMjOg=</DigestValue>
      </Reference>
      <Reference URI="/xl/worksheets/sheet16.xml?ContentType=application/vnd.openxmlformats-officedocument.spreadsheetml.worksheet+xml">
        <DigestMethod Algorithm="http://www.w3.org/2001/04/xmlenc#sha256"/>
        <DigestValue>0+aa+LB2Dc/VsC4kuAbtmqbp4ww5oQhL3oVCFfr0syc=</DigestValue>
      </Reference>
      <Reference URI="/xl/worksheets/sheet17.xml?ContentType=application/vnd.openxmlformats-officedocument.spreadsheetml.worksheet+xml">
        <DigestMethod Algorithm="http://www.w3.org/2001/04/xmlenc#sha256"/>
        <DigestValue>Hisk55Idtvcxla9SgRfAw5tHcjBmy/kZfwIWJZwITLs=</DigestValue>
      </Reference>
      <Reference URI="/xl/worksheets/sheet18.xml?ContentType=application/vnd.openxmlformats-officedocument.spreadsheetml.worksheet+xml">
        <DigestMethod Algorithm="http://www.w3.org/2001/04/xmlenc#sha256"/>
        <DigestValue>PYaZSgldaC7vcyJQ2Axp7kAuRCWaEDb4w6ZTsbMQOvY=</DigestValue>
      </Reference>
      <Reference URI="/xl/worksheets/sheet19.xml?ContentType=application/vnd.openxmlformats-officedocument.spreadsheetml.worksheet+xml">
        <DigestMethod Algorithm="http://www.w3.org/2001/04/xmlenc#sha256"/>
        <DigestValue>+V2VDjSW7/Pa1U+d01fS8Xx7+G6z6yJezpn8zfVm2sY=</DigestValue>
      </Reference>
      <Reference URI="/xl/worksheets/sheet2.xml?ContentType=application/vnd.openxmlformats-officedocument.spreadsheetml.worksheet+xml">
        <DigestMethod Algorithm="http://www.w3.org/2001/04/xmlenc#sha256"/>
        <DigestValue>LagiL46uXHX38YXCmLSIPlBqlrjEFM88J9cEQMNW7KE=</DigestValue>
      </Reference>
      <Reference URI="/xl/worksheets/sheet20.xml?ContentType=application/vnd.openxmlformats-officedocument.spreadsheetml.worksheet+xml">
        <DigestMethod Algorithm="http://www.w3.org/2001/04/xmlenc#sha256"/>
        <DigestValue>3/ArbVkUkp0dAFPYV3D+qBmX3bCxCQNfVkGDH1Pvcss=</DigestValue>
      </Reference>
      <Reference URI="/xl/worksheets/sheet21.xml?ContentType=application/vnd.openxmlformats-officedocument.spreadsheetml.worksheet+xml">
        <DigestMethod Algorithm="http://www.w3.org/2001/04/xmlenc#sha256"/>
        <DigestValue>HWzRspGFmrbVx90ql3U+r1bYTZfS5mkJPAac3pRKPFw=</DigestValue>
      </Reference>
      <Reference URI="/xl/worksheets/sheet22.xml?ContentType=application/vnd.openxmlformats-officedocument.spreadsheetml.worksheet+xml">
        <DigestMethod Algorithm="http://www.w3.org/2001/04/xmlenc#sha256"/>
        <DigestValue>XZ22J94S2Uqw83BVvvew/ZVXWnlsxOq295SvWTHwOBc=</DigestValue>
      </Reference>
      <Reference URI="/xl/worksheets/sheet23.xml?ContentType=application/vnd.openxmlformats-officedocument.spreadsheetml.worksheet+xml">
        <DigestMethod Algorithm="http://www.w3.org/2001/04/xmlenc#sha256"/>
        <DigestValue>J/SpA6Fta8NnB/T0yssLqtVtLlrl07n+kTK2hPzI0C0=</DigestValue>
      </Reference>
      <Reference URI="/xl/worksheets/sheet24.xml?ContentType=application/vnd.openxmlformats-officedocument.spreadsheetml.worksheet+xml">
        <DigestMethod Algorithm="http://www.w3.org/2001/04/xmlenc#sha256"/>
        <DigestValue>g6c7oZliscFnqJ9MoP7sxI0oC/TC8lpXe2KNqshT450=</DigestValue>
      </Reference>
      <Reference URI="/xl/worksheets/sheet25.xml?ContentType=application/vnd.openxmlformats-officedocument.spreadsheetml.worksheet+xml">
        <DigestMethod Algorithm="http://www.w3.org/2001/04/xmlenc#sha256"/>
        <DigestValue>8tgxNrU6UE25Bxw/CNFbd0gR4+1uMHP2YKMnC6SXKt4=</DigestValue>
      </Reference>
      <Reference URI="/xl/worksheets/sheet26.xml?ContentType=application/vnd.openxmlformats-officedocument.spreadsheetml.worksheet+xml">
        <DigestMethod Algorithm="http://www.w3.org/2001/04/xmlenc#sha256"/>
        <DigestValue>KIqtN5B4/bszTm0a96SIvEH6r1Ydgpkw81Jco+n6WAs=</DigestValue>
      </Reference>
      <Reference URI="/xl/worksheets/sheet27.xml?ContentType=application/vnd.openxmlformats-officedocument.spreadsheetml.worksheet+xml">
        <DigestMethod Algorithm="http://www.w3.org/2001/04/xmlenc#sha256"/>
        <DigestValue>936Wi+2vbwb+h1/GAE1zQhf9lROj0f+UWJ4QiNzfsa0=</DigestValue>
      </Reference>
      <Reference URI="/xl/worksheets/sheet28.xml?ContentType=application/vnd.openxmlformats-officedocument.spreadsheetml.worksheet+xml">
        <DigestMethod Algorithm="http://www.w3.org/2001/04/xmlenc#sha256"/>
        <DigestValue>mIaWch/DhDqPEQFF2YbMMSD0F2gCk8PblBDzyTrcu70=</DigestValue>
      </Reference>
      <Reference URI="/xl/worksheets/sheet29.xml?ContentType=application/vnd.openxmlformats-officedocument.spreadsheetml.worksheet+xml">
        <DigestMethod Algorithm="http://www.w3.org/2001/04/xmlenc#sha256"/>
        <DigestValue>7M0xIhHZiVMluKiYELaNFxbGR/oxpiOPtwYs5VkhTZA=</DigestValue>
      </Reference>
      <Reference URI="/xl/worksheets/sheet3.xml?ContentType=application/vnd.openxmlformats-officedocument.spreadsheetml.worksheet+xml">
        <DigestMethod Algorithm="http://www.w3.org/2001/04/xmlenc#sha256"/>
        <DigestValue>1EBOPK+s5+8b/j5fnojJ3JvV9T76uAaywIHP/goOmtQ=</DigestValue>
      </Reference>
      <Reference URI="/xl/worksheets/sheet30.xml?ContentType=application/vnd.openxmlformats-officedocument.spreadsheetml.worksheet+xml">
        <DigestMethod Algorithm="http://www.w3.org/2001/04/xmlenc#sha256"/>
        <DigestValue>v4HdtPWWLOuFJQaDSJGVqLPHDl9+9k5jC/Kf6cmHRmY=</DigestValue>
      </Reference>
      <Reference URI="/xl/worksheets/sheet4.xml?ContentType=application/vnd.openxmlformats-officedocument.spreadsheetml.worksheet+xml">
        <DigestMethod Algorithm="http://www.w3.org/2001/04/xmlenc#sha256"/>
        <DigestValue>cEet//INjh+hwJNzk0xyErIFrOPY8Jjxy8WsHPSo24A=</DigestValue>
      </Reference>
      <Reference URI="/xl/worksheets/sheet5.xml?ContentType=application/vnd.openxmlformats-officedocument.spreadsheetml.worksheet+xml">
        <DigestMethod Algorithm="http://www.w3.org/2001/04/xmlenc#sha256"/>
        <DigestValue>he3luhGimT5jdrvhvijG91KneK+lVNPtPKSLDI4//Fc=</DigestValue>
      </Reference>
      <Reference URI="/xl/worksheets/sheet6.xml?ContentType=application/vnd.openxmlformats-officedocument.spreadsheetml.worksheet+xml">
        <DigestMethod Algorithm="http://www.w3.org/2001/04/xmlenc#sha256"/>
        <DigestValue>xl5QT/8QIK/cWB3tjXVWOF98/RZD7oq4JFH+vlEv5jA=</DigestValue>
      </Reference>
      <Reference URI="/xl/worksheets/sheet7.xml?ContentType=application/vnd.openxmlformats-officedocument.spreadsheetml.worksheet+xml">
        <DigestMethod Algorithm="http://www.w3.org/2001/04/xmlenc#sha256"/>
        <DigestValue>KHZ+Rz4wPY7EQnXH6zFwqyZv1Pzc3tRCi1jTCE1JXec=</DigestValue>
      </Reference>
      <Reference URI="/xl/worksheets/sheet8.xml?ContentType=application/vnd.openxmlformats-officedocument.spreadsheetml.worksheet+xml">
        <DigestMethod Algorithm="http://www.w3.org/2001/04/xmlenc#sha256"/>
        <DigestValue>OLJOK1DxCYlq/TUPnDeT17U/tc4E2j8tdgtd/1Jk1kI=</DigestValue>
      </Reference>
      <Reference URI="/xl/worksheets/sheet9.xml?ContentType=application/vnd.openxmlformats-officedocument.spreadsheetml.worksheet+xml">
        <DigestMethod Algorithm="http://www.w3.org/2001/04/xmlenc#sha256"/>
        <DigestValue>ZKW/6XXaNS1+Kiu4KoRTOaBsr1S4BD75pWUX3COMRzU=</DigestValue>
      </Reference>
    </Manifest>
    <SignatureProperties>
      <SignatureProperty Id="idSignatureTime" Target="#idPackageSignature">
        <mdssi:SignatureTime xmlns:mdssi="http://schemas.openxmlformats.org/package/2006/digital-signature">
          <mdssi:Format>YYYY-MM-DDThh:mm:ssTZD</mdssi:Format>
          <mdssi:Value>2022-07-30T09:17:10Z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15.0</OfficeVersion>
          <ApplicationVersion>15.0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2022-07-30T09:17:10Z</xd:SigningTime>
          <xd:SigningCertificate>
            <xd:Cert>
              <xd:CertDigest>
                <DigestMethod Algorithm="http://www.w3.org/2001/04/xmlenc#sha256"/>
                <DigestValue>obQy2mvBnM+R7ncOBvN/C4V1/8aRcJTKEI+BVzR0zJg=</DigestValue>
              </xd:CertDigest>
              <xd:IssuerSerial>
                <X509IssuerName>CN=NBG Class 2 INT Sub CA, DC=nbg, DC=ge</X509IssuerName>
                <X509SerialNumber>192666912643281053680543</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aAyYmYDTqO1M+N12bTG46SfAMye/xCbnPl4bcHJGdpk=</DigestValue>
    </Reference>
    <Reference Type="http://www.w3.org/2000/09/xmldsig#Object" URI="#idOfficeObject">
      <DigestMethod Algorithm="http://www.w3.org/2001/04/xmlenc#sha256"/>
      <DigestValue>oMclK4LRf5iHTqtrk1OAqj1w71Xr8jzGODl/eZCWMAU=</DigestValue>
    </Reference>
    <Reference Type="http://uri.etsi.org/01903#SignedProperties" URI="#idSignedProperties">
      <Transforms>
        <Transform Algorithm="http://www.w3.org/TR/2001/REC-xml-c14n-20010315"/>
      </Transforms>
      <DigestMethod Algorithm="http://www.w3.org/2001/04/xmlenc#sha256"/>
      <DigestValue>8HRfb5EQZYTiQJqe6yCAnW/vtNcUAmutUSoBHZVRxmk=</DigestValue>
    </Reference>
  </SignedInfo>
  <SignatureValue>cnXXZilfHBG2SNXBGV9r786tSY2rzixeNUbvMO20FTXftmFeBn+Gm2z4Rg3T1l/9YtvVLKhlK0Fz
ssQdZ7+Y4caGf8/cbhNGPq3WkcSgkGmALVX0GhYMmuCEHHCEYrj1qaHk9kKwFt3hvP5WJxGS5v71
Bvwox9zwOrUXqyzcRB6KSxZ39clfjOuS+KJnq37KvGpuN20zpxWN9Tv1qvn8Y3LlpFFZp42oaaKm
yFNS0moMTjjVyH2hnuZrlJQ4xw9sm2EL0e8yPQ9MQnGZdt+mIbkHC2fSSB13xybA0DpStNlUZrC2
+RlKNt62RaudfPNlm1h4po/MXCp2yRdmEANEOw==</SignatureValue>
  <KeyInfo>
    <X509Data>
      <X509Certificate>MIIGPTCCBSWgAwIBAgIKKMp3CQADAAIDnjANBgkqhkiG9w0BAQsFADBKMRIwEAYKCZImiZPyLGQBGRYCZ2UxEzARBgoJkiaJk/IsZAEZFgNuYmcxHzAdBgNVBAMTFk5CRyBDbGFzcyAyIElOVCBTdWIgQ0EwHhcNMjExMjMwMTE1OTIzWhcNMjMxMjMwMTE1OTIzWjA7MRYwFAYDVQQKEw1KU0MgQkFTSVNCQU5LMSEwHwYDVQQDExhCQlMgLSBMaWEgQXNsYW5pa2FzaHZpbGkwggEiMA0GCSqGSIb3DQEBAQUAA4IBDwAwggEKAoIBAQCcjokq9dbH7Hs660z6p7iojrwuB+0CL1sglL8GIMBfBQQiRGkalf+kFXkQXK5vyditScp5pOXNu1kGQnKEV6njZN+tGxD4WaVMT+dV2OREq5Vq5QK4WZ/zFwP1C8b5Ghkwoo5IlIng1gaQSDYBywOxMqvjD9gYfD1Dw+uucy4rp5a0JDGtgJM8mhFCwebB81x3TJbW0d7eCX/OJ0AAYkJ3EIBXsbyt7qveLTQPID6NjtrZOAj88PRCVCqgdbQ9QvEgjxi03uDa0Z3LsNnzKJuoInSjdnkqe+qYW3D4hELqWADc0dlCmz+YYWH6yYgl2WpckfN2XC3tH9u6MX8fMQgxAgMBAAGjggMyMIIDLjA8BgkrBgEEAYI3FQcELzAtBiUrBgEEAYI3FQjmsmCDjfVEhoGZCYO4oUqDvoRxBIPEkTOEg4hdAgFkAgEjMB0GA1UdJQQWMBQGCCsGAQUFBwMCBggrBgEFBQcDBDALBgNVHQ8EBAMCB4AwJwYJKwYBBAGCNxUKBBowGDAKBggrBgEFBQcDAjAKBggrBgEFBQcDBDAdBgNVHQ4EFgQUXTixXA/hVQ3JQ/wAUexxQ0a2P3o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FFPfaEFtOubUfWsMTjk+tnW4OnNS/7HMdoYupZRPXZb6P6UlDq7i6WOlAClHpFrHaRop8PTJxW7KP8CgZ6PPmzHRybq7FACokQPMzAYIDW2FnpFnpH+6+SSJZqz6GfFNKsUErmksVfNJnGht0JJqWH4hKISy1cts5alGteOuDIKQ2tafKzJDWVRHfX1UbjitMx2UqkOkcG54cOhY6AL4rjMen59DuNgWw8gPaOGrvX+I9OtBX5w0lVrjP7enbN3w+H4mTmzng/6rMt+efY2eNiH8B/RUxcKAaLETWWEIrXF5f+aFzvNXLuk+rds4xy+8/y6KX/z3fvo8WBT/rrx9CY=</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Transform>
          <Transform Algorithm="http://www.w3.org/TR/2001/REC-xml-c14n-20010315"/>
        </Transforms>
        <DigestMethod Algorithm="http://www.w3.org/2001/04/xmlenc#sha256"/>
        <DigestValue>l5wVe38xu9LoX0HVfqdveoC4vmfQ2cByy53IokmC0R4=</DigestValue>
      </Reference>
      <Reference URI="/xl/calcChain.xml?ContentType=application/vnd.openxmlformats-officedocument.spreadsheetml.calcChain+xml">
        <DigestMethod Algorithm="http://www.w3.org/2001/04/xmlenc#sha256"/>
        <DigestValue>9Mkz7B/KgZn+iUEKOh5RVZHY4ZqO4kIR4ZRK4+xZSRk=</DigestValue>
      </Reference>
      <Reference URI="/xl/drawings/drawing1.xml?ContentType=application/vnd.openxmlformats-officedocument.drawing+xml">
        <DigestMethod Algorithm="http://www.w3.org/2001/04/xmlenc#sha256"/>
        <DigestValue>xka1MCy/tBYLTh0Nd4vd8Lyj3bwPEgXTQoX/66z3+QY=</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2m6CW85rBYKpJKifjkFVt0n58BwBksWMXfva2VqaA+I=</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LtR1oLpK0mIQeaEcHA1nKZBK4JwtakBKB/qrrEgSa5Y=</DigestValue>
      </Reference>
      <Reference URI="/xl/printerSettings/printerSettings17.bin?ContentType=application/vnd.openxmlformats-officedocument.spreadsheetml.printerSettings">
        <DigestMethod Algorithm="http://www.w3.org/2001/04/xmlenc#sha256"/>
        <DigestValue>zxLIGjiJ19gUsPtQr72salfkFKrVFBCr1X8320JEcsQ=</DigestValue>
      </Reference>
      <Reference URI="/xl/printerSettings/printerSettings18.bin?ContentType=application/vnd.openxmlformats-officedocument.spreadsheetml.printerSettings">
        <DigestMethod Algorithm="http://www.w3.org/2001/04/xmlenc#sha256"/>
        <DigestValue>qqKz7UtelGHdfiWdqNc1EvL8LqlQ7O4MTpeoyQcgyv0=</DigestValue>
      </Reference>
      <Reference URI="/xl/printerSettings/printerSettings19.bin?ContentType=application/vnd.openxmlformats-officedocument.spreadsheetml.printerSettings">
        <DigestMethod Algorithm="http://www.w3.org/2001/04/xmlenc#sha256"/>
        <DigestValue>nkR1lu9OLM1UMxWiPa7wm3YcnQOlFOICy95qYiodDz0=</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2bvX94YA3UVSaKlpfCjo157kRTaGD9ZFW7t96/Nk1uk=</DigestValue>
      </Reference>
      <Reference URI="/xl/printerSettings/printerSettings21.bin?ContentType=application/vnd.openxmlformats-officedocument.spreadsheetml.printerSettings">
        <DigestMethod Algorithm="http://www.w3.org/2001/04/xmlenc#sha256"/>
        <DigestValue>SWiohiWSuPjjcblZxueyphOzVidWJvXmdfCiNQW6SiY=</DigestValue>
      </Reference>
      <Reference URI="/xl/printerSettings/printerSettings22.bin?ContentType=application/vnd.openxmlformats-officedocument.spreadsheetml.printerSettings">
        <DigestMethod Algorithm="http://www.w3.org/2001/04/xmlenc#sha256"/>
        <DigestValue>SWiohiWSuPjjcblZxueyphOzVidWJvXmdfCiNQW6SiY=</DigestValue>
      </Reference>
      <Reference URI="/xl/printerSettings/printerSettings23.bin?ContentType=application/vnd.openxmlformats-officedocument.spreadsheetml.printerSettings">
        <DigestMethod Algorithm="http://www.w3.org/2001/04/xmlenc#sha256"/>
        <DigestValue>qqKz7UtelGHdfiWdqNc1EvL8LqlQ7O4MTpeoyQcgyv0=</DigestValue>
      </Reference>
      <Reference URI="/xl/printerSettings/printerSettings24.bin?ContentType=application/vnd.openxmlformats-officedocument.spreadsheetml.printerSettings">
        <DigestMethod Algorithm="http://www.w3.org/2001/04/xmlenc#sha256"/>
        <DigestValue>qqKz7UtelGHdfiWdqNc1EvL8LqlQ7O4MTpeoyQcgyv0=</DigestValue>
      </Reference>
      <Reference URI="/xl/printerSettings/printerSettings25.bin?ContentType=application/vnd.openxmlformats-officedocument.spreadsheetml.printerSettings">
        <DigestMethod Algorithm="http://www.w3.org/2001/04/xmlenc#sha256"/>
        <DigestValue>ze+MZOtihPj9dKeV/Dz5QESpeY6Fdwmnkxhrh69STxA=</DigestValue>
      </Reference>
      <Reference URI="/xl/printerSettings/printerSettings26.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LtR1oLpK0mIQeaEcHA1nKZBK4JwtakBKB/qrrEgSa5Y=</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txHVPM1IMTiGaqITfERVSQe/jbm7KG9XwyoivDPw8jg=</DigestValue>
      </Reference>
      <Reference URI="/xl/styles.xml?ContentType=application/vnd.openxmlformats-officedocument.spreadsheetml.styles+xml">
        <DigestMethod Algorithm="http://www.w3.org/2001/04/xmlenc#sha256"/>
        <DigestValue>DPrhry+9jl/mvdWMew3wwE8lLWYRsjs8ecPCbSGspxA=</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96eud74cgq8R51X7AaHdMkT6YqsPoW1Csn15pBwFBog=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OANfXVv/O5btnaxXfQhH1Ph0IREhhk+ixlc3PJXB6P4=</DigestValue>
      </Reference>
      <Reference URI="/xl/worksheets/sheet10.xml?ContentType=application/vnd.openxmlformats-officedocument.spreadsheetml.worksheet+xml">
        <DigestMethod Algorithm="http://www.w3.org/2001/04/xmlenc#sha256"/>
        <DigestValue>OGdIC+wU1qBdzv7EW8J/cI/oLQEJCycYCQ1Bt7peDqc=</DigestValue>
      </Reference>
      <Reference URI="/xl/worksheets/sheet11.xml?ContentType=application/vnd.openxmlformats-officedocument.spreadsheetml.worksheet+xml">
        <DigestMethod Algorithm="http://www.w3.org/2001/04/xmlenc#sha256"/>
        <DigestValue>HcS5mmy2bsdVbDqHzKzbnPRYFI6SK04lIglKXPzoltI=</DigestValue>
      </Reference>
      <Reference URI="/xl/worksheets/sheet12.xml?ContentType=application/vnd.openxmlformats-officedocument.spreadsheetml.worksheet+xml">
        <DigestMethod Algorithm="http://www.w3.org/2001/04/xmlenc#sha256"/>
        <DigestValue>bJXAd+d7HunYc1XkWQ959GX2QauBTV4934GgJ8kBccQ=</DigestValue>
      </Reference>
      <Reference URI="/xl/worksheets/sheet13.xml?ContentType=application/vnd.openxmlformats-officedocument.spreadsheetml.worksheet+xml">
        <DigestMethod Algorithm="http://www.w3.org/2001/04/xmlenc#sha256"/>
        <DigestValue>bYdr1Z/5GDCW1z0xw7P0dH5TklgMhizKkoNlbEdH4bE=</DigestValue>
      </Reference>
      <Reference URI="/xl/worksheets/sheet14.xml?ContentType=application/vnd.openxmlformats-officedocument.spreadsheetml.worksheet+xml">
        <DigestMethod Algorithm="http://www.w3.org/2001/04/xmlenc#sha256"/>
        <DigestValue>uw9eRpzPllNnc0UagucK5YJRCgQFgF2MoUAvgi7bNRk=</DigestValue>
      </Reference>
      <Reference URI="/xl/worksheets/sheet15.xml?ContentType=application/vnd.openxmlformats-officedocument.spreadsheetml.worksheet+xml">
        <DigestMethod Algorithm="http://www.w3.org/2001/04/xmlenc#sha256"/>
        <DigestValue>vsjw2roD4DfXG58Jzux8ZG+I7uN0j5bQu9OrMwsMjOg=</DigestValue>
      </Reference>
      <Reference URI="/xl/worksheets/sheet16.xml?ContentType=application/vnd.openxmlformats-officedocument.spreadsheetml.worksheet+xml">
        <DigestMethod Algorithm="http://www.w3.org/2001/04/xmlenc#sha256"/>
        <DigestValue>0+aa+LB2Dc/VsC4kuAbtmqbp4ww5oQhL3oVCFfr0syc=</DigestValue>
      </Reference>
      <Reference URI="/xl/worksheets/sheet17.xml?ContentType=application/vnd.openxmlformats-officedocument.spreadsheetml.worksheet+xml">
        <DigestMethod Algorithm="http://www.w3.org/2001/04/xmlenc#sha256"/>
        <DigestValue>Hisk55Idtvcxla9SgRfAw5tHcjBmy/kZfwIWJZwITLs=</DigestValue>
      </Reference>
      <Reference URI="/xl/worksheets/sheet18.xml?ContentType=application/vnd.openxmlformats-officedocument.spreadsheetml.worksheet+xml">
        <DigestMethod Algorithm="http://www.w3.org/2001/04/xmlenc#sha256"/>
        <DigestValue>PYaZSgldaC7vcyJQ2Axp7kAuRCWaEDb4w6ZTsbMQOvY=</DigestValue>
      </Reference>
      <Reference URI="/xl/worksheets/sheet19.xml?ContentType=application/vnd.openxmlformats-officedocument.spreadsheetml.worksheet+xml">
        <DigestMethod Algorithm="http://www.w3.org/2001/04/xmlenc#sha256"/>
        <DigestValue>+V2VDjSW7/Pa1U+d01fS8Xx7+G6z6yJezpn8zfVm2sY=</DigestValue>
      </Reference>
      <Reference URI="/xl/worksheets/sheet2.xml?ContentType=application/vnd.openxmlformats-officedocument.spreadsheetml.worksheet+xml">
        <DigestMethod Algorithm="http://www.w3.org/2001/04/xmlenc#sha256"/>
        <DigestValue>LagiL46uXHX38YXCmLSIPlBqlrjEFM88J9cEQMNW7KE=</DigestValue>
      </Reference>
      <Reference URI="/xl/worksheets/sheet20.xml?ContentType=application/vnd.openxmlformats-officedocument.spreadsheetml.worksheet+xml">
        <DigestMethod Algorithm="http://www.w3.org/2001/04/xmlenc#sha256"/>
        <DigestValue>3/ArbVkUkp0dAFPYV3D+qBmX3bCxCQNfVkGDH1Pvcss=</DigestValue>
      </Reference>
      <Reference URI="/xl/worksheets/sheet21.xml?ContentType=application/vnd.openxmlformats-officedocument.spreadsheetml.worksheet+xml">
        <DigestMethod Algorithm="http://www.w3.org/2001/04/xmlenc#sha256"/>
        <DigestValue>HWzRspGFmrbVx90ql3U+r1bYTZfS5mkJPAac3pRKPFw=</DigestValue>
      </Reference>
      <Reference URI="/xl/worksheets/sheet22.xml?ContentType=application/vnd.openxmlformats-officedocument.spreadsheetml.worksheet+xml">
        <DigestMethod Algorithm="http://www.w3.org/2001/04/xmlenc#sha256"/>
        <DigestValue>XZ22J94S2Uqw83BVvvew/ZVXWnlsxOq295SvWTHwOBc=</DigestValue>
      </Reference>
      <Reference URI="/xl/worksheets/sheet23.xml?ContentType=application/vnd.openxmlformats-officedocument.spreadsheetml.worksheet+xml">
        <DigestMethod Algorithm="http://www.w3.org/2001/04/xmlenc#sha256"/>
        <DigestValue>J/SpA6Fta8NnB/T0yssLqtVtLlrl07n+kTK2hPzI0C0=</DigestValue>
      </Reference>
      <Reference URI="/xl/worksheets/sheet24.xml?ContentType=application/vnd.openxmlformats-officedocument.spreadsheetml.worksheet+xml">
        <DigestMethod Algorithm="http://www.w3.org/2001/04/xmlenc#sha256"/>
        <DigestValue>g6c7oZliscFnqJ9MoP7sxI0oC/TC8lpXe2KNqshT450=</DigestValue>
      </Reference>
      <Reference URI="/xl/worksheets/sheet25.xml?ContentType=application/vnd.openxmlformats-officedocument.spreadsheetml.worksheet+xml">
        <DigestMethod Algorithm="http://www.w3.org/2001/04/xmlenc#sha256"/>
        <DigestValue>8tgxNrU6UE25Bxw/CNFbd0gR4+1uMHP2YKMnC6SXKt4=</DigestValue>
      </Reference>
      <Reference URI="/xl/worksheets/sheet26.xml?ContentType=application/vnd.openxmlformats-officedocument.spreadsheetml.worksheet+xml">
        <DigestMethod Algorithm="http://www.w3.org/2001/04/xmlenc#sha256"/>
        <DigestValue>KIqtN5B4/bszTm0a96SIvEH6r1Ydgpkw81Jco+n6WAs=</DigestValue>
      </Reference>
      <Reference URI="/xl/worksheets/sheet27.xml?ContentType=application/vnd.openxmlformats-officedocument.spreadsheetml.worksheet+xml">
        <DigestMethod Algorithm="http://www.w3.org/2001/04/xmlenc#sha256"/>
        <DigestValue>936Wi+2vbwb+h1/GAE1zQhf9lROj0f+UWJ4QiNzfsa0=</DigestValue>
      </Reference>
      <Reference URI="/xl/worksheets/sheet28.xml?ContentType=application/vnd.openxmlformats-officedocument.spreadsheetml.worksheet+xml">
        <DigestMethod Algorithm="http://www.w3.org/2001/04/xmlenc#sha256"/>
        <DigestValue>mIaWch/DhDqPEQFF2YbMMSD0F2gCk8PblBDzyTrcu70=</DigestValue>
      </Reference>
      <Reference URI="/xl/worksheets/sheet29.xml?ContentType=application/vnd.openxmlformats-officedocument.spreadsheetml.worksheet+xml">
        <DigestMethod Algorithm="http://www.w3.org/2001/04/xmlenc#sha256"/>
        <DigestValue>7M0xIhHZiVMluKiYELaNFxbGR/oxpiOPtwYs5VkhTZA=</DigestValue>
      </Reference>
      <Reference URI="/xl/worksheets/sheet3.xml?ContentType=application/vnd.openxmlformats-officedocument.spreadsheetml.worksheet+xml">
        <DigestMethod Algorithm="http://www.w3.org/2001/04/xmlenc#sha256"/>
        <DigestValue>1EBOPK+s5+8b/j5fnojJ3JvV9T76uAaywIHP/goOmtQ=</DigestValue>
      </Reference>
      <Reference URI="/xl/worksheets/sheet30.xml?ContentType=application/vnd.openxmlformats-officedocument.spreadsheetml.worksheet+xml">
        <DigestMethod Algorithm="http://www.w3.org/2001/04/xmlenc#sha256"/>
        <DigestValue>v4HdtPWWLOuFJQaDSJGVqLPHDl9+9k5jC/Kf6cmHRmY=</DigestValue>
      </Reference>
      <Reference URI="/xl/worksheets/sheet4.xml?ContentType=application/vnd.openxmlformats-officedocument.spreadsheetml.worksheet+xml">
        <DigestMethod Algorithm="http://www.w3.org/2001/04/xmlenc#sha256"/>
        <DigestValue>cEet//INjh+hwJNzk0xyErIFrOPY8Jjxy8WsHPSo24A=</DigestValue>
      </Reference>
      <Reference URI="/xl/worksheets/sheet5.xml?ContentType=application/vnd.openxmlformats-officedocument.spreadsheetml.worksheet+xml">
        <DigestMethod Algorithm="http://www.w3.org/2001/04/xmlenc#sha256"/>
        <DigestValue>he3luhGimT5jdrvhvijG91KneK+lVNPtPKSLDI4//Fc=</DigestValue>
      </Reference>
      <Reference URI="/xl/worksheets/sheet6.xml?ContentType=application/vnd.openxmlformats-officedocument.spreadsheetml.worksheet+xml">
        <DigestMethod Algorithm="http://www.w3.org/2001/04/xmlenc#sha256"/>
        <DigestValue>xl5QT/8QIK/cWB3tjXVWOF98/RZD7oq4JFH+vlEv5jA=</DigestValue>
      </Reference>
      <Reference URI="/xl/worksheets/sheet7.xml?ContentType=application/vnd.openxmlformats-officedocument.spreadsheetml.worksheet+xml">
        <DigestMethod Algorithm="http://www.w3.org/2001/04/xmlenc#sha256"/>
        <DigestValue>KHZ+Rz4wPY7EQnXH6zFwqyZv1Pzc3tRCi1jTCE1JXec=</DigestValue>
      </Reference>
      <Reference URI="/xl/worksheets/sheet8.xml?ContentType=application/vnd.openxmlformats-officedocument.spreadsheetml.worksheet+xml">
        <DigestMethod Algorithm="http://www.w3.org/2001/04/xmlenc#sha256"/>
        <DigestValue>OLJOK1DxCYlq/TUPnDeT17U/tc4E2j8tdgtd/1Jk1kI=</DigestValue>
      </Reference>
      <Reference URI="/xl/worksheets/sheet9.xml?ContentType=application/vnd.openxmlformats-officedocument.spreadsheetml.worksheet+xml">
        <DigestMethod Algorithm="http://www.w3.org/2001/04/xmlenc#sha256"/>
        <DigestValue>ZKW/6XXaNS1+Kiu4KoRTOaBsr1S4BD75pWUX3COMRzU=</DigestValue>
      </Reference>
    </Manifest>
    <SignatureProperties>
      <SignatureProperty Id="idSignatureTime" Target="#idPackageSignature">
        <mdssi:SignatureTime xmlns:mdssi="http://schemas.openxmlformats.org/package/2006/digital-signature">
          <mdssi:Format>YYYY-MM-DDThh:mm:ssTZD</mdssi:Format>
          <mdssi:Value>2022-08-01T10:06:14Z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NBG report</SignatureComments>
          <WindowsVersion>10.0</WindowsVersion>
          <OfficeVersion>16.0.15330/23</OfficeVersion>
          <ApplicationVersion>16.0.15330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2022-08-01T10:06:14Z</xd:SigningTime>
          <xd:SigningCertificate>
            <xd:Cert>
              <xd:CertDigest>
                <DigestMethod Algorithm="http://www.w3.org/2001/04/xmlenc#sha256"/>
                <DigestValue>uPbfPfnocpBKSg2auK8HErLonYn6GpDdGKtz6emdjKo=</DigestValue>
              </xd:CertDigest>
              <xd:IssuerSerial>
                <X509IssuerName>CN=NBG Class 2 INT Sub CA, DC=nbg, DC=ge</X509IssuerName>
                <X509SerialNumber>192629479004653326828446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1BF9F5F1-FB11-403F-B519-B08BD1ACFB2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2006-09-16T00:00:00Z</dcterms:created>
  <dcterms:modified xsi:type="dcterms:W3CDTF">2022-07-30T09:16:56Z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