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7.xml" ContentType="application/vnd.openxmlformats-officedocument.spreadsheetml.worksheet+xml"/>
  <Override PartName="/xl/worksheets/sheet16.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8325" windowHeight="8880" tabRatio="919" activeTab="1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22" i="74" l="1"/>
  <c r="C22" i="74"/>
  <c r="V8" i="64" l="1"/>
  <c r="V9" i="64"/>
  <c r="V10" i="64"/>
  <c r="V11" i="64"/>
  <c r="V12" i="64"/>
  <c r="V13" i="64"/>
  <c r="V14" i="64"/>
  <c r="V15" i="64"/>
  <c r="V16" i="64"/>
  <c r="V17" i="64"/>
  <c r="V18" i="64"/>
  <c r="V19" i="64"/>
  <c r="V20" i="64"/>
  <c r="V7" i="64"/>
  <c r="C14" i="69"/>
  <c r="C43" i="69" l="1"/>
  <c r="C24" i="69"/>
  <c r="C35" i="69"/>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6" i="71"/>
  <c r="C13" i="71" s="1"/>
  <c r="C21" i="72" l="1"/>
  <c r="D6" i="71"/>
  <c r="S22" i="35" l="1"/>
  <c r="D21" i="72" l="1"/>
  <c r="D22" i="35" l="1"/>
  <c r="E22" i="35"/>
  <c r="F22" i="35"/>
  <c r="G22" i="35"/>
  <c r="H22" i="35"/>
  <c r="I22" i="35"/>
  <c r="J22" i="35"/>
  <c r="K22" i="35"/>
  <c r="L22" i="35"/>
  <c r="M22" i="35"/>
  <c r="N22" i="35"/>
  <c r="O22" i="35"/>
  <c r="P22" i="35"/>
  <c r="Q22" i="35"/>
  <c r="R22" i="35"/>
  <c r="C22" i="35"/>
  <c r="G22" i="74" l="1"/>
  <c r="F22" i="74"/>
  <c r="H8" i="74"/>
  <c r="H9" i="74" l="1"/>
  <c r="H10" i="74"/>
  <c r="H11" i="74"/>
  <c r="H12" i="74"/>
  <c r="H13" i="74"/>
  <c r="H14" i="74"/>
  <c r="H15" i="74"/>
  <c r="H16" i="74"/>
  <c r="H17" i="74"/>
  <c r="H18" i="74"/>
  <c r="H19" i="74"/>
  <c r="H20" i="74"/>
  <c r="H21" i="74"/>
  <c r="T21" i="64" l="1"/>
  <c r="U21" i="64"/>
  <c r="H53" i="75" l="1"/>
  <c r="E53" i="75"/>
  <c r="H52" i="75"/>
  <c r="E52" i="75"/>
  <c r="H51" i="75"/>
  <c r="E51" i="75"/>
  <c r="H50" i="75"/>
  <c r="E50" i="75"/>
  <c r="H49" i="75"/>
  <c r="E49" i="75"/>
  <c r="H48" i="75"/>
  <c r="E48" i="75"/>
  <c r="H47" i="75"/>
  <c r="E47" i="75"/>
  <c r="H46" i="75"/>
  <c r="E46" i="75"/>
  <c r="H45" i="75"/>
  <c r="E45" i="75"/>
  <c r="H44" i="75"/>
  <c r="H43" i="75"/>
  <c r="H42" i="75"/>
  <c r="H41" i="75"/>
  <c r="D22" i="74" l="1"/>
  <c r="E22" i="74"/>
  <c r="D13" i="7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alcChain>
</file>

<file path=xl/sharedStrings.xml><?xml version="1.0" encoding="utf-8"?>
<sst xmlns="http://schemas.openxmlformats.org/spreadsheetml/2006/main" count="1171" uniqueCount="872">
  <si>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</si>
  <si>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</si>
  <si>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</si>
  <si>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</si>
  <si>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</si>
  <si>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</si>
  <si>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</si>
  <si>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</si>
  <si>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</si>
  <si>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</si>
  <si>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</si>
  <si>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</si>
  <si>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</si>
  <si>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</si>
  <si>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</si>
  <si>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</si>
  <si>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</si>
  <si>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</si>
  <si>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</si>
  <si>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</si>
  <si>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</si>
  <si>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</si>
  <si>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</si>
  <si>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</si>
  <si>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</si>
  <si>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</si>
  <si>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</si>
  <si>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</si>
  <si>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</si>
  <si>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</si>
  <si>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</si>
  <si>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</si>
  <si>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</si>
  <si>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</si>
  <si>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</si>
  <si>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</si>
  <si>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</si>
  <si>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</si>
  <si>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</si>
  <si>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</si>
  <si>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</si>
  <si>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</si>
  <si>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</si>
  <si>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</si>
  <si>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</si>
  <si>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</si>
  <si>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</si>
  <si>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</si>
  <si>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</si>
  <si>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</si>
  <si>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</si>
  <si>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</si>
  <si>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</si>
  <si>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</si>
  <si>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</si>
  <si>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</si>
  <si>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</si>
  <si>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</si>
  <si>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</si>
  <si>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</si>
  <si>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</si>
  <si>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</si>
  <si>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</si>
  <si>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</si>
  <si>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</si>
  <si>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</si>
  <si>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</si>
  <si>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</si>
  <si>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</si>
  <si>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</si>
  <si>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</si>
  <si>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</si>
  <si>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</si>
  <si>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</si>
  <si>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</si>
  <si>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</si>
  <si>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</si>
  <si>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</si>
  <si>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</si>
  <si>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</si>
  <si>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</si>
  <si>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</si>
  <si>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</si>
  <si>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</si>
  <si>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</si>
  <si>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</si>
  <si>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</si>
  <si>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</si>
  <si>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</si>
  <si>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</si>
  <si>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</si>
  <si>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</si>
  <si>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</si>
  <si>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</si>
  <si>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</si>
  <si>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</si>
  <si>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</si>
  <si>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</si>
  <si>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</si>
  <si>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</si>
  <si>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</si>
  <si>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</si>
  <si>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</si>
  <si>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</si>
  <si>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</si>
  <si>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</si>
  <si>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</si>
  <si>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</si>
  <si>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</si>
  <si>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</si>
  <si>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</si>
  <si>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</si>
  <si>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</si>
  <si>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</si>
  <si>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</si>
  <si>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</si>
  <si>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</si>
  <si>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</si>
  <si>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</si>
  <si>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</si>
  <si>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</si>
  <si>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</si>
  <si>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</si>
  <si>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</si>
  <si>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</si>
  <si>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</si>
  <si>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</si>
  <si>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</si>
  <si>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</si>
  <si>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</si>
  <si>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</si>
  <si>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</si>
  <si>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</si>
  <si>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</si>
  <si>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</si>
  <si>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</si>
  <si>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</si>
  <si>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</si>
  <si>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</si>
  <si>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</si>
  <si>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</si>
  <si>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</si>
  <si>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</si>
  <si>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</si>
  <si>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</si>
  <si>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</si>
  <si>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</si>
  <si>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</si>
  <si>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</si>
  <si>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</si>
  <si>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</si>
  <si>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</si>
  <si>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</si>
  <si>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</si>
  <si>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</si>
  <si>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</si>
  <si>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</si>
  <si>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</si>
  <si>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</si>
  <si>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</si>
  <si>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</si>
  <si>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</si>
  <si>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</si>
  <si>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</si>
  <si>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</si>
  <si>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</si>
  <si>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</si>
  <si>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</si>
  <si>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</si>
  <si>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</si>
  <si>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</si>
  <si>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</si>
  <si>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</si>
  <si>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</si>
  <si>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</si>
  <si>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</si>
  <si>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</si>
  <si>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</si>
  <si>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</si>
  <si>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</si>
  <si>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</si>
  <si>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</si>
  <si>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</si>
  <si>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</si>
  <si>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</si>
  <si>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</si>
  <si>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</si>
  <si>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</si>
  <si>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</si>
  <si>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</si>
  <si>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</si>
  <si>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</si>
  <si>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</si>
  <si>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</si>
  <si>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</si>
  <si>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</si>
  <si>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</si>
  <si>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</si>
  <si>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</si>
  <si>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</si>
  <si>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</si>
  <si>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</si>
  <si>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</si>
  <si>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</si>
  <si>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</si>
  <si>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</si>
  <si>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</si>
  <si>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</si>
  <si>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</si>
  <si>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</si>
  <si>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</si>
  <si>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</si>
  <si>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</si>
  <si>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</si>
  <si>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</si>
  <si>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</si>
  <si>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</si>
  <si>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</si>
  <si>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</si>
  <si>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</si>
  <si>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</si>
  <si>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</si>
  <si>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</si>
  <si>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</si>
  <si>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</si>
  <si>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</si>
  <si>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</si>
  <si>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</si>
  <si>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</si>
  <si>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</si>
  <si>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</si>
  <si>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</si>
  <si>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</si>
  <si>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</si>
  <si>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</si>
  <si>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</si>
  <si>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</si>
  <si>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</si>
  <si>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</si>
  <si>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</si>
  <si>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</si>
  <si>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</si>
  <si>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</si>
  <si>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</si>
  <si>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</si>
  <si>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</si>
  <si>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</si>
  <si>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</si>
  <si>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</si>
  <si>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</si>
  <si>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</si>
  <si>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</si>
  <si>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</si>
  <si>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</si>
  <si>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</si>
  <si>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</si>
  <si>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</si>
  <si>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</si>
  <si>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</si>
  <si>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</si>
  <si>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</si>
  <si>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</si>
  <si>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</si>
  <si>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</si>
  <si>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</si>
  <si>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</si>
  <si>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</si>
  <si>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</si>
  <si>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</si>
  <si>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</si>
  <si>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</si>
  <si>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</si>
  <si>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</si>
  <si>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</si>
  <si>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</si>
  <si>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</si>
  <si>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</si>
  <si>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</si>
  <si>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</si>
  <si>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</si>
  <si>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</si>
  <si>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</si>
  <si>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</si>
  <si>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</si>
  <si>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</si>
  <si>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</si>
  <si>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</si>
  <si>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</si>
  <si>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</si>
  <si>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</si>
  <si>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</si>
  <si>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</si>
  <si>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</si>
  <si>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</si>
  <si>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</si>
  <si>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</si>
  <si>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</si>
  <si>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</si>
  <si>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</si>
  <si>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</si>
  <si>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</si>
  <si>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</si>
  <si>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</si>
  <si>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</si>
  <si>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</si>
  <si>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</si>
  <si>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</si>
  <si>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</si>
  <si>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</si>
  <si>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</si>
  <si>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</si>
  <si>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</si>
  <si>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</si>
  <si>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</si>
  <si>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</si>
  <si>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</si>
  <si>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</si>
  <si>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</si>
  <si>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</si>
  <si>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</si>
  <si>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</si>
  <si>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</si>
  <si>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</si>
  <si>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</si>
  <si>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</si>
  <si>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</si>
  <si>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</si>
  <si>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</si>
  <si>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</si>
  <si>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</si>
  <si>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</si>
  <si>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</si>
  <si>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</si>
  <si>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</si>
  <si>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</si>
  <si>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</si>
  <si>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</si>
  <si>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</si>
  <si>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</si>
  <si>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</si>
  <si>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</si>
  <si>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</si>
  <si>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</si>
  <si>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</si>
  <si>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</si>
  <si>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</si>
  <si>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</si>
  <si>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</si>
  <si>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</si>
  <si>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</si>
  <si>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</si>
  <si>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</si>
  <si>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</si>
  <si>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</si>
  <si>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</si>
  <si>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</si>
  <si>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</si>
  <si>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</si>
  <si>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</si>
  <si>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</si>
  <si>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</si>
  <si>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</si>
  <si>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</si>
  <si>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</si>
  <si>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</si>
  <si>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</si>
  <si>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</si>
  <si>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</si>
  <si>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</si>
  <si>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</si>
  <si>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</si>
  <si>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</si>
  <si>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</si>
  <si>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</si>
  <si>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</si>
  <si>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</si>
  <si>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</si>
  <si>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</si>
  <si>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</si>
  <si>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</si>
  <si>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</si>
  <si>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</si>
  <si>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</si>
  <si>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</si>
  <si>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</si>
  <si>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</si>
  <si>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</si>
  <si>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</si>
  <si>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</si>
  <si>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</si>
  <si>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</si>
  <si>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</si>
  <si>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</si>
  <si>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</si>
  <si>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</si>
  <si>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</si>
  <si>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</si>
  <si>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</si>
  <si>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</si>
  <si>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</si>
  <si>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</si>
  <si>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</si>
  <si>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</si>
  <si>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</si>
  <si>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</si>
  <si>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</si>
  <si>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</si>
  <si>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</si>
  <si>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</si>
  <si>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</si>
  <si>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</si>
  <si>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</si>
  <si>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</si>
  <si>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</si>
  <si>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</si>
  <si>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</si>
  <si>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</si>
  <si>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</si>
  <si>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</si>
  <si>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</si>
  <si>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</si>
  <si>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</si>
  <si>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</si>
  <si>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</si>
  <si>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</si>
  <si>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</si>
  <si>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</si>
  <si>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</si>
  <si>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</si>
  <si>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</si>
  <si>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</si>
  <si>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</si>
  <si>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</si>
  <si>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</si>
  <si>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</si>
  <si>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</si>
  <si>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</si>
  <si>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</si>
  <si>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</si>
  <si>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</si>
  <si>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</si>
  <si>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</si>
  <si>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</si>
  <si>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</si>
  <si>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</si>
  <si>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</si>
  <si>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</si>
  <si>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</si>
  <si>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</si>
  <si>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</si>
  <si>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</si>
  <si>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</si>
  <si>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</si>
  <si>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</si>
  <si>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</si>
  <si>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</si>
  <si>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</si>
  <si>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</si>
  <si>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</si>
  <si>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</si>
  <si>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</si>
  <si>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</si>
  <si>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</si>
  <si>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</si>
  <si>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</si>
  <si>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</si>
  <si>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</si>
  <si>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</si>
  <si>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</si>
  <si>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</si>
  <si>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</si>
  <si>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</si>
  <si>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</si>
  <si>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</si>
  <si>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</si>
  <si>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</si>
  <si>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</si>
  <si>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</si>
  <si>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</si>
  <si>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</si>
  <si>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</si>
  <si>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</si>
  <si>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</si>
  <si>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</si>
  <si>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</si>
  <si>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</si>
  <si>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</si>
  <si>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</si>
  <si>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</si>
  <si>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</si>
  <si>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</si>
  <si>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</si>
  <si>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</si>
  <si>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</si>
  <si>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</si>
  <si>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</si>
  <si>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</si>
  <si>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</si>
  <si>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</si>
  <si>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</si>
  <si>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</si>
  <si>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</si>
  <si>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</si>
  <si>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</si>
  <si>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</si>
  <si>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</si>
  <si>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</si>
  <si>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</si>
  <si>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</si>
  <si>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</si>
  <si>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</si>
  <si>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</si>
  <si>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</si>
  <si>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</si>
  <si>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</si>
  <si>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</si>
  <si>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</si>
  <si>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</si>
  <si>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</si>
  <si>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</si>
  <si>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</si>
  <si>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</si>
  <si>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</si>
  <si>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</si>
  <si>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</si>
  <si>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</si>
  <si>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</si>
  <si>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</si>
  <si>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</si>
  <si>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</si>
  <si>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</si>
  <si>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</si>
  <si>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</si>
  <si>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</si>
  <si>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</si>
  <si>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</si>
  <si>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</si>
  <si>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</si>
  <si>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</si>
  <si>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</si>
  <si>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</si>
  <si>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</si>
  <si>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</si>
  <si>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</si>
  <si>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</si>
  <si>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</si>
  <si>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</si>
  <si>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</si>
  <si>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</si>
  <si>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</si>
  <si>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</si>
  <si>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</si>
  <si>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</si>
  <si>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</si>
  <si>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</si>
  <si>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</si>
  <si>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</si>
  <si>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</si>
  <si>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</si>
  <si>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</si>
  <si>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</si>
  <si>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</si>
  <si>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</si>
  <si>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</si>
  <si>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</si>
  <si>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</si>
  <si>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</si>
  <si>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</si>
  <si>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</si>
  <si>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</si>
  <si>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</si>
  <si>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</si>
  <si>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</si>
  <si>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</si>
  <si>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</si>
  <si>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</si>
  <si>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</si>
  <si>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</si>
  <si>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</si>
  <si>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</si>
  <si>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</si>
  <si>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</si>
  <si>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</si>
  <si>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</si>
  <si>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</si>
  <si>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</si>
  <si>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</si>
  <si>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</si>
  <si>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</si>
  <si>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</si>
  <si>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</si>
  <si>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</si>
  <si>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</si>
  <si>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</si>
  <si>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</si>
  <si>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</si>
  <si>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</si>
  <si>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</si>
  <si>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</si>
  <si>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</si>
  <si>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</si>
  <si>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</si>
  <si>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</si>
  <si>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</si>
  <si>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</si>
  <si>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</si>
  <si>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</si>
  <si>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</si>
  <si>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</si>
  <si>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</si>
  <si>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</si>
  <si>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</si>
  <si>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</si>
  <si>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</si>
  <si>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</si>
  <si>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</si>
  <si>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</si>
  <si>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</si>
  <si>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</si>
  <si>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</si>
  <si>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</si>
  <si>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</si>
  <si>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</si>
  <si>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</si>
  <si>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</si>
  <si>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</si>
  <si>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</si>
  <si>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</si>
  <si>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</si>
  <si>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</si>
  <si>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</si>
  <si>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</si>
  <si>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</si>
  <si>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</si>
  <si>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</si>
  <si>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</si>
  <si>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</si>
  <si>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</si>
  <si>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</si>
  <si>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</si>
  <si>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</si>
  <si>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</si>
  <si>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</si>
  <si>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</si>
  <si>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</si>
  <si>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</si>
  <si>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</si>
  <si>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</si>
  <si>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</si>
  <si>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</si>
  <si>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</si>
  <si>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</si>
  <si>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</si>
  <si>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</si>
  <si>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</si>
  <si>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</si>
  <si>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</si>
  <si>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</si>
  <si>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</si>
  <si>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</si>
  <si>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</si>
  <si>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</si>
  <si>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</si>
  <si>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</si>
  <si>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</si>
  <si>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</si>
  <si>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</si>
  <si>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</si>
  <si>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</si>
  <si>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</si>
  <si>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</si>
  <si>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</si>
  <si>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</si>
  <si>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</si>
  <si>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</si>
  <si>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</si>
  <si>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</si>
  <si>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</si>
  <si>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</si>
  <si>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</si>
  <si>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</si>
  <si>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</si>
  <si>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</si>
  <si>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</si>
  <si>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</si>
  <si>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</si>
  <si>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</si>
  <si>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</si>
  <si>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</si>
  <si>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</si>
  <si>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</si>
  <si>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</si>
  <si>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</si>
  <si>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</si>
  <si>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</si>
  <si>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</si>
  <si>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</si>
  <si>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</si>
  <si>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</si>
  <si>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</si>
  <si>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</si>
  <si>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</si>
  <si>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</si>
  <si>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</si>
  <si>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</si>
  <si>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</si>
  <si>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</si>
  <si>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</si>
  <si>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</si>
  <si>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</si>
  <si>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</si>
  <si>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</si>
  <si>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</si>
  <si>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</si>
  <si>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</si>
  <si>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</si>
  <si>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</si>
  <si>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</si>
  <si>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</si>
  <si>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</si>
  <si>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</si>
  <si>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</si>
  <si>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</si>
  <si>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</si>
  <si>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</si>
  <si>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</si>
  <si>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</si>
  <si>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</si>
  <si>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</si>
  <si>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</si>
  <si>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</si>
  <si>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</si>
  <si>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</si>
  <si>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</si>
  <si>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</si>
  <si>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</si>
  <si>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</si>
  <si>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</si>
  <si>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</si>
  <si>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</si>
  <si>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</si>
  <si>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</si>
  <si>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</si>
  <si>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</si>
  <si>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</si>
  <si>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</si>
  <si>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</si>
  <si>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</si>
  <si>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</si>
  <si>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</si>
  <si>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</si>
  <si>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</si>
  <si>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</si>
  <si>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</si>
  <si>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</si>
  <si>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</si>
  <si>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</si>
  <si>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</si>
  <si>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</si>
  <si>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</si>
  <si>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</si>
  <si>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</si>
  <si>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</si>
  <si>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</si>
  <si>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</si>
  <si>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</si>
  <si>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</si>
  <si>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</si>
  <si>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</si>
  <si>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</si>
  <si>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</si>
  <si>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</si>
  <si>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</si>
  <si>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</si>
  <si>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</si>
  <si>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</si>
  <si>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</si>
  <si>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</si>
  <si>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</si>
  <si>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</si>
  <si>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</si>
  <si>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</si>
  <si>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</si>
  <si>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</si>
  <si>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</si>
  <si>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</si>
  <si>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</si>
  <si>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</si>
  <si>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</si>
  <si>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</si>
  <si>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</si>
  <si>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</si>
  <si>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</si>
  <si>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</si>
  <si>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</si>
  <si>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</si>
  <si>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</si>
  <si>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</si>
  <si>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</si>
  <si>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</si>
  <si>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</si>
  <si>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</si>
  <si>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</si>
  <si>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</si>
  <si>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</si>
  <si>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</si>
  <si>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</si>
  <si>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</si>
  <si>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</si>
  <si>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</si>
  <si>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</si>
  <si>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</si>
  <si>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</si>
  <si>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</si>
  <si>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</si>
  <si>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</si>
  <si>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</si>
  <si>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</si>
  <si>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</si>
  <si>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</si>
  <si>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</si>
  <si>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</si>
  <si>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</si>
  <si>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</si>
  <si>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</si>
  <si>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</si>
  <si>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</si>
  <si>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</si>
  <si>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</si>
  <si>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</si>
  <si>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</si>
  <si>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</si>
  <si>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</si>
  <si>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</si>
  <si>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</si>
  <si>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</si>
  <si>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</si>
  <si>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</si>
  <si>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</si>
  <si>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</si>
  <si>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</si>
  <si>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</si>
  <si>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</si>
  <si>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</si>
  <si>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</si>
  <si>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სებ-ის მეთოდოლოგიით* შეწონილი მონაცემები (დღიური საშუალო)</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</si>
  <si>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</si>
  <si>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</si>
  <si>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</si>
  <si>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სს "ბაზისბანკი"</t>
  </si>
  <si>
    <t>ჯანგ ძუნი</t>
  </si>
  <si>
    <t>დავით ცაავა</t>
  </si>
  <si>
    <t>www.basisbank.ge</t>
  </si>
  <si>
    <t>980272025 *</t>
  </si>
  <si>
    <t>17.92%  *</t>
  </si>
  <si>
    <t>19.08%  *</t>
  </si>
  <si>
    <t>ჟუ ნინგი</t>
  </si>
  <si>
    <t>მი ზაიქი</t>
  </si>
  <si>
    <t>ცაავა დავით</t>
  </si>
  <si>
    <t>ხვეი ლი</t>
  </si>
  <si>
    <t>ასლანიკაშვილი ლია</t>
  </si>
  <si>
    <t>კაკაბაძე დავით</t>
  </si>
  <si>
    <t>გარდაფხაძე ლევან</t>
  </si>
  <si>
    <t>შპს "Xinjiang HuaLing Industry &amp; Trade (Group) Co"</t>
  </si>
  <si>
    <t>მი ენხვა</t>
  </si>
  <si>
    <t>ცხრილი 9 (Capital), N39</t>
  </si>
  <si>
    <t>ცხრილი 9 (Capital), N2</t>
  </si>
  <si>
    <t>ცხრილი 9 (Capital), N3</t>
  </si>
  <si>
    <t>ცხრილი 9 (Capital), N5</t>
  </si>
  <si>
    <t>ცხრილი 9 (Capital), N6</t>
  </si>
  <si>
    <t>ცხრილი 9 (Capital), N5, N8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</si>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</sst>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9"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88" fontId="2" fillId="70" borderId="116" applyFont="0">
      <alignment horizontal="right" vertical="center"/>
    </xf>
    <xf numFmtId="3" fontId="2" fillId="70" borderId="116" applyFont="0">
      <alignment horizontal="right" vertical="center"/>
    </xf>
    <xf numFmtId="0" fontId="86"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9"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3" fontId="2" fillId="75" borderId="116"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3" fontId="2" fillId="72" borderId="116" applyFont="0">
      <alignment horizontal="right" vertical="center"/>
      <protection locked="0"/>
    </xf>
    <xf numFmtId="0" fontId="69"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9"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2" fillId="71" borderId="117" applyNumberFormat="0" applyFont="0" applyBorder="0" applyProtection="0">
      <alignment horizontal="left" vertical="center"/>
    </xf>
    <xf numFmtId="9" fontId="2" fillId="71" borderId="116" applyFont="0" applyProtection="0">
      <alignment horizontal="right" vertical="center"/>
    </xf>
    <xf numFmtId="3" fontId="2" fillId="71" borderId="116" applyFont="0" applyProtection="0">
      <alignment horizontal="right" vertical="center"/>
    </xf>
    <xf numFmtId="0" fontId="65" fillId="70" borderId="117" applyFont="0" applyBorder="0">
      <alignment horizontal="center" wrapText="1"/>
    </xf>
    <xf numFmtId="168" fontId="57" fillId="0" borderId="114">
      <alignment horizontal="left" vertical="center"/>
    </xf>
    <xf numFmtId="0" fontId="57" fillId="0" borderId="114">
      <alignment horizontal="left" vertical="center"/>
    </xf>
    <xf numFmtId="0" fontId="57" fillId="0" borderId="114">
      <alignment horizontal="left" vertical="center"/>
    </xf>
    <xf numFmtId="0" fontId="2" fillId="69" borderId="116" applyNumberFormat="0" applyFont="0" applyBorder="0" applyProtection="0">
      <alignment horizontal="center" vertical="center"/>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41"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9"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cellStyleXfs>
  <cellXfs count="59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4" fillId="0" borderId="3" xfId="0" applyFont="1" applyFill="1" applyBorder="1"/>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9" xfId="0" applyFont="1" applyBorder="1"/>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8"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5"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2"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93"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6" xfId="0" applyNumberFormat="1" applyFont="1" applyFill="1" applyBorder="1" applyAlignment="1">
      <alignment horizontal="right" vertical="center"/>
    </xf>
    <xf numFmtId="0" fontId="109" fillId="0" borderId="93" xfId="0" applyNumberFormat="1" applyFont="1" applyFill="1" applyBorder="1" applyAlignment="1">
      <alignment vertical="center" wrapText="1"/>
    </xf>
    <xf numFmtId="0" fontId="109" fillId="0" borderId="93" xfId="0" applyFont="1" applyFill="1" applyBorder="1" applyAlignment="1">
      <alignment horizontal="left" vertical="center" wrapText="1"/>
    </xf>
    <xf numFmtId="0" fontId="109" fillId="0" borderId="93" xfId="12672" applyFont="1" applyFill="1" applyBorder="1" applyAlignment="1">
      <alignment horizontal="left" vertical="center" wrapText="1"/>
    </xf>
    <xf numFmtId="0" fontId="109" fillId="0" borderId="93" xfId="0" applyNumberFormat="1" applyFont="1" applyFill="1" applyBorder="1" applyAlignment="1">
      <alignment horizontal="left" vertical="center" wrapText="1"/>
    </xf>
    <xf numFmtId="0" fontId="109" fillId="0" borderId="93" xfId="0" applyNumberFormat="1" applyFont="1" applyFill="1" applyBorder="1" applyAlignment="1">
      <alignment horizontal="right" vertical="center" wrapText="1"/>
    </xf>
    <xf numFmtId="0" fontId="109" fillId="0" borderId="93" xfId="0" applyNumberFormat="1" applyFont="1" applyFill="1" applyBorder="1" applyAlignment="1">
      <alignment horizontal="right" vertical="center"/>
    </xf>
    <xf numFmtId="0" fontId="109" fillId="0" borderId="93" xfId="0" applyFont="1" applyFill="1" applyBorder="1" applyAlignment="1">
      <alignment vertical="center" wrapText="1"/>
    </xf>
    <xf numFmtId="0" fontId="109" fillId="0" borderId="96"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2" xfId="0" applyNumberFormat="1" applyFont="1" applyFill="1" applyBorder="1" applyAlignment="1">
      <alignment horizontal="right" vertical="center"/>
    </xf>
    <xf numFmtId="0" fontId="109" fillId="0" borderId="93"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0" xfId="0" applyFont="1" applyFill="1" applyBorder="1" applyAlignment="1">
      <alignment vertical="center" wrapText="1"/>
    </xf>
    <xf numFmtId="0" fontId="109" fillId="0" borderId="100"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9" fillId="0" borderId="93" xfId="0" applyNumberFormat="1" applyFont="1" applyFill="1" applyBorder="1" applyAlignment="1">
      <alignment vertical="center"/>
    </xf>
    <xf numFmtId="0" fontId="109" fillId="0" borderId="93" xfId="0" applyNumberFormat="1" applyFont="1" applyFill="1" applyBorder="1" applyAlignment="1">
      <alignment horizontal="left" vertical="center" wrapText="1"/>
    </xf>
    <xf numFmtId="0" fontId="111" fillId="0" borderId="93"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3"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3"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5" fillId="36" borderId="63"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09"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8" xfId="0" applyFont="1" applyFill="1" applyBorder="1" applyAlignment="1">
      <alignment vertical="center"/>
    </xf>
    <xf numFmtId="0" fontId="4" fillId="0" borderId="116" xfId="0" applyFont="1" applyFill="1" applyBorder="1" applyAlignment="1">
      <alignment vertical="center"/>
    </xf>
    <xf numFmtId="0" fontId="6" fillId="0" borderId="116"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11" xfId="0" applyFont="1" applyFill="1" applyBorder="1" applyAlignment="1">
      <alignment vertical="center"/>
    </xf>
    <xf numFmtId="0" fontId="4" fillId="0" borderId="112" xfId="0" applyFont="1" applyFill="1" applyBorder="1" applyAlignment="1">
      <alignment vertical="center"/>
    </xf>
    <xf numFmtId="0" fontId="4" fillId="0" borderId="113" xfId="0" applyFont="1" applyFill="1" applyBorder="1" applyAlignment="1">
      <alignment vertical="center"/>
    </xf>
    <xf numFmtId="0" fontId="4" fillId="0" borderId="70"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24" xfId="0" applyFont="1" applyFill="1" applyBorder="1" applyAlignment="1">
      <alignment horizontal="center"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169" fontId="29" fillId="37" borderId="34" xfId="20" applyBorder="1"/>
    <xf numFmtId="169" fontId="29" fillId="37" borderId="128" xfId="20" applyBorder="1"/>
    <xf numFmtId="169" fontId="29" fillId="37" borderId="118" xfId="20" applyBorder="1"/>
    <xf numFmtId="169" fontId="29" fillId="37" borderId="60"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14"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6" xfId="0" applyFont="1" applyFill="1" applyBorder="1" applyAlignment="1">
      <alignment horizontal="center" vertical="center" wrapText="1"/>
    </xf>
    <xf numFmtId="0" fontId="109" fillId="78" borderId="100" xfId="0" applyFont="1" applyFill="1" applyBorder="1" applyAlignment="1">
      <alignment horizontal="left" vertical="center"/>
    </xf>
    <xf numFmtId="0" fontId="109" fillId="78" borderId="93" xfId="0" applyFont="1" applyFill="1" applyBorder="1" applyAlignment="1">
      <alignment vertical="center" wrapText="1"/>
    </xf>
    <xf numFmtId="0" fontId="109" fillId="78" borderId="93" xfId="0" applyFont="1" applyFill="1" applyBorder="1" applyAlignment="1">
      <alignment horizontal="left" vertical="center" wrapText="1"/>
    </xf>
    <xf numFmtId="0" fontId="109" fillId="0" borderId="100"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1" fillId="0" borderId="0" xfId="17" applyAlignment="1" applyProtection="1"/>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5" xfId="0" applyFont="1" applyBorder="1" applyAlignment="1">
      <alignment vertical="center" wrapText="1"/>
    </xf>
    <xf numFmtId="167" fontId="4" fillId="0" borderId="116"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6" xfId="0" applyNumberFormat="1" applyFont="1" applyBorder="1" applyAlignment="1">
      <alignment horizontal="center" vertical="center"/>
    </xf>
    <xf numFmtId="0" fontId="14" fillId="0" borderId="115"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193" fontId="7" fillId="0" borderId="116" xfId="0" applyNumberFormat="1" applyFont="1" applyFill="1" applyBorder="1" applyAlignment="1" applyProtection="1">
      <alignment vertical="center" wrapText="1"/>
      <protection locked="0"/>
    </xf>
    <xf numFmtId="193" fontId="4" fillId="0" borderId="116" xfId="0" applyNumberFormat="1" applyFont="1" applyFill="1" applyBorder="1" applyAlignment="1" applyProtection="1">
      <alignment vertical="center" wrapText="1"/>
      <protection locked="0"/>
    </xf>
    <xf numFmtId="193" fontId="4" fillId="0" borderId="134" xfId="0" applyNumberFormat="1" applyFont="1" applyFill="1" applyBorder="1" applyAlignment="1" applyProtection="1">
      <alignment vertical="center" wrapText="1"/>
      <protection locked="0"/>
    </xf>
    <xf numFmtId="193" fontId="7" fillId="0" borderId="116" xfId="0" applyNumberFormat="1" applyFont="1" applyFill="1" applyBorder="1" applyAlignment="1" applyProtection="1">
      <alignment horizontal="right" vertical="center" wrapText="1"/>
      <protection locked="0"/>
    </xf>
    <xf numFmtId="10" fontId="4" fillId="0" borderId="116" xfId="20961" applyNumberFormat="1" applyFont="1" applyFill="1" applyBorder="1" applyAlignment="1" applyProtection="1">
      <alignment horizontal="right" vertical="center" wrapText="1"/>
      <protection locked="0"/>
    </xf>
    <xf numFmtId="10" fontId="4" fillId="0" borderId="116"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93" fontId="15" fillId="0" borderId="116" xfId="0" applyNumberFormat="1" applyFont="1" applyFill="1" applyBorder="1" applyAlignment="1" applyProtection="1">
      <alignment vertical="center" wrapText="1"/>
      <protection locked="0"/>
    </xf>
    <xf numFmtId="10" fontId="7" fillId="0" borderId="116" xfId="20961" applyNumberFormat="1" applyFont="1" applyBorder="1" applyAlignment="1" applyProtection="1">
      <alignment vertical="center" wrapText="1"/>
      <protection locked="0"/>
    </xf>
    <xf numFmtId="10" fontId="7" fillId="0" borderId="116" xfId="20961" applyNumberFormat="1" applyFont="1" applyFill="1" applyBorder="1" applyAlignment="1" applyProtection="1">
      <alignment vertical="center" wrapText="1"/>
      <protection locked="0"/>
    </xf>
    <xf numFmtId="10" fontId="4" fillId="0" borderId="116" xfId="20961" applyNumberFormat="1" applyFont="1" applyFill="1" applyBorder="1" applyAlignment="1" applyProtection="1">
      <alignment vertical="center" wrapText="1"/>
      <protection locked="0"/>
    </xf>
    <xf numFmtId="10" fontId="9" fillId="2" borderId="116" xfId="20961" applyNumberFormat="1" applyFont="1" applyFill="1" applyBorder="1" applyAlignment="1" applyProtection="1">
      <alignment vertical="center"/>
      <protection locked="0"/>
    </xf>
    <xf numFmtId="10" fontId="29" fillId="37" borderId="0" xfId="20961" applyNumberFormat="1" applyFont="1" applyFill="1" applyBorder="1"/>
    <xf numFmtId="164" fontId="9" fillId="2" borderId="116" xfId="7" applyNumberFormat="1" applyFont="1" applyFill="1" applyBorder="1" applyAlignment="1" applyProtection="1">
      <alignment vertical="center"/>
      <protection locked="0"/>
    </xf>
    <xf numFmtId="193" fontId="9" fillId="2" borderId="116" xfId="0" applyNumberFormat="1" applyFont="1" applyFill="1" applyBorder="1" applyAlignment="1" applyProtection="1">
      <alignment vertical="center"/>
      <protection locked="0"/>
    </xf>
    <xf numFmtId="193" fontId="18" fillId="2" borderId="116" xfId="0" applyNumberFormat="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9" fontId="18" fillId="2" borderId="26" xfId="20961" applyNumberFormat="1" applyFont="1" applyFill="1" applyBorder="1" applyAlignment="1" applyProtection="1">
      <alignment vertical="center"/>
      <protection locked="0"/>
    </xf>
    <xf numFmtId="9" fontId="9" fillId="2" borderId="26" xfId="20961" applyNumberFormat="1" applyFont="1" applyFill="1" applyBorder="1" applyAlignment="1" applyProtection="1">
      <alignment vertical="center"/>
      <protection locked="0"/>
    </xf>
    <xf numFmtId="0" fontId="13" fillId="0" borderId="117" xfId="0" applyFont="1" applyBorder="1" applyAlignment="1">
      <alignment wrapText="1"/>
    </xf>
    <xf numFmtId="10" fontId="4" fillId="0" borderId="24" xfId="20961" applyNumberFormat="1" applyFont="1" applyBorder="1" applyAlignment="1"/>
    <xf numFmtId="10" fontId="4" fillId="0" borderId="42" xfId="20961" applyNumberFormat="1" applyFont="1" applyBorder="1" applyAlignment="1"/>
    <xf numFmtId="193" fontId="26" fillId="0" borderId="138" xfId="0" applyNumberFormat="1" applyFont="1" applyBorder="1" applyAlignment="1">
      <alignment vertical="center"/>
    </xf>
    <xf numFmtId="167" fontId="26" fillId="0" borderId="139" xfId="0" applyNumberFormat="1" applyFont="1" applyBorder="1" applyAlignment="1">
      <alignment horizont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9" fontId="4" fillId="36" borderId="26" xfId="20961" applyFont="1" applyFill="1" applyBorder="1"/>
    <xf numFmtId="164" fontId="4" fillId="0" borderId="116"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34" xfId="7" applyNumberFormat="1" applyFont="1" applyFill="1" applyBorder="1" applyAlignment="1">
      <alignment vertical="center"/>
    </xf>
    <xf numFmtId="164" fontId="4" fillId="3" borderId="11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110" xfId="20961" applyNumberFormat="1" applyFont="1" applyFill="1" applyBorder="1" applyAlignment="1">
      <alignment vertical="center"/>
    </xf>
    <xf numFmtId="165" fontId="4" fillId="0" borderId="127" xfId="20961" applyNumberFormat="1" applyFont="1" applyFill="1" applyBorder="1" applyAlignment="1">
      <alignment vertical="center"/>
    </xf>
    <xf numFmtId="10" fontId="4" fillId="0" borderId="110" xfId="20961" applyNumberFormat="1" applyFont="1" applyFill="1" applyBorder="1" applyAlignment="1">
      <alignment vertical="center"/>
    </xf>
    <xf numFmtId="14" fontId="7" fillId="0" borderId="0" xfId="0" applyNumberFormat="1" applyFont="1"/>
    <xf numFmtId="0" fontId="107" fillId="0" borderId="72" xfId="0" applyFont="1" applyBorder="1" applyAlignment="1">
      <alignment horizontal="left" wrapText="1"/>
    </xf>
    <xf numFmtId="0" fontId="107" fillId="0" borderId="71" xfId="0" applyFont="1" applyBorder="1" applyAlignment="1">
      <alignment horizontal="left"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xf>
    <xf numFmtId="0" fontId="4" fillId="0" borderId="24"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7" xfId="1" applyNumberFormat="1" applyFont="1" applyFill="1" applyBorder="1" applyAlignment="1" applyProtection="1">
      <alignment horizontal="center" vertical="center" wrapText="1"/>
      <protection locked="0"/>
    </xf>
    <xf numFmtId="164" fontId="15" fillId="0" borderId="10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8"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8" fillId="0" borderId="101" xfId="0" applyFont="1" applyFill="1" applyBorder="1" applyAlignment="1">
      <alignment horizontal="center" vertical="center"/>
    </xf>
    <xf numFmtId="0" fontId="109" fillId="0" borderId="94" xfId="0" applyFont="1" applyFill="1" applyBorder="1" applyAlignment="1">
      <alignment horizontal="left" vertical="center"/>
    </xf>
    <xf numFmtId="0" fontId="109" fillId="0" borderId="95" xfId="0" applyFont="1" applyFill="1" applyBorder="1" applyAlignment="1">
      <alignment horizontal="left"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9" fillId="0" borderId="97" xfId="0" applyFont="1" applyFill="1" applyBorder="1" applyAlignment="1">
      <alignment horizontal="left" vertical="center" wrapText="1"/>
    </xf>
    <xf numFmtId="0" fontId="109" fillId="0" borderId="98" xfId="0" applyFont="1" applyFill="1" applyBorder="1" applyAlignment="1">
      <alignment horizontal="left" vertical="center" wrapText="1"/>
    </xf>
    <xf numFmtId="0" fontId="109" fillId="0" borderId="93" xfId="0" applyFont="1" applyFill="1" applyBorder="1" applyAlignment="1">
      <alignment horizontal="left" vertical="center" wrapText="1"/>
    </xf>
    <xf numFmtId="0" fontId="109" fillId="0" borderId="102"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99"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49" fontId="109" fillId="0" borderId="94" xfId="0" applyNumberFormat="1" applyFont="1" applyFill="1" applyBorder="1" applyAlignment="1">
      <alignment horizontal="left" vertical="center" wrapText="1"/>
    </xf>
    <xf numFmtId="49" fontId="109" fillId="0" borderId="95" xfId="0" applyNumberFormat="1" applyFont="1" applyFill="1" applyBorder="1" applyAlignment="1">
      <alignment horizontal="left"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9" fillId="0" borderId="58"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9" fillId="0" borderId="115"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3" xfId="0" applyFont="1" applyFill="1" applyBorder="1" applyAlignment="1">
      <alignment vertical="center" wrapText="1"/>
    </xf>
    <xf numFmtId="0" fontId="109" fillId="0" borderId="84" xfId="0" applyFont="1" applyFill="1" applyBorder="1" applyAlignment="1">
      <alignment vertical="center" wrapText="1"/>
    </xf>
    <xf numFmtId="0" fontId="109" fillId="0" borderId="58" xfId="0" applyFont="1" applyFill="1" applyBorder="1" applyAlignment="1">
      <alignment vertical="center" wrapText="1"/>
    </xf>
    <xf numFmtId="0" fontId="109" fillId="0" borderId="11" xfId="0" applyFont="1" applyFill="1" applyBorder="1" applyAlignment="1">
      <alignment vertical="center" wrapText="1"/>
    </xf>
    <xf numFmtId="0" fontId="109" fillId="3" borderId="83" xfId="0" applyFont="1" applyFill="1" applyBorder="1" applyAlignment="1">
      <alignment horizontal="left" vertical="center" wrapText="1"/>
    </xf>
    <xf numFmtId="0" fontId="109" fillId="3" borderId="84"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cellXfs>
  <cellStyles count="21410">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workbookViewId="0">
      <pane xSplit="1" ySplit="7" topLeftCell="B8" activePane="bottomRight" state="frozen"/>
      <selection pane="topRight" activeCell="B1" sqref="B1"/>
      <selection pane="bottomLeft" activeCell="A8" sqref="A8"/>
      <selection pane="bottomRight" activeCell="B29" sqref="B2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05" t="s">
        <v>303</v>
      </c>
      <c r="C1" s="104"/>
    </row>
    <row r="2" spans="1:3" s="202" customFormat="1" ht="15.75">
      <c r="A2" s="277">
        <v>1</v>
      </c>
      <c r="B2" s="203" t="s">
        <v>304</v>
      </c>
      <c r="C2" s="200" t="s">
        <v>849</v>
      </c>
    </row>
    <row r="3" spans="1:3" s="202" customFormat="1" ht="15.75">
      <c r="A3" s="277">
        <v>2</v>
      </c>
      <c r="B3" s="204" t="s">
        <v>305</v>
      </c>
      <c r="C3" s="200" t="s">
        <v>850</v>
      </c>
    </row>
    <row r="4" spans="1:3" s="202" customFormat="1" ht="15.75">
      <c r="A4" s="277">
        <v>3</v>
      </c>
      <c r="B4" s="204" t="s">
        <v>306</v>
      </c>
      <c r="C4" s="200" t="s">
        <v>851</v>
      </c>
    </row>
    <row r="5" spans="1:3" s="202" customFormat="1" ht="15.75">
      <c r="A5" s="278">
        <v>4</v>
      </c>
      <c r="B5" s="210" t="s">
        <v>307</v>
      </c>
      <c r="C5" s="200" t="s">
        <v>852</v>
      </c>
    </row>
    <row r="6" spans="1:3" s="206" customFormat="1" ht="65.25" customHeight="1">
      <c r="A6" s="491" t="s">
        <v>809</v>
      </c>
      <c r="B6" s="492"/>
      <c r="C6" s="492"/>
    </row>
    <row r="7" spans="1:3">
      <c r="A7" s="276" t="s">
        <v>658</v>
      </c>
      <c r="B7" s="205" t="s">
        <v>308</v>
      </c>
    </row>
    <row r="8" spans="1:3">
      <c r="A8" s="10">
        <v>1</v>
      </c>
      <c r="B8" s="207" t="s">
        <v>269</v>
      </c>
    </row>
    <row r="9" spans="1:3">
      <c r="A9" s="10">
        <v>2</v>
      </c>
      <c r="B9" s="207" t="s">
        <v>309</v>
      </c>
    </row>
    <row r="10" spans="1:3">
      <c r="A10" s="10">
        <v>3</v>
      </c>
      <c r="B10" s="207" t="s">
        <v>310</v>
      </c>
    </row>
    <row r="11" spans="1:3">
      <c r="A11" s="10">
        <v>4</v>
      </c>
      <c r="B11" s="207" t="s">
        <v>311</v>
      </c>
      <c r="C11" s="201"/>
    </row>
    <row r="12" spans="1:3">
      <c r="A12" s="10">
        <v>5</v>
      </c>
      <c r="B12" s="207" t="s">
        <v>230</v>
      </c>
    </row>
    <row r="13" spans="1:3">
      <c r="A13" s="10">
        <v>6</v>
      </c>
      <c r="B13" s="208" t="s">
        <v>191</v>
      </c>
    </row>
    <row r="14" spans="1:3">
      <c r="A14" s="10">
        <v>7</v>
      </c>
      <c r="B14" s="207" t="s">
        <v>312</v>
      </c>
    </row>
    <row r="15" spans="1:3">
      <c r="A15" s="10">
        <v>8</v>
      </c>
      <c r="B15" s="207" t="s">
        <v>316</v>
      </c>
    </row>
    <row r="16" spans="1:3">
      <c r="A16" s="10">
        <v>9</v>
      </c>
      <c r="B16" s="207" t="s">
        <v>94</v>
      </c>
    </row>
    <row r="17" spans="1:2">
      <c r="A17" s="10">
        <v>10</v>
      </c>
      <c r="B17" s="207" t="s">
        <v>319</v>
      </c>
    </row>
    <row r="18" spans="1:2">
      <c r="A18" s="10">
        <v>11</v>
      </c>
      <c r="B18" s="208" t="s">
        <v>297</v>
      </c>
    </row>
    <row r="19" spans="1:2">
      <c r="A19" s="10">
        <v>12</v>
      </c>
      <c r="B19" s="208" t="s">
        <v>294</v>
      </c>
    </row>
    <row r="20" spans="1:2">
      <c r="A20" s="10">
        <v>13</v>
      </c>
      <c r="B20" s="209" t="s">
        <v>780</v>
      </c>
    </row>
    <row r="21" spans="1:2">
      <c r="A21" s="10">
        <v>14</v>
      </c>
      <c r="B21" s="432" t="s">
        <v>842</v>
      </c>
    </row>
    <row r="22" spans="1:2">
      <c r="A22" s="133">
        <v>15</v>
      </c>
      <c r="B22" s="208" t="s">
        <v>83</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1" sqref="B1:B2"/>
    </sheetView>
  </sheetViews>
  <sheetFormatPr defaultRowHeight="15"/>
  <cols>
    <col min="1" max="1" width="9.5703125" style="5" bestFit="1" customWidth="1"/>
    <col min="2" max="2" width="132.42578125" style="2" customWidth="1"/>
    <col min="3" max="3" width="18.42578125" style="2" customWidth="1"/>
  </cols>
  <sheetData>
    <row r="1" spans="1:6" ht="15.75">
      <c r="A1" s="18" t="s">
        <v>233</v>
      </c>
      <c r="B1" s="17" t="s">
        <v>849</v>
      </c>
      <c r="D1" s="2"/>
      <c r="E1" s="2"/>
      <c r="F1" s="2"/>
    </row>
    <row r="2" spans="1:6" s="22" customFormat="1" ht="15.75" customHeight="1">
      <c r="A2" s="22" t="s">
        <v>234</v>
      </c>
      <c r="B2" s="490">
        <v>43100</v>
      </c>
    </row>
    <row r="3" spans="1:6" s="22" customFormat="1" ht="15.75" customHeight="1"/>
    <row r="4" spans="1:6" ht="15.75" thickBot="1">
      <c r="A4" s="5" t="s">
        <v>667</v>
      </c>
      <c r="B4" s="65" t="s">
        <v>94</v>
      </c>
    </row>
    <row r="5" spans="1:6">
      <c r="A5" s="152" t="s">
        <v>32</v>
      </c>
      <c r="B5" s="153"/>
      <c r="C5" s="154" t="s">
        <v>33</v>
      </c>
    </row>
    <row r="6" spans="1:6">
      <c r="A6" s="155">
        <v>1</v>
      </c>
      <c r="B6" s="93" t="s">
        <v>34</v>
      </c>
      <c r="C6" s="336">
        <f>SUM(C7:C11)</f>
        <v>185100255.23879999</v>
      </c>
    </row>
    <row r="7" spans="1:6">
      <c r="A7" s="155">
        <v>2</v>
      </c>
      <c r="B7" s="90" t="s">
        <v>35</v>
      </c>
      <c r="C7" s="337">
        <v>16096897</v>
      </c>
    </row>
    <row r="8" spans="1:6">
      <c r="A8" s="155">
        <v>3</v>
      </c>
      <c r="B8" s="84" t="s">
        <v>36</v>
      </c>
      <c r="C8" s="337">
        <v>75284047.799999997</v>
      </c>
    </row>
    <row r="9" spans="1:6">
      <c r="A9" s="155">
        <v>4</v>
      </c>
      <c r="B9" s="84" t="s">
        <v>37</v>
      </c>
      <c r="C9" s="337">
        <v>0</v>
      </c>
    </row>
    <row r="10" spans="1:6">
      <c r="A10" s="155">
        <v>5</v>
      </c>
      <c r="B10" s="84" t="s">
        <v>38</v>
      </c>
      <c r="C10" s="337">
        <v>74131459.700000003</v>
      </c>
    </row>
    <row r="11" spans="1:6">
      <c r="A11" s="155">
        <v>6</v>
      </c>
      <c r="B11" s="91" t="s">
        <v>39</v>
      </c>
      <c r="C11" s="337">
        <v>19587850.738799985</v>
      </c>
    </row>
    <row r="12" spans="1:6" s="4" customFormat="1">
      <c r="A12" s="155">
        <v>7</v>
      </c>
      <c r="B12" s="93" t="s">
        <v>40</v>
      </c>
      <c r="C12" s="338">
        <f>SUM(C13:C27)</f>
        <v>9462730.8699999992</v>
      </c>
    </row>
    <row r="13" spans="1:6" s="4" customFormat="1">
      <c r="A13" s="155">
        <v>8</v>
      </c>
      <c r="B13" s="92" t="s">
        <v>41</v>
      </c>
      <c r="C13" s="339">
        <v>8601655.1899999995</v>
      </c>
    </row>
    <row r="14" spans="1:6" s="4" customFormat="1" ht="25.5">
      <c r="A14" s="155">
        <v>9</v>
      </c>
      <c r="B14" s="85" t="s">
        <v>42</v>
      </c>
      <c r="C14" s="339">
        <v>0</v>
      </c>
    </row>
    <row r="15" spans="1:6" s="4" customFormat="1">
      <c r="A15" s="155">
        <v>10</v>
      </c>
      <c r="B15" s="86" t="s">
        <v>43</v>
      </c>
      <c r="C15" s="339">
        <v>861075.68</v>
      </c>
    </row>
    <row r="16" spans="1:6" s="4" customFormat="1">
      <c r="A16" s="155">
        <v>11</v>
      </c>
      <c r="B16" s="87" t="s">
        <v>44</v>
      </c>
      <c r="C16" s="339">
        <v>0</v>
      </c>
    </row>
    <row r="17" spans="1:3" s="4" customFormat="1">
      <c r="A17" s="155">
        <v>12</v>
      </c>
      <c r="B17" s="86" t="s">
        <v>45</v>
      </c>
      <c r="C17" s="339">
        <v>0</v>
      </c>
    </row>
    <row r="18" spans="1:3" s="4" customFormat="1">
      <c r="A18" s="155">
        <v>13</v>
      </c>
      <c r="B18" s="86" t="s">
        <v>46</v>
      </c>
      <c r="C18" s="339">
        <v>0</v>
      </c>
    </row>
    <row r="19" spans="1:3" s="4" customFormat="1">
      <c r="A19" s="155">
        <v>14</v>
      </c>
      <c r="B19" s="86" t="s">
        <v>47</v>
      </c>
      <c r="C19" s="339">
        <v>0</v>
      </c>
    </row>
    <row r="20" spans="1:3" s="4" customFormat="1" ht="25.5">
      <c r="A20" s="155">
        <v>15</v>
      </c>
      <c r="B20" s="86" t="s">
        <v>48</v>
      </c>
      <c r="C20" s="339">
        <v>0</v>
      </c>
    </row>
    <row r="21" spans="1:3" s="4" customFormat="1" ht="25.5">
      <c r="A21" s="155">
        <v>16</v>
      </c>
      <c r="B21" s="85" t="s">
        <v>49</v>
      </c>
      <c r="C21" s="339">
        <v>0</v>
      </c>
    </row>
    <row r="22" spans="1:3" s="4" customFormat="1">
      <c r="A22" s="155">
        <v>17</v>
      </c>
      <c r="B22" s="156" t="s">
        <v>50</v>
      </c>
      <c r="C22" s="339">
        <v>0</v>
      </c>
    </row>
    <row r="23" spans="1:3" s="4" customFormat="1" ht="25.5">
      <c r="A23" s="155">
        <v>18</v>
      </c>
      <c r="B23" s="85" t="s">
        <v>51</v>
      </c>
      <c r="C23" s="339">
        <v>0</v>
      </c>
    </row>
    <row r="24" spans="1:3" s="4" customFormat="1" ht="25.5">
      <c r="A24" s="155">
        <v>19</v>
      </c>
      <c r="B24" s="85" t="s">
        <v>52</v>
      </c>
      <c r="C24" s="339">
        <v>0</v>
      </c>
    </row>
    <row r="25" spans="1:3" s="4" customFormat="1" ht="25.5">
      <c r="A25" s="155">
        <v>20</v>
      </c>
      <c r="B25" s="88" t="s">
        <v>53</v>
      </c>
      <c r="C25" s="339">
        <v>0</v>
      </c>
    </row>
    <row r="26" spans="1:3" s="4" customFormat="1">
      <c r="A26" s="155">
        <v>21</v>
      </c>
      <c r="B26" s="88" t="s">
        <v>54</v>
      </c>
      <c r="C26" s="339">
        <v>0</v>
      </c>
    </row>
    <row r="27" spans="1:3" s="4" customFormat="1" ht="25.5">
      <c r="A27" s="155">
        <v>22</v>
      </c>
      <c r="B27" s="88" t="s">
        <v>55</v>
      </c>
      <c r="C27" s="339">
        <v>0</v>
      </c>
    </row>
    <row r="28" spans="1:3" s="4" customFormat="1">
      <c r="A28" s="155">
        <v>23</v>
      </c>
      <c r="B28" s="94" t="s">
        <v>29</v>
      </c>
      <c r="C28" s="338">
        <f>C6-C12</f>
        <v>175637524.36879998</v>
      </c>
    </row>
    <row r="29" spans="1:3" s="4" customFormat="1">
      <c r="A29" s="157"/>
      <c r="B29" s="89"/>
      <c r="C29" s="339"/>
    </row>
    <row r="30" spans="1:3" s="4" customFormat="1">
      <c r="A30" s="157">
        <v>24</v>
      </c>
      <c r="B30" s="94" t="s">
        <v>56</v>
      </c>
      <c r="C30" s="338">
        <f>C31+C34</f>
        <v>0</v>
      </c>
    </row>
    <row r="31" spans="1:3" s="4" customFormat="1">
      <c r="A31" s="157">
        <v>25</v>
      </c>
      <c r="B31" s="84" t="s">
        <v>57</v>
      </c>
      <c r="C31" s="340">
        <f>C32+C33</f>
        <v>0</v>
      </c>
    </row>
    <row r="32" spans="1:3" s="4" customFormat="1">
      <c r="A32" s="157">
        <v>26</v>
      </c>
      <c r="B32" s="196" t="s">
        <v>58</v>
      </c>
      <c r="C32" s="339"/>
    </row>
    <row r="33" spans="1:3" s="4" customFormat="1">
      <c r="A33" s="157">
        <v>27</v>
      </c>
      <c r="B33" s="196" t="s">
        <v>59</v>
      </c>
      <c r="C33" s="339"/>
    </row>
    <row r="34" spans="1:3" s="4" customFormat="1">
      <c r="A34" s="157">
        <v>28</v>
      </c>
      <c r="B34" s="84" t="s">
        <v>60</v>
      </c>
      <c r="C34" s="339"/>
    </row>
    <row r="35" spans="1:3" s="4" customFormat="1">
      <c r="A35" s="157">
        <v>29</v>
      </c>
      <c r="B35" s="94" t="s">
        <v>61</v>
      </c>
      <c r="C35" s="338">
        <f>SUM(C36:C40)</f>
        <v>0</v>
      </c>
    </row>
    <row r="36" spans="1:3" s="4" customFormat="1">
      <c r="A36" s="157">
        <v>30</v>
      </c>
      <c r="B36" s="85" t="s">
        <v>62</v>
      </c>
      <c r="C36" s="339"/>
    </row>
    <row r="37" spans="1:3" s="4" customFormat="1">
      <c r="A37" s="157">
        <v>31</v>
      </c>
      <c r="B37" s="86" t="s">
        <v>63</v>
      </c>
      <c r="C37" s="339"/>
    </row>
    <row r="38" spans="1:3" s="4" customFormat="1" ht="25.5">
      <c r="A38" s="157">
        <v>32</v>
      </c>
      <c r="B38" s="85" t="s">
        <v>64</v>
      </c>
      <c r="C38" s="339"/>
    </row>
    <row r="39" spans="1:3" s="4" customFormat="1" ht="25.5">
      <c r="A39" s="157">
        <v>33</v>
      </c>
      <c r="B39" s="85" t="s">
        <v>52</v>
      </c>
      <c r="C39" s="339"/>
    </row>
    <row r="40" spans="1:3" s="4" customFormat="1" ht="25.5">
      <c r="A40" s="157">
        <v>34</v>
      </c>
      <c r="B40" s="88" t="s">
        <v>65</v>
      </c>
      <c r="C40" s="339"/>
    </row>
    <row r="41" spans="1:3" s="4" customFormat="1">
      <c r="A41" s="157">
        <v>35</v>
      </c>
      <c r="B41" s="94" t="s">
        <v>30</v>
      </c>
      <c r="C41" s="338">
        <f>C30-C35</f>
        <v>0</v>
      </c>
    </row>
    <row r="42" spans="1:3" s="4" customFormat="1">
      <c r="A42" s="157"/>
      <c r="B42" s="89"/>
      <c r="C42" s="339"/>
    </row>
    <row r="43" spans="1:3" s="4" customFormat="1">
      <c r="A43" s="157">
        <v>36</v>
      </c>
      <c r="B43" s="95" t="s">
        <v>66</v>
      </c>
      <c r="C43" s="338">
        <f>SUM(C44:C46)</f>
        <v>11389547.417548019</v>
      </c>
    </row>
    <row r="44" spans="1:3" s="4" customFormat="1">
      <c r="A44" s="157">
        <v>37</v>
      </c>
      <c r="B44" s="84" t="s">
        <v>67</v>
      </c>
      <c r="C44" s="339">
        <v>0</v>
      </c>
    </row>
    <row r="45" spans="1:3" s="4" customFormat="1">
      <c r="A45" s="157">
        <v>38</v>
      </c>
      <c r="B45" s="84" t="s">
        <v>68</v>
      </c>
      <c r="C45" s="339">
        <v>0</v>
      </c>
    </row>
    <row r="46" spans="1:3" s="4" customFormat="1">
      <c r="A46" s="157">
        <v>39</v>
      </c>
      <c r="B46" s="84" t="s">
        <v>69</v>
      </c>
      <c r="C46" s="339">
        <v>11389547.417548019</v>
      </c>
    </row>
    <row r="47" spans="1:3" s="4" customFormat="1">
      <c r="A47" s="157">
        <v>40</v>
      </c>
      <c r="B47" s="95" t="s">
        <v>70</v>
      </c>
      <c r="C47" s="338">
        <f>SUM(C48:C51)</f>
        <v>0</v>
      </c>
    </row>
    <row r="48" spans="1:3" s="4" customFormat="1">
      <c r="A48" s="157">
        <v>41</v>
      </c>
      <c r="B48" s="85" t="s">
        <v>71</v>
      </c>
      <c r="C48" s="339"/>
    </row>
    <row r="49" spans="1:3" s="4" customFormat="1">
      <c r="A49" s="157">
        <v>42</v>
      </c>
      <c r="B49" s="86" t="s">
        <v>72</v>
      </c>
      <c r="C49" s="339"/>
    </row>
    <row r="50" spans="1:3" s="4" customFormat="1" ht="25.5">
      <c r="A50" s="157">
        <v>43</v>
      </c>
      <c r="B50" s="85" t="s">
        <v>73</v>
      </c>
      <c r="C50" s="339"/>
    </row>
    <row r="51" spans="1:3" s="4" customFormat="1" ht="25.5">
      <c r="A51" s="157">
        <v>44</v>
      </c>
      <c r="B51" s="85" t="s">
        <v>52</v>
      </c>
      <c r="C51" s="339"/>
    </row>
    <row r="52" spans="1:3" s="4" customFormat="1" ht="15.75" thickBot="1">
      <c r="A52" s="158">
        <v>45</v>
      </c>
      <c r="B52" s="159" t="s">
        <v>31</v>
      </c>
      <c r="C52" s="341">
        <f>C43-C47</f>
        <v>11389547.417548019</v>
      </c>
    </row>
    <row r="55" spans="1:3">
      <c r="B55" s="2" t="s">
        <v>271</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zoomScaleNormal="100" workbookViewId="0">
      <pane xSplit="1" ySplit="5" topLeftCell="C6" activePane="bottomRight" state="frozen"/>
      <selection pane="topRight" activeCell="B1" sqref="B1"/>
      <selection pane="bottomLeft" activeCell="A5" sqref="A5"/>
      <selection pane="bottomRight" activeCell="C1" sqref="C1:C2"/>
    </sheetView>
  </sheetViews>
  <sheetFormatPr defaultRowHeight="15.75"/>
  <cols>
    <col min="1" max="1" width="10.7109375" style="80" customWidth="1"/>
    <col min="2" max="2" width="91.85546875" style="80" customWidth="1"/>
    <col min="3" max="3" width="53.140625" style="80" customWidth="1"/>
    <col min="4" max="4" width="32.28515625" style="80" customWidth="1"/>
    <col min="5" max="5" width="9.42578125" customWidth="1"/>
  </cols>
  <sheetData>
    <row r="1" spans="1:6">
      <c r="A1" s="18" t="s">
        <v>233</v>
      </c>
      <c r="B1" s="20"/>
      <c r="C1" s="17" t="s">
        <v>849</v>
      </c>
      <c r="E1" s="2"/>
      <c r="F1" s="2"/>
    </row>
    <row r="2" spans="1:6" s="22" customFormat="1" ht="15.75" customHeight="1">
      <c r="A2" s="22" t="s">
        <v>234</v>
      </c>
      <c r="C2" s="490">
        <v>43100</v>
      </c>
    </row>
    <row r="3" spans="1:6" s="22" customFormat="1" ht="15.75" customHeight="1">
      <c r="A3" s="27"/>
    </row>
    <row r="4" spans="1:6" s="22" customFormat="1" ht="15.75" customHeight="1" thickBot="1">
      <c r="A4" s="22" t="s">
        <v>668</v>
      </c>
      <c r="B4" s="225" t="s">
        <v>319</v>
      </c>
      <c r="D4" s="227" t="s">
        <v>135</v>
      </c>
    </row>
    <row r="5" spans="1:6" ht="38.25">
      <c r="A5" s="169" t="s">
        <v>32</v>
      </c>
      <c r="B5" s="170" t="s">
        <v>277</v>
      </c>
      <c r="C5" s="171" t="s">
        <v>283</v>
      </c>
      <c r="D5" s="226" t="s">
        <v>320</v>
      </c>
    </row>
    <row r="6" spans="1:6">
      <c r="A6" s="160">
        <v>1</v>
      </c>
      <c r="B6" s="96" t="s">
        <v>196</v>
      </c>
      <c r="C6" s="471">
        <v>31447808.0656</v>
      </c>
      <c r="D6" s="472"/>
      <c r="E6" s="8"/>
    </row>
    <row r="7" spans="1:6">
      <c r="A7" s="160">
        <v>2</v>
      </c>
      <c r="B7" s="97" t="s">
        <v>197</v>
      </c>
      <c r="C7" s="471">
        <v>158693124.97799999</v>
      </c>
      <c r="D7" s="161"/>
      <c r="E7" s="8"/>
    </row>
    <row r="8" spans="1:6">
      <c r="A8" s="160">
        <v>3</v>
      </c>
      <c r="B8" s="97" t="s">
        <v>198</v>
      </c>
      <c r="C8" s="471">
        <v>81709557.44160001</v>
      </c>
      <c r="D8" s="161"/>
      <c r="E8" s="8"/>
    </row>
    <row r="9" spans="1:6">
      <c r="A9" s="160">
        <v>4</v>
      </c>
      <c r="B9" s="97" t="s">
        <v>227</v>
      </c>
      <c r="C9" s="471">
        <v>0</v>
      </c>
      <c r="D9" s="161"/>
      <c r="E9" s="8"/>
    </row>
    <row r="10" spans="1:6">
      <c r="A10" s="160">
        <v>5</v>
      </c>
      <c r="B10" s="97" t="s">
        <v>199</v>
      </c>
      <c r="C10" s="471">
        <v>141586513.81</v>
      </c>
      <c r="D10" s="161"/>
      <c r="E10" s="8"/>
    </row>
    <row r="11" spans="1:6">
      <c r="A11" s="160">
        <v>6.1</v>
      </c>
      <c r="B11" s="97" t="s">
        <v>200</v>
      </c>
      <c r="C11" s="471">
        <v>786584264.49759996</v>
      </c>
      <c r="D11" s="162"/>
      <c r="E11" s="9"/>
    </row>
    <row r="12" spans="1:6">
      <c r="A12" s="160">
        <v>6.2</v>
      </c>
      <c r="B12" s="98" t="s">
        <v>201</v>
      </c>
      <c r="C12" s="471">
        <v>-33487171.08670738</v>
      </c>
      <c r="D12" s="162"/>
      <c r="E12" s="9"/>
    </row>
    <row r="13" spans="1:6">
      <c r="A13" s="160" t="s">
        <v>806</v>
      </c>
      <c r="B13" s="99" t="s">
        <v>807</v>
      </c>
      <c r="C13" s="471">
        <v>11389547.417548019</v>
      </c>
      <c r="D13" s="284" t="s">
        <v>865</v>
      </c>
      <c r="E13" s="9"/>
    </row>
    <row r="14" spans="1:6">
      <c r="A14" s="160">
        <v>6</v>
      </c>
      <c r="B14" s="97" t="s">
        <v>202</v>
      </c>
      <c r="C14" s="348">
        <f>C11+C12</f>
        <v>753097093.41089261</v>
      </c>
      <c r="D14" s="162"/>
      <c r="E14" s="8"/>
    </row>
    <row r="15" spans="1:6">
      <c r="A15" s="160">
        <v>7</v>
      </c>
      <c r="B15" s="97" t="s">
        <v>203</v>
      </c>
      <c r="C15" s="342">
        <v>6536490.5112999994</v>
      </c>
      <c r="D15" s="161"/>
      <c r="E15" s="8"/>
    </row>
    <row r="16" spans="1:6">
      <c r="A16" s="160">
        <v>8</v>
      </c>
      <c r="B16" s="97" t="s">
        <v>204</v>
      </c>
      <c r="C16" s="342">
        <v>5440009.8060000008</v>
      </c>
      <c r="D16" s="161"/>
      <c r="E16" s="8"/>
    </row>
    <row r="17" spans="1:5">
      <c r="A17" s="160">
        <v>9</v>
      </c>
      <c r="B17" s="97" t="s">
        <v>205</v>
      </c>
      <c r="C17" s="342">
        <v>4362704.66</v>
      </c>
      <c r="D17" s="161"/>
      <c r="E17" s="8"/>
    </row>
    <row r="18" spans="1:5">
      <c r="A18" s="160">
        <v>9.1</v>
      </c>
      <c r="B18" s="99" t="s">
        <v>293</v>
      </c>
      <c r="C18" s="343"/>
      <c r="D18" s="161"/>
      <c r="E18" s="8"/>
    </row>
    <row r="19" spans="1:5">
      <c r="A19" s="160">
        <v>9.1999999999999993</v>
      </c>
      <c r="B19" s="99" t="s">
        <v>282</v>
      </c>
      <c r="C19" s="343">
        <v>0</v>
      </c>
      <c r="D19" s="161"/>
      <c r="E19" s="8"/>
    </row>
    <row r="20" spans="1:5">
      <c r="A20" s="160">
        <v>9.3000000000000007</v>
      </c>
      <c r="B20" s="99" t="s">
        <v>281</v>
      </c>
      <c r="C20" s="343"/>
      <c r="D20" s="161"/>
      <c r="E20" s="8"/>
    </row>
    <row r="21" spans="1:5">
      <c r="A21" s="160">
        <v>10</v>
      </c>
      <c r="B21" s="97" t="s">
        <v>206</v>
      </c>
      <c r="C21" s="342">
        <v>23148755.699999999</v>
      </c>
      <c r="D21" s="161"/>
      <c r="E21" s="8"/>
    </row>
    <row r="22" spans="1:5">
      <c r="A22" s="160">
        <v>10.1</v>
      </c>
      <c r="B22" s="99" t="s">
        <v>280</v>
      </c>
      <c r="C22" s="342">
        <v>861075.68</v>
      </c>
      <c r="D22" s="284" t="s">
        <v>710</v>
      </c>
      <c r="E22" s="8"/>
    </row>
    <row r="23" spans="1:5">
      <c r="A23" s="160">
        <v>11</v>
      </c>
      <c r="B23" s="100" t="s">
        <v>207</v>
      </c>
      <c r="C23" s="344">
        <v>6026621.6925299997</v>
      </c>
      <c r="D23" s="163"/>
      <c r="E23" s="8"/>
    </row>
    <row r="24" spans="1:5">
      <c r="A24" s="160">
        <v>12</v>
      </c>
      <c r="B24" s="102" t="s">
        <v>208</v>
      </c>
      <c r="C24" s="345">
        <f>SUM(C6:C10,C14:C17,C21,C23)</f>
        <v>1212048680.0759227</v>
      </c>
      <c r="D24" s="164"/>
      <c r="E24" s="7"/>
    </row>
    <row r="25" spans="1:5">
      <c r="A25" s="160">
        <v>13</v>
      </c>
      <c r="B25" s="97" t="s">
        <v>209</v>
      </c>
      <c r="C25" s="346">
        <v>29955764.775400002</v>
      </c>
      <c r="D25" s="165"/>
      <c r="E25" s="8"/>
    </row>
    <row r="26" spans="1:5">
      <c r="A26" s="160">
        <v>14</v>
      </c>
      <c r="B26" s="97" t="s">
        <v>210</v>
      </c>
      <c r="C26" s="346">
        <v>191901687.5381</v>
      </c>
      <c r="D26" s="161"/>
      <c r="E26" s="8"/>
    </row>
    <row r="27" spans="1:5">
      <c r="A27" s="160">
        <v>15</v>
      </c>
      <c r="B27" s="97" t="s">
        <v>211</v>
      </c>
      <c r="C27" s="346">
        <v>195359882.59529999</v>
      </c>
      <c r="D27" s="161"/>
      <c r="E27" s="8"/>
    </row>
    <row r="28" spans="1:5">
      <c r="A28" s="160">
        <v>16</v>
      </c>
      <c r="B28" s="97" t="s">
        <v>212</v>
      </c>
      <c r="C28" s="346">
        <v>292630584.20569998</v>
      </c>
      <c r="D28" s="161"/>
      <c r="E28" s="8"/>
    </row>
    <row r="29" spans="1:5">
      <c r="A29" s="160">
        <v>17</v>
      </c>
      <c r="B29" s="97" t="s">
        <v>213</v>
      </c>
      <c r="C29" s="346">
        <v>0</v>
      </c>
      <c r="D29" s="161"/>
      <c r="E29" s="8"/>
    </row>
    <row r="30" spans="1:5">
      <c r="A30" s="160">
        <v>18</v>
      </c>
      <c r="B30" s="97" t="s">
        <v>214</v>
      </c>
      <c r="C30" s="346">
        <v>297546424.34790003</v>
      </c>
      <c r="D30" s="161"/>
      <c r="E30" s="8"/>
    </row>
    <row r="31" spans="1:5">
      <c r="A31" s="160">
        <v>19</v>
      </c>
      <c r="B31" s="97" t="s">
        <v>215</v>
      </c>
      <c r="C31" s="346">
        <v>7526144.8373000007</v>
      </c>
      <c r="D31" s="161"/>
      <c r="E31" s="8"/>
    </row>
    <row r="32" spans="1:5">
      <c r="A32" s="160">
        <v>20</v>
      </c>
      <c r="B32" s="97" t="s">
        <v>137</v>
      </c>
      <c r="C32" s="346">
        <v>12027945.04207308</v>
      </c>
      <c r="D32" s="161"/>
      <c r="E32" s="8"/>
    </row>
    <row r="33" spans="1:5">
      <c r="A33" s="160">
        <v>21</v>
      </c>
      <c r="B33" s="100" t="s">
        <v>216</v>
      </c>
      <c r="C33" s="346">
        <v>0</v>
      </c>
      <c r="D33" s="161"/>
      <c r="E33" s="8"/>
    </row>
    <row r="34" spans="1:5">
      <c r="A34" s="160">
        <v>21.1</v>
      </c>
      <c r="B34" s="101" t="s">
        <v>279</v>
      </c>
      <c r="C34" s="346"/>
      <c r="D34" s="161"/>
      <c r="E34" s="8"/>
    </row>
    <row r="35" spans="1:5">
      <c r="A35" s="160">
        <v>22</v>
      </c>
      <c r="B35" s="102" t="s">
        <v>217</v>
      </c>
      <c r="C35" s="345">
        <f>SUM(C25:C33)</f>
        <v>1026948433.3417732</v>
      </c>
      <c r="D35" s="164"/>
      <c r="E35" s="7"/>
    </row>
    <row r="36" spans="1:5">
      <c r="A36" s="160">
        <v>23</v>
      </c>
      <c r="B36" s="100" t="s">
        <v>218</v>
      </c>
      <c r="C36" s="342">
        <v>16096897</v>
      </c>
      <c r="D36" s="284" t="s">
        <v>866</v>
      </c>
      <c r="E36" s="8"/>
    </row>
    <row r="37" spans="1:5">
      <c r="A37" s="160">
        <v>24</v>
      </c>
      <c r="B37" s="100" t="s">
        <v>219</v>
      </c>
      <c r="C37" s="342">
        <v>0</v>
      </c>
      <c r="D37" s="163"/>
      <c r="E37" s="8"/>
    </row>
    <row r="38" spans="1:5">
      <c r="A38" s="160">
        <v>25</v>
      </c>
      <c r="B38" s="100" t="s">
        <v>278</v>
      </c>
      <c r="C38" s="342">
        <v>0</v>
      </c>
      <c r="D38" s="163"/>
      <c r="E38" s="8"/>
    </row>
    <row r="39" spans="1:5">
      <c r="A39" s="160">
        <v>26</v>
      </c>
      <c r="B39" s="100" t="s">
        <v>221</v>
      </c>
      <c r="C39" s="342">
        <v>75284047.799999997</v>
      </c>
      <c r="D39" s="284" t="s">
        <v>867</v>
      </c>
      <c r="E39" s="8"/>
    </row>
    <row r="40" spans="1:5">
      <c r="A40" s="160">
        <v>27</v>
      </c>
      <c r="B40" s="100" t="s">
        <v>222</v>
      </c>
      <c r="C40" s="342">
        <v>65529804.509999998</v>
      </c>
      <c r="D40" s="284" t="s">
        <v>868</v>
      </c>
      <c r="E40" s="8"/>
    </row>
    <row r="41" spans="1:5">
      <c r="A41" s="160">
        <v>28</v>
      </c>
      <c r="B41" s="100" t="s">
        <v>223</v>
      </c>
      <c r="C41" s="342">
        <v>19587842.148799993</v>
      </c>
      <c r="D41" s="284" t="s">
        <v>869</v>
      </c>
      <c r="E41" s="8"/>
    </row>
    <row r="42" spans="1:5">
      <c r="A42" s="160">
        <v>29</v>
      </c>
      <c r="B42" s="100" t="s">
        <v>41</v>
      </c>
      <c r="C42" s="342">
        <v>8601655.1899999995</v>
      </c>
      <c r="D42" s="284" t="s">
        <v>870</v>
      </c>
      <c r="E42" s="8"/>
    </row>
    <row r="43" spans="1:5" ht="16.5" thickBot="1">
      <c r="A43" s="166">
        <v>30</v>
      </c>
      <c r="B43" s="167" t="s">
        <v>224</v>
      </c>
      <c r="C43" s="347">
        <f>SUM(C36:C42)</f>
        <v>185100246.64879999</v>
      </c>
      <c r="D43" s="168"/>
      <c r="E43"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R8" activePane="bottomRight" state="frozen"/>
      <selection pane="topRight" activeCell="C1" sqref="C1"/>
      <selection pane="bottomLeft" activeCell="A8" sqref="A8"/>
      <selection pane="bottomRight" activeCell="B1" sqref="B1:B2"/>
    </sheetView>
  </sheetViews>
  <sheetFormatPr defaultColWidth="9.140625" defaultRowHeight="12.75"/>
  <cols>
    <col min="1" max="1" width="10.5703125" style="2" bestFit="1" customWidth="1"/>
    <col min="2" max="2" width="95" style="2" customWidth="1"/>
    <col min="3" max="3" width="14.5703125" style="2" bestFit="1" customWidth="1"/>
    <col min="4" max="4" width="13.42578125" style="2" bestFit="1" customWidth="1"/>
    <col min="5" max="5" width="13.5703125" style="2" bestFit="1" customWidth="1"/>
    <col min="6" max="6" width="13.42578125" style="2" bestFit="1" customWidth="1"/>
    <col min="7" max="7" width="13.5703125" style="2" bestFit="1" customWidth="1"/>
    <col min="8" max="8" width="13.42578125" style="2" bestFit="1" customWidth="1"/>
    <col min="9" max="9" width="12.42578125" style="2" bestFit="1" customWidth="1"/>
    <col min="10" max="10" width="13.42578125" style="2" bestFit="1" customWidth="1"/>
    <col min="11" max="11" width="14.5703125" style="2" bestFit="1" customWidth="1"/>
    <col min="12" max="12" width="13.42578125" style="2" bestFit="1" customWidth="1"/>
    <col min="13" max="13" width="14.5703125" style="2" bestFit="1" customWidth="1"/>
    <col min="14" max="15" width="13.5703125" style="2" bestFit="1" customWidth="1"/>
    <col min="16" max="16" width="13.42578125" style="2" bestFit="1" customWidth="1"/>
    <col min="17" max="17" width="12.42578125" style="2" bestFit="1" customWidth="1"/>
    <col min="18" max="18" width="13.42578125" style="2" bestFit="1" customWidth="1"/>
    <col min="19" max="19" width="31.7109375" style="2" bestFit="1" customWidth="1"/>
    <col min="20" max="16384" width="9.140625" style="13"/>
  </cols>
  <sheetData>
    <row r="1" spans="1:19">
      <c r="A1" s="2" t="s">
        <v>233</v>
      </c>
      <c r="B1" s="17" t="s">
        <v>849</v>
      </c>
    </row>
    <row r="2" spans="1:19">
      <c r="A2" s="2" t="s">
        <v>234</v>
      </c>
      <c r="B2" s="490">
        <v>43100</v>
      </c>
    </row>
    <row r="4" spans="1:19" ht="39" thickBot="1">
      <c r="A4" s="79" t="s">
        <v>669</v>
      </c>
      <c r="B4" s="375" t="s">
        <v>777</v>
      </c>
    </row>
    <row r="5" spans="1:19">
      <c r="A5" s="147"/>
      <c r="B5" s="151"/>
      <c r="C5" s="128" t="s">
        <v>0</v>
      </c>
      <c r="D5" s="128" t="s">
        <v>1</v>
      </c>
      <c r="E5" s="128" t="s">
        <v>2</v>
      </c>
      <c r="F5" s="128" t="s">
        <v>3</v>
      </c>
      <c r="G5" s="128" t="s">
        <v>4</v>
      </c>
      <c r="H5" s="128" t="s">
        <v>10</v>
      </c>
      <c r="I5" s="128" t="s">
        <v>284</v>
      </c>
      <c r="J5" s="128" t="s">
        <v>285</v>
      </c>
      <c r="K5" s="128" t="s">
        <v>286</v>
      </c>
      <c r="L5" s="128" t="s">
        <v>287</v>
      </c>
      <c r="M5" s="128" t="s">
        <v>288</v>
      </c>
      <c r="N5" s="128" t="s">
        <v>289</v>
      </c>
      <c r="O5" s="128" t="s">
        <v>764</v>
      </c>
      <c r="P5" s="128" t="s">
        <v>765</v>
      </c>
      <c r="Q5" s="128" t="s">
        <v>766</v>
      </c>
      <c r="R5" s="367" t="s">
        <v>767</v>
      </c>
      <c r="S5" s="129" t="s">
        <v>768</v>
      </c>
    </row>
    <row r="6" spans="1:19" ht="46.5" customHeight="1">
      <c r="A6" s="173"/>
      <c r="B6" s="518" t="s">
        <v>769</v>
      </c>
      <c r="C6" s="516">
        <v>0</v>
      </c>
      <c r="D6" s="517"/>
      <c r="E6" s="516">
        <v>0.2</v>
      </c>
      <c r="F6" s="517"/>
      <c r="G6" s="516">
        <v>0.35</v>
      </c>
      <c r="H6" s="517"/>
      <c r="I6" s="516">
        <v>0.5</v>
      </c>
      <c r="J6" s="517"/>
      <c r="K6" s="516">
        <v>0.75</v>
      </c>
      <c r="L6" s="517"/>
      <c r="M6" s="516">
        <v>1</v>
      </c>
      <c r="N6" s="517"/>
      <c r="O6" s="516">
        <v>1.5</v>
      </c>
      <c r="P6" s="517"/>
      <c r="Q6" s="516">
        <v>2.5</v>
      </c>
      <c r="R6" s="517"/>
      <c r="S6" s="514" t="s">
        <v>298</v>
      </c>
    </row>
    <row r="7" spans="1:19">
      <c r="A7" s="173"/>
      <c r="B7" s="519"/>
      <c r="C7" s="374" t="s">
        <v>762</v>
      </c>
      <c r="D7" s="374" t="s">
        <v>763</v>
      </c>
      <c r="E7" s="374" t="s">
        <v>762</v>
      </c>
      <c r="F7" s="374" t="s">
        <v>763</v>
      </c>
      <c r="G7" s="374" t="s">
        <v>762</v>
      </c>
      <c r="H7" s="374" t="s">
        <v>763</v>
      </c>
      <c r="I7" s="374" t="s">
        <v>762</v>
      </c>
      <c r="J7" s="374" t="s">
        <v>763</v>
      </c>
      <c r="K7" s="374" t="s">
        <v>762</v>
      </c>
      <c r="L7" s="374" t="s">
        <v>763</v>
      </c>
      <c r="M7" s="374" t="s">
        <v>762</v>
      </c>
      <c r="N7" s="374" t="s">
        <v>763</v>
      </c>
      <c r="O7" s="374" t="s">
        <v>762</v>
      </c>
      <c r="P7" s="374" t="s">
        <v>763</v>
      </c>
      <c r="Q7" s="374" t="s">
        <v>762</v>
      </c>
      <c r="R7" s="374" t="s">
        <v>763</v>
      </c>
      <c r="S7" s="515"/>
    </row>
    <row r="8" spans="1:19" s="177" customFormat="1">
      <c r="A8" s="132">
        <v>1</v>
      </c>
      <c r="B8" s="195" t="s">
        <v>262</v>
      </c>
      <c r="C8" s="473">
        <v>158706120.49000001</v>
      </c>
      <c r="D8" s="473"/>
      <c r="E8" s="473">
        <v>0</v>
      </c>
      <c r="F8" s="474"/>
      <c r="G8" s="473">
        <v>0</v>
      </c>
      <c r="H8" s="473"/>
      <c r="I8" s="473">
        <v>0</v>
      </c>
      <c r="J8" s="473"/>
      <c r="K8" s="473">
        <v>0</v>
      </c>
      <c r="L8" s="473"/>
      <c r="M8" s="473">
        <v>143665762.97999999</v>
      </c>
      <c r="N8" s="473"/>
      <c r="O8" s="473">
        <v>0</v>
      </c>
      <c r="P8" s="473"/>
      <c r="Q8" s="473">
        <v>0</v>
      </c>
      <c r="R8" s="474"/>
      <c r="S8" s="475">
        <v>143665762.97999999</v>
      </c>
    </row>
    <row r="9" spans="1:19" s="177" customFormat="1">
      <c r="A9" s="132">
        <v>2</v>
      </c>
      <c r="B9" s="195" t="s">
        <v>263</v>
      </c>
      <c r="C9" s="473">
        <v>0</v>
      </c>
      <c r="D9" s="473"/>
      <c r="E9" s="473">
        <v>0</v>
      </c>
      <c r="F9" s="473"/>
      <c r="G9" s="473">
        <v>0</v>
      </c>
      <c r="H9" s="473"/>
      <c r="I9" s="473">
        <v>0</v>
      </c>
      <c r="J9" s="473"/>
      <c r="K9" s="473">
        <v>0</v>
      </c>
      <c r="L9" s="473"/>
      <c r="M9" s="473">
        <v>0</v>
      </c>
      <c r="N9" s="473"/>
      <c r="O9" s="473">
        <v>0</v>
      </c>
      <c r="P9" s="473"/>
      <c r="Q9" s="473">
        <v>0</v>
      </c>
      <c r="R9" s="474"/>
      <c r="S9" s="475">
        <v>0</v>
      </c>
    </row>
    <row r="10" spans="1:19" s="177" customFormat="1">
      <c r="A10" s="132">
        <v>3</v>
      </c>
      <c r="B10" s="195" t="s">
        <v>264</v>
      </c>
      <c r="C10" s="473">
        <v>0</v>
      </c>
      <c r="D10" s="473"/>
      <c r="E10" s="473">
        <v>0</v>
      </c>
      <c r="F10" s="473"/>
      <c r="G10" s="473">
        <v>0</v>
      </c>
      <c r="H10" s="473"/>
      <c r="I10" s="473">
        <v>0</v>
      </c>
      <c r="J10" s="473"/>
      <c r="K10" s="473">
        <v>0</v>
      </c>
      <c r="L10" s="473"/>
      <c r="M10" s="473">
        <v>29288.36</v>
      </c>
      <c r="N10" s="473"/>
      <c r="O10" s="473">
        <v>0</v>
      </c>
      <c r="P10" s="473"/>
      <c r="Q10" s="473">
        <v>0</v>
      </c>
      <c r="R10" s="474"/>
      <c r="S10" s="475">
        <v>29288.36</v>
      </c>
    </row>
    <row r="11" spans="1:19" s="177" customFormat="1">
      <c r="A11" s="132">
        <v>4</v>
      </c>
      <c r="B11" s="195" t="s">
        <v>265</v>
      </c>
      <c r="C11" s="473">
        <v>0</v>
      </c>
      <c r="D11" s="473"/>
      <c r="E11" s="473">
        <v>0</v>
      </c>
      <c r="F11" s="473"/>
      <c r="G11" s="473">
        <v>0</v>
      </c>
      <c r="H11" s="473"/>
      <c r="I11" s="473">
        <v>0</v>
      </c>
      <c r="J11" s="473"/>
      <c r="K11" s="473">
        <v>0</v>
      </c>
      <c r="L11" s="473"/>
      <c r="M11" s="473">
        <v>0</v>
      </c>
      <c r="N11" s="473"/>
      <c r="O11" s="473">
        <v>0</v>
      </c>
      <c r="P11" s="473"/>
      <c r="Q11" s="473">
        <v>0</v>
      </c>
      <c r="R11" s="474"/>
      <c r="S11" s="475">
        <v>0</v>
      </c>
    </row>
    <row r="12" spans="1:19" s="177" customFormat="1">
      <c r="A12" s="132">
        <v>5</v>
      </c>
      <c r="B12" s="195" t="s">
        <v>266</v>
      </c>
      <c r="C12" s="473">
        <v>0</v>
      </c>
      <c r="D12" s="473"/>
      <c r="E12" s="473">
        <v>0</v>
      </c>
      <c r="F12" s="473"/>
      <c r="G12" s="473">
        <v>0</v>
      </c>
      <c r="H12" s="473"/>
      <c r="I12" s="473">
        <v>0</v>
      </c>
      <c r="J12" s="473"/>
      <c r="K12" s="473">
        <v>0</v>
      </c>
      <c r="L12" s="473"/>
      <c r="M12" s="473">
        <v>0</v>
      </c>
      <c r="N12" s="473"/>
      <c r="O12" s="473">
        <v>0</v>
      </c>
      <c r="P12" s="473"/>
      <c r="Q12" s="473">
        <v>0</v>
      </c>
      <c r="R12" s="474"/>
      <c r="S12" s="475">
        <v>0</v>
      </c>
    </row>
    <row r="13" spans="1:19" s="177" customFormat="1">
      <c r="A13" s="132">
        <v>6</v>
      </c>
      <c r="B13" s="195" t="s">
        <v>267</v>
      </c>
      <c r="C13" s="473">
        <v>0</v>
      </c>
      <c r="D13" s="473"/>
      <c r="E13" s="473">
        <v>78800194.598499998</v>
      </c>
      <c r="F13" s="473"/>
      <c r="G13" s="473">
        <v>0</v>
      </c>
      <c r="H13" s="473"/>
      <c r="I13" s="473">
        <v>2778599.2757999999</v>
      </c>
      <c r="J13" s="473"/>
      <c r="K13" s="473">
        <v>0</v>
      </c>
      <c r="L13" s="473"/>
      <c r="M13" s="473">
        <v>15224178.8506</v>
      </c>
      <c r="N13" s="473"/>
      <c r="O13" s="473">
        <v>0</v>
      </c>
      <c r="P13" s="473"/>
      <c r="Q13" s="473">
        <v>0</v>
      </c>
      <c r="R13" s="474"/>
      <c r="S13" s="475">
        <v>32373517.408199999</v>
      </c>
    </row>
    <row r="14" spans="1:19" s="177" customFormat="1">
      <c r="A14" s="132">
        <v>7</v>
      </c>
      <c r="B14" s="195" t="s">
        <v>79</v>
      </c>
      <c r="C14" s="473">
        <v>0</v>
      </c>
      <c r="D14" s="473"/>
      <c r="E14" s="473">
        <v>0</v>
      </c>
      <c r="F14" s="473"/>
      <c r="G14" s="473">
        <v>0</v>
      </c>
      <c r="H14" s="473"/>
      <c r="I14" s="473">
        <v>0</v>
      </c>
      <c r="J14" s="473"/>
      <c r="K14" s="473">
        <v>0</v>
      </c>
      <c r="L14" s="473"/>
      <c r="M14" s="473">
        <v>434624499.56236011</v>
      </c>
      <c r="N14" s="473">
        <v>49079898.600779995</v>
      </c>
      <c r="O14" s="473">
        <v>0</v>
      </c>
      <c r="P14" s="473"/>
      <c r="Q14" s="473">
        <v>0</v>
      </c>
      <c r="R14" s="474"/>
      <c r="S14" s="475">
        <v>483704398.16314012</v>
      </c>
    </row>
    <row r="15" spans="1:19" s="177" customFormat="1">
      <c r="A15" s="132">
        <v>8</v>
      </c>
      <c r="B15" s="195" t="s">
        <v>80</v>
      </c>
      <c r="C15" s="473">
        <v>0</v>
      </c>
      <c r="D15" s="473"/>
      <c r="E15" s="473">
        <v>0</v>
      </c>
      <c r="F15" s="473"/>
      <c r="G15" s="473">
        <v>0</v>
      </c>
      <c r="H15" s="473"/>
      <c r="I15" s="473">
        <v>0</v>
      </c>
      <c r="J15" s="473"/>
      <c r="K15" s="473">
        <v>116230360.8618091</v>
      </c>
      <c r="L15" s="473"/>
      <c r="M15" s="473">
        <v>0</v>
      </c>
      <c r="N15" s="473">
        <v>2553580.3714000001</v>
      </c>
      <c r="O15" s="473">
        <v>0</v>
      </c>
      <c r="P15" s="473"/>
      <c r="Q15" s="473">
        <v>0</v>
      </c>
      <c r="R15" s="474"/>
      <c r="S15" s="475">
        <v>89726351.01775682</v>
      </c>
    </row>
    <row r="16" spans="1:19" s="177" customFormat="1">
      <c r="A16" s="132">
        <v>9</v>
      </c>
      <c r="B16" s="195" t="s">
        <v>81</v>
      </c>
      <c r="C16" s="473">
        <v>0</v>
      </c>
      <c r="D16" s="473"/>
      <c r="E16" s="473">
        <v>0</v>
      </c>
      <c r="F16" s="473"/>
      <c r="G16" s="473">
        <v>18564954.353944492</v>
      </c>
      <c r="H16" s="473"/>
      <c r="I16" s="473">
        <v>260851.70648666599</v>
      </c>
      <c r="J16" s="473"/>
      <c r="K16" s="473">
        <v>0</v>
      </c>
      <c r="L16" s="473"/>
      <c r="M16" s="473">
        <v>193698.10870000001</v>
      </c>
      <c r="N16" s="473"/>
      <c r="O16" s="473">
        <v>0</v>
      </c>
      <c r="P16" s="473"/>
      <c r="Q16" s="473">
        <v>0</v>
      </c>
      <c r="R16" s="474"/>
      <c r="S16" s="475">
        <v>6821857.9858239051</v>
      </c>
    </row>
    <row r="17" spans="1:19" s="177" customFormat="1">
      <c r="A17" s="132">
        <v>10</v>
      </c>
      <c r="B17" s="195" t="s">
        <v>75</v>
      </c>
      <c r="C17" s="473">
        <v>0</v>
      </c>
      <c r="D17" s="473"/>
      <c r="E17" s="473">
        <v>0</v>
      </c>
      <c r="F17" s="473"/>
      <c r="G17" s="473">
        <v>0</v>
      </c>
      <c r="H17" s="473"/>
      <c r="I17" s="473">
        <v>0</v>
      </c>
      <c r="J17" s="473"/>
      <c r="K17" s="473">
        <v>0</v>
      </c>
      <c r="L17" s="473"/>
      <c r="M17" s="473">
        <v>14945080.4025904</v>
      </c>
      <c r="N17" s="473"/>
      <c r="O17" s="473">
        <v>14238113.5663052</v>
      </c>
      <c r="P17" s="473"/>
      <c r="Q17" s="473">
        <v>0</v>
      </c>
      <c r="R17" s="474"/>
      <c r="S17" s="475">
        <v>36302250.752048202</v>
      </c>
    </row>
    <row r="18" spans="1:19" s="177" customFormat="1">
      <c r="A18" s="132">
        <v>11</v>
      </c>
      <c r="B18" s="195" t="s">
        <v>76</v>
      </c>
      <c r="C18" s="473">
        <v>0</v>
      </c>
      <c r="D18" s="473"/>
      <c r="E18" s="473">
        <v>0</v>
      </c>
      <c r="F18" s="473"/>
      <c r="G18" s="473">
        <v>0</v>
      </c>
      <c r="H18" s="473"/>
      <c r="I18" s="473">
        <v>0</v>
      </c>
      <c r="J18" s="473"/>
      <c r="K18" s="473">
        <v>0</v>
      </c>
      <c r="L18" s="473"/>
      <c r="M18" s="473">
        <v>11034255.5394</v>
      </c>
      <c r="N18" s="473"/>
      <c r="O18" s="473">
        <v>3571909.0043000001</v>
      </c>
      <c r="P18" s="473"/>
      <c r="Q18" s="473">
        <v>0</v>
      </c>
      <c r="R18" s="474"/>
      <c r="S18" s="475">
        <v>16392119.045850001</v>
      </c>
    </row>
    <row r="19" spans="1:19" s="177" customFormat="1">
      <c r="A19" s="132">
        <v>12</v>
      </c>
      <c r="B19" s="195" t="s">
        <v>77</v>
      </c>
      <c r="C19" s="473">
        <v>0</v>
      </c>
      <c r="D19" s="473"/>
      <c r="E19" s="473">
        <v>0</v>
      </c>
      <c r="F19" s="473"/>
      <c r="G19" s="473">
        <v>0</v>
      </c>
      <c r="H19" s="473"/>
      <c r="I19" s="473">
        <v>0</v>
      </c>
      <c r="J19" s="473"/>
      <c r="K19" s="473">
        <v>0</v>
      </c>
      <c r="L19" s="473"/>
      <c r="M19" s="473">
        <v>2220320.1910999999</v>
      </c>
      <c r="N19" s="473">
        <v>29152686.751499999</v>
      </c>
      <c r="O19" s="473">
        <v>0</v>
      </c>
      <c r="P19" s="473"/>
      <c r="Q19" s="473">
        <v>0</v>
      </c>
      <c r="R19" s="474"/>
      <c r="S19" s="475">
        <v>31373006.942600001</v>
      </c>
    </row>
    <row r="20" spans="1:19" s="177" customFormat="1">
      <c r="A20" s="132">
        <v>13</v>
      </c>
      <c r="B20" s="195" t="s">
        <v>78</v>
      </c>
      <c r="C20" s="473">
        <v>0</v>
      </c>
      <c r="D20" s="473"/>
      <c r="E20" s="473">
        <v>0</v>
      </c>
      <c r="F20" s="473"/>
      <c r="G20" s="473">
        <v>0</v>
      </c>
      <c r="H20" s="473"/>
      <c r="I20" s="473">
        <v>0</v>
      </c>
      <c r="J20" s="473"/>
      <c r="K20" s="473">
        <v>0</v>
      </c>
      <c r="L20" s="473"/>
      <c r="M20" s="473">
        <v>0</v>
      </c>
      <c r="N20" s="473"/>
      <c r="O20" s="473">
        <v>0</v>
      </c>
      <c r="P20" s="473"/>
      <c r="Q20" s="473">
        <v>0</v>
      </c>
      <c r="R20" s="474"/>
      <c r="S20" s="475">
        <v>0</v>
      </c>
    </row>
    <row r="21" spans="1:19" s="177" customFormat="1">
      <c r="A21" s="132">
        <v>14</v>
      </c>
      <c r="B21" s="195" t="s">
        <v>296</v>
      </c>
      <c r="C21" s="473">
        <v>31447808.0656</v>
      </c>
      <c r="D21" s="473"/>
      <c r="E21" s="473">
        <v>0</v>
      </c>
      <c r="F21" s="473"/>
      <c r="G21" s="473">
        <v>0</v>
      </c>
      <c r="H21" s="473"/>
      <c r="I21" s="473">
        <v>0</v>
      </c>
      <c r="J21" s="473"/>
      <c r="K21" s="473">
        <v>0</v>
      </c>
      <c r="L21" s="473"/>
      <c r="M21" s="473">
        <v>171741155.17504302</v>
      </c>
      <c r="N21" s="473">
        <v>7344390.0564600062</v>
      </c>
      <c r="O21" s="473">
        <v>0</v>
      </c>
      <c r="P21" s="473"/>
      <c r="Q21" s="473">
        <v>4300000</v>
      </c>
      <c r="R21" s="474"/>
      <c r="S21" s="475">
        <v>189835545.23150301</v>
      </c>
    </row>
    <row r="22" spans="1:19" ht="13.5" thickBot="1">
      <c r="A22" s="114"/>
      <c r="B22" s="179" t="s">
        <v>74</v>
      </c>
      <c r="C22" s="476">
        <f>SUM(C8:C21)</f>
        <v>190153928.55560002</v>
      </c>
      <c r="D22" s="476">
        <f t="shared" ref="D22:S22" si="0">SUM(D8:D21)</f>
        <v>0</v>
      </c>
      <c r="E22" s="476">
        <f t="shared" si="0"/>
        <v>78800194.598499998</v>
      </c>
      <c r="F22" s="476">
        <f t="shared" si="0"/>
        <v>0</v>
      </c>
      <c r="G22" s="476">
        <f t="shared" si="0"/>
        <v>18564954.353944492</v>
      </c>
      <c r="H22" s="476">
        <f t="shared" si="0"/>
        <v>0</v>
      </c>
      <c r="I22" s="476">
        <f t="shared" si="0"/>
        <v>3039450.9822866661</v>
      </c>
      <c r="J22" s="476">
        <f t="shared" si="0"/>
        <v>0</v>
      </c>
      <c r="K22" s="476">
        <f t="shared" si="0"/>
        <v>116230360.8618091</v>
      </c>
      <c r="L22" s="476">
        <f t="shared" si="0"/>
        <v>0</v>
      </c>
      <c r="M22" s="476">
        <f t="shared" si="0"/>
        <v>793678239.16979349</v>
      </c>
      <c r="N22" s="476">
        <f t="shared" si="0"/>
        <v>88130555.780139998</v>
      </c>
      <c r="O22" s="476">
        <f t="shared" si="0"/>
        <v>17810022.5706052</v>
      </c>
      <c r="P22" s="476">
        <f t="shared" si="0"/>
        <v>0</v>
      </c>
      <c r="Q22" s="476">
        <f t="shared" si="0"/>
        <v>4300000</v>
      </c>
      <c r="R22" s="476">
        <f t="shared" si="0"/>
        <v>0</v>
      </c>
      <c r="S22" s="477">
        <f t="shared" si="0"/>
        <v>1030224097.8869221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E28"/>
  <sheetViews>
    <sheetView tabSelected="1" workbookViewId="0">
      <pane xSplit="2" ySplit="6" topLeftCell="U7" activePane="bottomRight" state="frozen"/>
      <selection pane="topRight" activeCell="C1" sqref="C1"/>
      <selection pane="bottomLeft" activeCell="A6" sqref="A6"/>
      <selection pane="bottomRight" activeCell="AB21" sqref="AB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31">
      <c r="A1" s="2" t="s">
        <v>233</v>
      </c>
      <c r="B1" s="17" t="s">
        <v>849</v>
      </c>
    </row>
    <row r="2" spans="1:31">
      <c r="A2" s="2" t="s">
        <v>234</v>
      </c>
      <c r="B2" s="490">
        <v>43100</v>
      </c>
    </row>
    <row r="4" spans="1:31" ht="27.75" thickBot="1">
      <c r="A4" s="2" t="s">
        <v>670</v>
      </c>
      <c r="B4" s="376" t="s">
        <v>778</v>
      </c>
      <c r="V4" s="227" t="s">
        <v>135</v>
      </c>
    </row>
    <row r="5" spans="1:31">
      <c r="A5" s="112"/>
      <c r="B5" s="113"/>
      <c r="C5" s="520" t="s">
        <v>244</v>
      </c>
      <c r="D5" s="521"/>
      <c r="E5" s="521"/>
      <c r="F5" s="521"/>
      <c r="G5" s="521"/>
      <c r="H5" s="521"/>
      <c r="I5" s="521"/>
      <c r="J5" s="521"/>
      <c r="K5" s="521"/>
      <c r="L5" s="522"/>
      <c r="M5" s="520" t="s">
        <v>245</v>
      </c>
      <c r="N5" s="521"/>
      <c r="O5" s="521"/>
      <c r="P5" s="521"/>
      <c r="Q5" s="521"/>
      <c r="R5" s="521"/>
      <c r="S5" s="522"/>
      <c r="T5" s="525" t="s">
        <v>776</v>
      </c>
      <c r="U5" s="525" t="s">
        <v>775</v>
      </c>
      <c r="V5" s="523" t="s">
        <v>246</v>
      </c>
    </row>
    <row r="6" spans="1:31" s="79" customFormat="1" ht="140.25">
      <c r="A6" s="130"/>
      <c r="B6" s="197"/>
      <c r="C6" s="110" t="s">
        <v>247</v>
      </c>
      <c r="D6" s="109" t="s">
        <v>248</v>
      </c>
      <c r="E6" s="106" t="s">
        <v>249</v>
      </c>
      <c r="F6" s="377" t="s">
        <v>770</v>
      </c>
      <c r="G6" s="109" t="s">
        <v>250</v>
      </c>
      <c r="H6" s="109" t="s">
        <v>251</v>
      </c>
      <c r="I6" s="109" t="s">
        <v>252</v>
      </c>
      <c r="J6" s="109" t="s">
        <v>295</v>
      </c>
      <c r="K6" s="109" t="s">
        <v>253</v>
      </c>
      <c r="L6" s="111" t="s">
        <v>254</v>
      </c>
      <c r="M6" s="110" t="s">
        <v>255</v>
      </c>
      <c r="N6" s="109" t="s">
        <v>256</v>
      </c>
      <c r="O6" s="109" t="s">
        <v>257</v>
      </c>
      <c r="P6" s="109" t="s">
        <v>258</v>
      </c>
      <c r="Q6" s="109" t="s">
        <v>259</v>
      </c>
      <c r="R6" s="109" t="s">
        <v>260</v>
      </c>
      <c r="S6" s="111" t="s">
        <v>261</v>
      </c>
      <c r="T6" s="526"/>
      <c r="U6" s="526"/>
      <c r="V6" s="524"/>
    </row>
    <row r="7" spans="1:31" s="177" customFormat="1" ht="15">
      <c r="A7" s="178">
        <v>1</v>
      </c>
      <c r="B7" s="176" t="s">
        <v>262</v>
      </c>
      <c r="C7" s="351"/>
      <c r="D7" s="349">
        <v>0</v>
      </c>
      <c r="E7" s="349"/>
      <c r="F7" s="349"/>
      <c r="G7" s="349"/>
      <c r="H7" s="349"/>
      <c r="I7" s="349"/>
      <c r="J7" s="349"/>
      <c r="K7" s="349"/>
      <c r="L7" s="352"/>
      <c r="M7" s="351"/>
      <c r="N7" s="349"/>
      <c r="O7" s="349"/>
      <c r="P7" s="349"/>
      <c r="Q7" s="349"/>
      <c r="R7" s="349"/>
      <c r="S7" s="352"/>
      <c r="T7" s="371">
        <v>0</v>
      </c>
      <c r="U7" s="370"/>
      <c r="V7" s="353">
        <f>T7+U7</f>
        <v>0</v>
      </c>
      <c r="X7"/>
      <c r="Y7"/>
      <c r="Z7"/>
      <c r="AA7"/>
      <c r="AB7"/>
      <c r="AC7"/>
      <c r="AD7"/>
      <c r="AE7"/>
    </row>
    <row r="8" spans="1:31" s="177" customFormat="1" ht="15">
      <c r="A8" s="178">
        <v>2</v>
      </c>
      <c r="B8" s="176" t="s">
        <v>263</v>
      </c>
      <c r="C8" s="351"/>
      <c r="D8" s="349">
        <v>0</v>
      </c>
      <c r="E8" s="349"/>
      <c r="F8" s="349"/>
      <c r="G8" s="349"/>
      <c r="H8" s="349"/>
      <c r="I8" s="349"/>
      <c r="J8" s="349"/>
      <c r="K8" s="349"/>
      <c r="L8" s="352"/>
      <c r="M8" s="351"/>
      <c r="N8" s="349"/>
      <c r="O8" s="349"/>
      <c r="P8" s="349"/>
      <c r="Q8" s="349"/>
      <c r="R8" s="349"/>
      <c r="S8" s="352"/>
      <c r="T8" s="370">
        <v>0</v>
      </c>
      <c r="U8" s="370"/>
      <c r="V8" s="353">
        <f t="shared" ref="V8:V20" si="0">T8+U8</f>
        <v>0</v>
      </c>
      <c r="X8"/>
      <c r="Y8"/>
      <c r="Z8"/>
      <c r="AA8"/>
      <c r="AB8"/>
      <c r="AC8"/>
      <c r="AD8"/>
      <c r="AE8"/>
    </row>
    <row r="9" spans="1:31" s="177" customFormat="1" ht="15">
      <c r="A9" s="178">
        <v>3</v>
      </c>
      <c r="B9" s="176" t="s">
        <v>264</v>
      </c>
      <c r="C9" s="351"/>
      <c r="D9" s="349">
        <v>0</v>
      </c>
      <c r="E9" s="349"/>
      <c r="F9" s="349"/>
      <c r="G9" s="349"/>
      <c r="H9" s="349"/>
      <c r="I9" s="349"/>
      <c r="J9" s="349"/>
      <c r="K9" s="349"/>
      <c r="L9" s="352"/>
      <c r="M9" s="351"/>
      <c r="N9" s="349"/>
      <c r="O9" s="349"/>
      <c r="P9" s="349"/>
      <c r="Q9" s="349"/>
      <c r="R9" s="349"/>
      <c r="S9" s="352"/>
      <c r="T9" s="370">
        <v>0</v>
      </c>
      <c r="U9" s="370"/>
      <c r="V9" s="353">
        <f t="shared" si="0"/>
        <v>0</v>
      </c>
      <c r="X9"/>
      <c r="Y9"/>
      <c r="Z9"/>
      <c r="AA9"/>
      <c r="AB9"/>
      <c r="AC9"/>
      <c r="AD9"/>
      <c r="AE9"/>
    </row>
    <row r="10" spans="1:31" s="177" customFormat="1" ht="15">
      <c r="A10" s="178">
        <v>4</v>
      </c>
      <c r="B10" s="176" t="s">
        <v>265</v>
      </c>
      <c r="C10" s="351"/>
      <c r="D10" s="349">
        <v>0</v>
      </c>
      <c r="E10" s="349"/>
      <c r="F10" s="349"/>
      <c r="G10" s="349"/>
      <c r="H10" s="349"/>
      <c r="I10" s="349"/>
      <c r="J10" s="349"/>
      <c r="K10" s="349"/>
      <c r="L10" s="352"/>
      <c r="M10" s="351"/>
      <c r="N10" s="349"/>
      <c r="O10" s="349"/>
      <c r="P10" s="349"/>
      <c r="Q10" s="349"/>
      <c r="R10" s="349"/>
      <c r="S10" s="352"/>
      <c r="T10" s="370">
        <v>0</v>
      </c>
      <c r="U10" s="370"/>
      <c r="V10" s="353">
        <f t="shared" si="0"/>
        <v>0</v>
      </c>
      <c r="X10"/>
      <c r="Y10"/>
      <c r="Z10"/>
      <c r="AA10"/>
      <c r="AB10"/>
      <c r="AC10"/>
      <c r="AD10"/>
      <c r="AE10"/>
    </row>
    <row r="11" spans="1:31" s="177" customFormat="1" ht="15">
      <c r="A11" s="178">
        <v>5</v>
      </c>
      <c r="B11" s="176" t="s">
        <v>266</v>
      </c>
      <c r="C11" s="351"/>
      <c r="D11" s="349">
        <v>0</v>
      </c>
      <c r="E11" s="349"/>
      <c r="F11" s="349"/>
      <c r="G11" s="349"/>
      <c r="H11" s="349"/>
      <c r="I11" s="349"/>
      <c r="J11" s="349"/>
      <c r="K11" s="349"/>
      <c r="L11" s="352"/>
      <c r="M11" s="351"/>
      <c r="N11" s="349"/>
      <c r="O11" s="349"/>
      <c r="P11" s="349"/>
      <c r="Q11" s="349"/>
      <c r="R11" s="349"/>
      <c r="S11" s="352"/>
      <c r="T11" s="370">
        <v>0</v>
      </c>
      <c r="U11" s="370"/>
      <c r="V11" s="353">
        <f t="shared" si="0"/>
        <v>0</v>
      </c>
      <c r="X11"/>
      <c r="Y11"/>
      <c r="Z11"/>
      <c r="AA11"/>
      <c r="AB11"/>
      <c r="AC11"/>
      <c r="AD11"/>
      <c r="AE11"/>
    </row>
    <row r="12" spans="1:31" s="177" customFormat="1" ht="15">
      <c r="A12" s="178">
        <v>6</v>
      </c>
      <c r="B12" s="176" t="s">
        <v>267</v>
      </c>
      <c r="C12" s="351"/>
      <c r="D12" s="349">
        <v>0</v>
      </c>
      <c r="E12" s="349"/>
      <c r="F12" s="349"/>
      <c r="G12" s="349"/>
      <c r="H12" s="349"/>
      <c r="I12" s="349"/>
      <c r="J12" s="349"/>
      <c r="K12" s="349"/>
      <c r="L12" s="352"/>
      <c r="M12" s="351"/>
      <c r="N12" s="349"/>
      <c r="O12" s="349"/>
      <c r="P12" s="349"/>
      <c r="Q12" s="349"/>
      <c r="R12" s="349"/>
      <c r="S12" s="352"/>
      <c r="T12" s="370">
        <v>0</v>
      </c>
      <c r="U12" s="370"/>
      <c r="V12" s="353">
        <f t="shared" si="0"/>
        <v>0</v>
      </c>
      <c r="X12"/>
      <c r="Y12"/>
      <c r="Z12"/>
      <c r="AA12"/>
      <c r="AB12"/>
      <c r="AC12"/>
      <c r="AD12"/>
      <c r="AE12"/>
    </row>
    <row r="13" spans="1:31" s="177" customFormat="1" ht="15">
      <c r="A13" s="178">
        <v>7</v>
      </c>
      <c r="B13" s="176" t="s">
        <v>79</v>
      </c>
      <c r="C13" s="351"/>
      <c r="D13" s="349">
        <v>95776295.272427127</v>
      </c>
      <c r="E13" s="349"/>
      <c r="F13" s="349"/>
      <c r="G13" s="349"/>
      <c r="H13" s="349"/>
      <c r="I13" s="349"/>
      <c r="J13" s="349"/>
      <c r="K13" s="349"/>
      <c r="L13" s="352"/>
      <c r="M13" s="351"/>
      <c r="N13" s="349"/>
      <c r="O13" s="349"/>
      <c r="P13" s="349"/>
      <c r="Q13" s="349"/>
      <c r="R13" s="349"/>
      <c r="S13" s="352"/>
      <c r="T13" s="370">
        <v>84133037.153487727</v>
      </c>
      <c r="U13" s="370">
        <v>11643258.118939403</v>
      </c>
      <c r="V13" s="353">
        <f t="shared" si="0"/>
        <v>95776295.272427127</v>
      </c>
      <c r="X13"/>
      <c r="Y13"/>
      <c r="Z13"/>
      <c r="AA13"/>
      <c r="AB13"/>
      <c r="AC13"/>
      <c r="AD13"/>
      <c r="AE13"/>
    </row>
    <row r="14" spans="1:31" s="177" customFormat="1" ht="15">
      <c r="A14" s="178">
        <v>8</v>
      </c>
      <c r="B14" s="176" t="s">
        <v>80</v>
      </c>
      <c r="C14" s="351"/>
      <c r="D14" s="349">
        <v>574326.97238710744</v>
      </c>
      <c r="E14" s="349"/>
      <c r="F14" s="349"/>
      <c r="G14" s="349"/>
      <c r="H14" s="349"/>
      <c r="I14" s="349"/>
      <c r="J14" s="349"/>
      <c r="K14" s="349"/>
      <c r="L14" s="352"/>
      <c r="M14" s="351"/>
      <c r="N14" s="349"/>
      <c r="O14" s="349"/>
      <c r="P14" s="349"/>
      <c r="Q14" s="349"/>
      <c r="R14" s="349"/>
      <c r="S14" s="352"/>
      <c r="T14" s="370">
        <v>574326.97238710744</v>
      </c>
      <c r="U14" s="370"/>
      <c r="V14" s="353">
        <f t="shared" si="0"/>
        <v>574326.97238710744</v>
      </c>
      <c r="X14"/>
      <c r="Y14"/>
      <c r="Z14"/>
      <c r="AA14"/>
      <c r="AB14"/>
      <c r="AC14"/>
      <c r="AD14"/>
      <c r="AE14"/>
    </row>
    <row r="15" spans="1:31" s="177" customFormat="1" ht="15">
      <c r="A15" s="178">
        <v>9</v>
      </c>
      <c r="B15" s="176" t="s">
        <v>81</v>
      </c>
      <c r="C15" s="351"/>
      <c r="D15" s="349">
        <v>0</v>
      </c>
      <c r="E15" s="349"/>
      <c r="F15" s="349"/>
      <c r="G15" s="349"/>
      <c r="H15" s="349"/>
      <c r="I15" s="349"/>
      <c r="J15" s="349"/>
      <c r="K15" s="349"/>
      <c r="L15" s="352"/>
      <c r="M15" s="351"/>
      <c r="N15" s="349"/>
      <c r="O15" s="349"/>
      <c r="P15" s="349"/>
      <c r="Q15" s="349"/>
      <c r="R15" s="349"/>
      <c r="S15" s="352"/>
      <c r="T15" s="370">
        <v>0</v>
      </c>
      <c r="U15" s="370"/>
      <c r="V15" s="353">
        <f t="shared" si="0"/>
        <v>0</v>
      </c>
      <c r="X15"/>
      <c r="Y15"/>
      <c r="Z15"/>
      <c r="AA15"/>
      <c r="AB15"/>
      <c r="AC15"/>
      <c r="AD15"/>
      <c r="AE15"/>
    </row>
    <row r="16" spans="1:31" s="177" customFormat="1" ht="15">
      <c r="A16" s="178">
        <v>10</v>
      </c>
      <c r="B16" s="176" t="s">
        <v>75</v>
      </c>
      <c r="C16" s="351"/>
      <c r="D16" s="349">
        <v>1060673.86259</v>
      </c>
      <c r="E16" s="349"/>
      <c r="F16" s="349"/>
      <c r="G16" s="349"/>
      <c r="H16" s="349"/>
      <c r="I16" s="349"/>
      <c r="J16" s="349"/>
      <c r="K16" s="349"/>
      <c r="L16" s="352"/>
      <c r="M16" s="351"/>
      <c r="N16" s="349"/>
      <c r="O16" s="349"/>
      <c r="P16" s="349"/>
      <c r="Q16" s="349"/>
      <c r="R16" s="349"/>
      <c r="S16" s="352"/>
      <c r="T16" s="370">
        <v>1060673.86259</v>
      </c>
      <c r="U16" s="370"/>
      <c r="V16" s="353">
        <f t="shared" si="0"/>
        <v>1060673.86259</v>
      </c>
      <c r="X16"/>
      <c r="Y16"/>
      <c r="Z16"/>
      <c r="AA16"/>
      <c r="AB16"/>
      <c r="AC16"/>
      <c r="AD16"/>
      <c r="AE16"/>
    </row>
    <row r="17" spans="1:31" s="177" customFormat="1" ht="15">
      <c r="A17" s="178">
        <v>11</v>
      </c>
      <c r="B17" s="176" t="s">
        <v>76</v>
      </c>
      <c r="C17" s="351"/>
      <c r="D17" s="349">
        <v>32303.84</v>
      </c>
      <c r="E17" s="349"/>
      <c r="F17" s="349"/>
      <c r="G17" s="349"/>
      <c r="H17" s="349"/>
      <c r="I17" s="349"/>
      <c r="J17" s="349"/>
      <c r="K17" s="349"/>
      <c r="L17" s="352"/>
      <c r="M17" s="351"/>
      <c r="N17" s="349"/>
      <c r="O17" s="349"/>
      <c r="P17" s="349"/>
      <c r="Q17" s="349"/>
      <c r="R17" s="349"/>
      <c r="S17" s="352"/>
      <c r="T17" s="370">
        <v>32303.84</v>
      </c>
      <c r="U17" s="370"/>
      <c r="V17" s="353">
        <f t="shared" si="0"/>
        <v>32303.84</v>
      </c>
      <c r="X17"/>
      <c r="Y17"/>
      <c r="Z17"/>
      <c r="AA17"/>
      <c r="AB17"/>
      <c r="AC17"/>
      <c r="AD17"/>
      <c r="AE17"/>
    </row>
    <row r="18" spans="1:31" s="177" customFormat="1" ht="15">
      <c r="A18" s="178">
        <v>12</v>
      </c>
      <c r="B18" s="176" t="s">
        <v>77</v>
      </c>
      <c r="C18" s="351"/>
      <c r="D18" s="349">
        <v>23979897.551846605</v>
      </c>
      <c r="E18" s="349"/>
      <c r="F18" s="349"/>
      <c r="G18" s="349"/>
      <c r="H18" s="349"/>
      <c r="I18" s="349"/>
      <c r="J18" s="349"/>
      <c r="K18" s="349"/>
      <c r="L18" s="352"/>
      <c r="M18" s="351"/>
      <c r="N18" s="349"/>
      <c r="O18" s="349"/>
      <c r="P18" s="349"/>
      <c r="Q18" s="349"/>
      <c r="R18" s="349"/>
      <c r="S18" s="352"/>
      <c r="T18" s="370">
        <v>1795131.9749970001</v>
      </c>
      <c r="U18" s="370">
        <v>22184765.576849606</v>
      </c>
      <c r="V18" s="353">
        <f t="shared" si="0"/>
        <v>23979897.551846605</v>
      </c>
      <c r="X18"/>
      <c r="Y18"/>
      <c r="Z18"/>
      <c r="AA18"/>
      <c r="AB18"/>
      <c r="AC18"/>
      <c r="AD18"/>
      <c r="AE18"/>
    </row>
    <row r="19" spans="1:31" s="177" customFormat="1" ht="15">
      <c r="A19" s="178">
        <v>13</v>
      </c>
      <c r="B19" s="176" t="s">
        <v>78</v>
      </c>
      <c r="C19" s="351"/>
      <c r="D19" s="349">
        <v>0</v>
      </c>
      <c r="E19" s="349"/>
      <c r="F19" s="349"/>
      <c r="G19" s="349"/>
      <c r="H19" s="349"/>
      <c r="I19" s="349"/>
      <c r="J19" s="349"/>
      <c r="K19" s="349"/>
      <c r="L19" s="352"/>
      <c r="M19" s="351"/>
      <c r="N19" s="349"/>
      <c r="O19" s="349"/>
      <c r="P19" s="349"/>
      <c r="Q19" s="349"/>
      <c r="R19" s="349"/>
      <c r="S19" s="352"/>
      <c r="T19" s="370">
        <v>0</v>
      </c>
      <c r="U19" s="370"/>
      <c r="V19" s="353">
        <f t="shared" si="0"/>
        <v>0</v>
      </c>
      <c r="X19"/>
      <c r="Y19"/>
      <c r="Z19"/>
      <c r="AA19"/>
      <c r="AB19"/>
      <c r="AC19"/>
      <c r="AD19"/>
      <c r="AE19"/>
    </row>
    <row r="20" spans="1:31" s="177" customFormat="1" ht="15">
      <c r="A20" s="178">
        <v>14</v>
      </c>
      <c r="B20" s="176" t="s">
        <v>296</v>
      </c>
      <c r="C20" s="351"/>
      <c r="D20" s="349">
        <v>4871750.20898485</v>
      </c>
      <c r="E20" s="349"/>
      <c r="F20" s="349"/>
      <c r="G20" s="349"/>
      <c r="H20" s="349"/>
      <c r="I20" s="349"/>
      <c r="J20" s="349"/>
      <c r="K20" s="349"/>
      <c r="L20" s="352"/>
      <c r="M20" s="351"/>
      <c r="N20" s="349"/>
      <c r="O20" s="349"/>
      <c r="P20" s="349"/>
      <c r="Q20" s="349"/>
      <c r="R20" s="349"/>
      <c r="S20" s="352"/>
      <c r="T20" s="370">
        <v>4708076.9047354497</v>
      </c>
      <c r="U20" s="370">
        <v>163673.30424940001</v>
      </c>
      <c r="V20" s="353">
        <f t="shared" si="0"/>
        <v>4871750.20898485</v>
      </c>
      <c r="X20"/>
      <c r="Y20"/>
      <c r="Z20"/>
      <c r="AA20"/>
      <c r="AB20"/>
      <c r="AC20"/>
      <c r="AD20"/>
      <c r="AE20"/>
    </row>
    <row r="21" spans="1:31" ht="15.75" thickBot="1">
      <c r="A21" s="114"/>
      <c r="B21" s="115" t="s">
        <v>74</v>
      </c>
      <c r="C21" s="354">
        <f>SUM(C7:C20)</f>
        <v>0</v>
      </c>
      <c r="D21" s="350">
        <f t="shared" ref="D21:V21" si="1">SUM(D7:D20)</f>
        <v>126295247.7082357</v>
      </c>
      <c r="E21" s="350">
        <f t="shared" si="1"/>
        <v>0</v>
      </c>
      <c r="F21" s="350">
        <f t="shared" si="1"/>
        <v>0</v>
      </c>
      <c r="G21" s="350">
        <f t="shared" si="1"/>
        <v>0</v>
      </c>
      <c r="H21" s="350">
        <f t="shared" si="1"/>
        <v>0</v>
      </c>
      <c r="I21" s="350">
        <f t="shared" si="1"/>
        <v>0</v>
      </c>
      <c r="J21" s="350">
        <f t="shared" si="1"/>
        <v>0</v>
      </c>
      <c r="K21" s="350">
        <f t="shared" si="1"/>
        <v>0</v>
      </c>
      <c r="L21" s="355">
        <f t="shared" si="1"/>
        <v>0</v>
      </c>
      <c r="M21" s="354">
        <f t="shared" si="1"/>
        <v>0</v>
      </c>
      <c r="N21" s="350">
        <f t="shared" si="1"/>
        <v>0</v>
      </c>
      <c r="O21" s="350">
        <f t="shared" si="1"/>
        <v>0</v>
      </c>
      <c r="P21" s="350">
        <f t="shared" si="1"/>
        <v>0</v>
      </c>
      <c r="Q21" s="350">
        <f t="shared" si="1"/>
        <v>0</v>
      </c>
      <c r="R21" s="350">
        <f t="shared" si="1"/>
        <v>0</v>
      </c>
      <c r="S21" s="355">
        <f t="shared" si="1"/>
        <v>0</v>
      </c>
      <c r="T21" s="355">
        <f>SUM(T7:T20)</f>
        <v>92303550.708197281</v>
      </c>
      <c r="U21" s="355">
        <f t="shared" si="1"/>
        <v>33991697.000038408</v>
      </c>
      <c r="V21" s="356">
        <f t="shared" si="1"/>
        <v>126295247.7082357</v>
      </c>
      <c r="X21"/>
      <c r="Y21"/>
      <c r="Z21"/>
      <c r="AA21"/>
      <c r="AB21"/>
      <c r="AC21"/>
      <c r="AD21"/>
      <c r="AE21"/>
    </row>
    <row r="22" spans="1:31" ht="15">
      <c r="X22"/>
      <c r="Y22"/>
      <c r="Z22"/>
      <c r="AA22"/>
      <c r="AB22"/>
      <c r="AC22"/>
      <c r="AD22"/>
      <c r="AE22"/>
    </row>
    <row r="23" spans="1:31" ht="15">
      <c r="X23"/>
      <c r="Y23"/>
      <c r="Z23"/>
      <c r="AA23"/>
      <c r="AB23"/>
      <c r="AC23"/>
      <c r="AD23"/>
      <c r="AE23"/>
    </row>
    <row r="24" spans="1:31" ht="15">
      <c r="A24" s="19"/>
      <c r="B24" s="19"/>
      <c r="C24" s="83"/>
      <c r="D24" s="83"/>
      <c r="E24" s="83"/>
      <c r="X24"/>
      <c r="Y24"/>
      <c r="Z24"/>
      <c r="AA24"/>
      <c r="AB24"/>
      <c r="AC24"/>
      <c r="AD24"/>
      <c r="AE24"/>
    </row>
    <row r="25" spans="1:31">
      <c r="A25" s="107"/>
      <c r="B25" s="107"/>
      <c r="C25" s="19"/>
      <c r="D25" s="83"/>
      <c r="E25" s="83"/>
    </row>
    <row r="26" spans="1:31">
      <c r="A26" s="107"/>
      <c r="B26" s="108"/>
      <c r="C26" s="19"/>
      <c r="D26" s="83"/>
      <c r="E26" s="83"/>
    </row>
    <row r="27" spans="1:31">
      <c r="A27" s="107"/>
      <c r="B27" s="107"/>
      <c r="C27" s="19"/>
      <c r="D27" s="83"/>
      <c r="E27" s="83"/>
    </row>
    <row r="28" spans="1:31">
      <c r="A28" s="107"/>
      <c r="B28" s="108"/>
      <c r="C28" s="19"/>
      <c r="D28" s="83"/>
      <c r="E28" s="8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233</v>
      </c>
      <c r="B1" s="17" t="s">
        <v>849</v>
      </c>
    </row>
    <row r="2" spans="1:9">
      <c r="A2" s="2" t="s">
        <v>234</v>
      </c>
      <c r="B2" s="490">
        <v>43100</v>
      </c>
    </row>
    <row r="4" spans="1:9" ht="13.5" thickBot="1">
      <c r="A4" s="2" t="s">
        <v>671</v>
      </c>
      <c r="B4" s="373" t="s">
        <v>779</v>
      </c>
    </row>
    <row r="5" spans="1:9">
      <c r="A5" s="112"/>
      <c r="B5" s="174"/>
      <c r="C5" s="180" t="s">
        <v>0</v>
      </c>
      <c r="D5" s="180" t="s">
        <v>1</v>
      </c>
      <c r="E5" s="180" t="s">
        <v>2</v>
      </c>
      <c r="F5" s="180" t="s">
        <v>3</v>
      </c>
      <c r="G5" s="368" t="s">
        <v>4</v>
      </c>
      <c r="H5" s="181" t="s">
        <v>10</v>
      </c>
      <c r="I5" s="25"/>
    </row>
    <row r="6" spans="1:9" ht="15" customHeight="1">
      <c r="A6" s="173"/>
      <c r="B6" s="23"/>
      <c r="C6" s="527" t="s">
        <v>771</v>
      </c>
      <c r="D6" s="531" t="s">
        <v>792</v>
      </c>
      <c r="E6" s="532"/>
      <c r="F6" s="527" t="s">
        <v>798</v>
      </c>
      <c r="G6" s="527" t="s">
        <v>799</v>
      </c>
      <c r="H6" s="529" t="s">
        <v>773</v>
      </c>
      <c r="I6" s="25"/>
    </row>
    <row r="7" spans="1:9" ht="76.5">
      <c r="A7" s="173"/>
      <c r="B7" s="23"/>
      <c r="C7" s="528"/>
      <c r="D7" s="372" t="s">
        <v>774</v>
      </c>
      <c r="E7" s="372" t="s">
        <v>772</v>
      </c>
      <c r="F7" s="528"/>
      <c r="G7" s="528"/>
      <c r="H7" s="530"/>
      <c r="I7" s="25"/>
    </row>
    <row r="8" spans="1:9">
      <c r="A8" s="103">
        <v>1</v>
      </c>
      <c r="B8" s="85" t="s">
        <v>262</v>
      </c>
      <c r="C8" s="357">
        <v>302371883.47000003</v>
      </c>
      <c r="D8" s="358"/>
      <c r="E8" s="357"/>
      <c r="F8" s="357">
        <v>143665762.97999999</v>
      </c>
      <c r="G8" s="369">
        <v>143665762.97999999</v>
      </c>
      <c r="H8" s="378">
        <f>G8/(C8+E8)</f>
        <v>0.47512937159136975</v>
      </c>
    </row>
    <row r="9" spans="1:9" ht="15" customHeight="1">
      <c r="A9" s="103">
        <v>2</v>
      </c>
      <c r="B9" s="85" t="s">
        <v>263</v>
      </c>
      <c r="C9" s="357">
        <v>0</v>
      </c>
      <c r="D9" s="358"/>
      <c r="E9" s="357"/>
      <c r="F9" s="357">
        <v>0</v>
      </c>
      <c r="G9" s="369">
        <v>0</v>
      </c>
      <c r="H9" s="378" t="e">
        <f t="shared" ref="H9:H22" si="0">G9/(C9+E9)</f>
        <v>#DIV/0!</v>
      </c>
    </row>
    <row r="10" spans="1:9">
      <c r="A10" s="103">
        <v>3</v>
      </c>
      <c r="B10" s="85" t="s">
        <v>264</v>
      </c>
      <c r="C10" s="357">
        <v>29288.36</v>
      </c>
      <c r="D10" s="358"/>
      <c r="E10" s="357"/>
      <c r="F10" s="357">
        <v>29288.36</v>
      </c>
      <c r="G10" s="369">
        <v>29288.36</v>
      </c>
      <c r="H10" s="378">
        <f t="shared" si="0"/>
        <v>1</v>
      </c>
    </row>
    <row r="11" spans="1:9">
      <c r="A11" s="103">
        <v>4</v>
      </c>
      <c r="B11" s="85" t="s">
        <v>265</v>
      </c>
      <c r="C11" s="357">
        <v>0</v>
      </c>
      <c r="D11" s="358"/>
      <c r="E11" s="357"/>
      <c r="F11" s="357">
        <v>0</v>
      </c>
      <c r="G11" s="369">
        <v>0</v>
      </c>
      <c r="H11" s="378" t="e">
        <f t="shared" si="0"/>
        <v>#DIV/0!</v>
      </c>
    </row>
    <row r="12" spans="1:9">
      <c r="A12" s="103">
        <v>5</v>
      </c>
      <c r="B12" s="85" t="s">
        <v>266</v>
      </c>
      <c r="C12" s="357">
        <v>0</v>
      </c>
      <c r="D12" s="358"/>
      <c r="E12" s="357"/>
      <c r="F12" s="357">
        <v>0</v>
      </c>
      <c r="G12" s="369">
        <v>0</v>
      </c>
      <c r="H12" s="378" t="e">
        <f t="shared" si="0"/>
        <v>#DIV/0!</v>
      </c>
    </row>
    <row r="13" spans="1:9">
      <c r="A13" s="103">
        <v>6</v>
      </c>
      <c r="B13" s="85" t="s">
        <v>267</v>
      </c>
      <c r="C13" s="357">
        <v>96802972.724900007</v>
      </c>
      <c r="D13" s="358"/>
      <c r="E13" s="357"/>
      <c r="F13" s="357">
        <v>32373517.408199999</v>
      </c>
      <c r="G13" s="369">
        <v>32373517.408199999</v>
      </c>
      <c r="H13" s="378">
        <f t="shared" si="0"/>
        <v>0.33442689306867501</v>
      </c>
    </row>
    <row r="14" spans="1:9">
      <c r="A14" s="103">
        <v>7</v>
      </c>
      <c r="B14" s="85" t="s">
        <v>79</v>
      </c>
      <c r="C14" s="357">
        <v>434624499.56236011</v>
      </c>
      <c r="D14" s="358">
        <v>66791514.345299996</v>
      </c>
      <c r="E14" s="357">
        <v>49079898.600779995</v>
      </c>
      <c r="F14" s="358">
        <v>483704398.16314012</v>
      </c>
      <c r="G14" s="433">
        <v>387928102.89071298</v>
      </c>
      <c r="H14" s="378">
        <f t="shared" si="0"/>
        <v>0.80199416082190667</v>
      </c>
    </row>
    <row r="15" spans="1:9">
      <c r="A15" s="103">
        <v>8</v>
      </c>
      <c r="B15" s="85" t="s">
        <v>80</v>
      </c>
      <c r="C15" s="357">
        <v>116230360.8618091</v>
      </c>
      <c r="D15" s="358">
        <v>2648444.7114000022</v>
      </c>
      <c r="E15" s="357">
        <v>2553580.3714000001</v>
      </c>
      <c r="F15" s="358">
        <v>89726351.01775682</v>
      </c>
      <c r="G15" s="433">
        <v>89152024.045369714</v>
      </c>
      <c r="H15" s="378">
        <f t="shared" si="0"/>
        <v>0.75053936685209921</v>
      </c>
    </row>
    <row r="16" spans="1:9">
      <c r="A16" s="103">
        <v>9</v>
      </c>
      <c r="B16" s="85" t="s">
        <v>81</v>
      </c>
      <c r="C16" s="357">
        <v>19019504.169131156</v>
      </c>
      <c r="D16" s="358"/>
      <c r="E16" s="357"/>
      <c r="F16" s="358">
        <v>6821857.9858239051</v>
      </c>
      <c r="G16" s="433">
        <v>6821857.9858239051</v>
      </c>
      <c r="H16" s="378">
        <f t="shared" si="0"/>
        <v>0.3586769626148219</v>
      </c>
    </row>
    <row r="17" spans="1:8">
      <c r="A17" s="103">
        <v>10</v>
      </c>
      <c r="B17" s="85" t="s">
        <v>75</v>
      </c>
      <c r="C17" s="357">
        <v>29183193.968895599</v>
      </c>
      <c r="D17" s="358"/>
      <c r="E17" s="357"/>
      <c r="F17" s="358">
        <v>36302250.752048202</v>
      </c>
      <c r="G17" s="433">
        <v>35241576.889458202</v>
      </c>
      <c r="H17" s="378">
        <f t="shared" si="0"/>
        <v>1.2075983501675596</v>
      </c>
    </row>
    <row r="18" spans="1:8">
      <c r="A18" s="103">
        <v>11</v>
      </c>
      <c r="B18" s="85" t="s">
        <v>76</v>
      </c>
      <c r="C18" s="357">
        <v>14606164.5437</v>
      </c>
      <c r="D18" s="358"/>
      <c r="E18" s="357"/>
      <c r="F18" s="358">
        <v>16392119.045850001</v>
      </c>
      <c r="G18" s="433">
        <v>16359815.205850001</v>
      </c>
      <c r="H18" s="378">
        <f t="shared" si="0"/>
        <v>1.1200623652364914</v>
      </c>
    </row>
    <row r="19" spans="1:8">
      <c r="A19" s="103">
        <v>12</v>
      </c>
      <c r="B19" s="85" t="s">
        <v>77</v>
      </c>
      <c r="C19" s="357">
        <v>2220320.1910999999</v>
      </c>
      <c r="D19" s="358">
        <v>29629879.699500002</v>
      </c>
      <c r="E19" s="357">
        <v>29152686.751499999</v>
      </c>
      <c r="F19" s="358">
        <v>31373006.942600001</v>
      </c>
      <c r="G19" s="433">
        <v>7393109.3907533931</v>
      </c>
      <c r="H19" s="378">
        <f t="shared" si="0"/>
        <v>0.23565192218520251</v>
      </c>
    </row>
    <row r="20" spans="1:8">
      <c r="A20" s="103">
        <v>13</v>
      </c>
      <c r="B20" s="85" t="s">
        <v>78</v>
      </c>
      <c r="C20" s="357">
        <v>0</v>
      </c>
      <c r="D20" s="358"/>
      <c r="E20" s="357"/>
      <c r="F20" s="358">
        <v>0</v>
      </c>
      <c r="G20" s="433">
        <v>0</v>
      </c>
      <c r="H20" s="378" t="e">
        <f t="shared" si="0"/>
        <v>#DIV/0!</v>
      </c>
    </row>
    <row r="21" spans="1:8">
      <c r="A21" s="103">
        <v>14</v>
      </c>
      <c r="B21" s="85" t="s">
        <v>296</v>
      </c>
      <c r="C21" s="357">
        <v>207488963.24064302</v>
      </c>
      <c r="D21" s="358">
        <v>9062741.3629000038</v>
      </c>
      <c r="E21" s="357">
        <v>7344390.0564600062</v>
      </c>
      <c r="F21" s="358">
        <v>189835545.23150301</v>
      </c>
      <c r="G21" s="433">
        <v>184963795.02251819</v>
      </c>
      <c r="H21" s="378">
        <f t="shared" si="0"/>
        <v>0.8609640550865636</v>
      </c>
    </row>
    <row r="22" spans="1:8" ht="13.5" thickBot="1">
      <c r="A22" s="175"/>
      <c r="B22" s="182" t="s">
        <v>74</v>
      </c>
      <c r="C22" s="350">
        <f>SUM(C8:C21)</f>
        <v>1222577151.0925391</v>
      </c>
      <c r="D22" s="350">
        <f>SUM(D8:D21)</f>
        <v>108132580.11909999</v>
      </c>
      <c r="E22" s="350">
        <f>SUM(E8:E21)</f>
        <v>88130555.780139998</v>
      </c>
      <c r="F22" s="350">
        <f>SUM(F8:F21)</f>
        <v>1030224097.8869221</v>
      </c>
      <c r="G22" s="350">
        <f>SUM(G8:G21)</f>
        <v>903928850.17868626</v>
      </c>
      <c r="H22" s="478">
        <f t="shared" si="0"/>
        <v>0.68964945078063322</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5"/>
  <sheetViews>
    <sheetView zoomScale="90" zoomScaleNormal="90" workbookViewId="0">
      <pane xSplit="2" ySplit="6" topLeftCell="C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417" bestFit="1" customWidth="1"/>
    <col min="2" max="2" width="104.140625" style="417" customWidth="1"/>
    <col min="3" max="11" width="12.7109375" style="417" customWidth="1"/>
    <col min="12" max="16384" width="9.140625" style="417"/>
  </cols>
  <sheetData>
    <row r="1" spans="1:11">
      <c r="A1" s="417" t="s">
        <v>233</v>
      </c>
      <c r="B1" s="17" t="s">
        <v>849</v>
      </c>
    </row>
    <row r="2" spans="1:11">
      <c r="A2" s="417" t="s">
        <v>234</v>
      </c>
      <c r="B2" s="490">
        <v>43100</v>
      </c>
      <c r="C2" s="418"/>
      <c r="D2" s="418"/>
    </row>
    <row r="3" spans="1:11">
      <c r="B3" s="418"/>
      <c r="C3" s="418"/>
      <c r="D3" s="418"/>
    </row>
    <row r="4" spans="1:11" ht="13.5" thickBot="1">
      <c r="A4" s="417" t="s">
        <v>843</v>
      </c>
      <c r="B4" s="373" t="s">
        <v>842</v>
      </c>
      <c r="C4" s="418"/>
      <c r="D4" s="418"/>
    </row>
    <row r="5" spans="1:11" ht="30" customHeight="1">
      <c r="A5" s="536"/>
      <c r="B5" s="537"/>
      <c r="C5" s="534" t="s">
        <v>812</v>
      </c>
      <c r="D5" s="534"/>
      <c r="E5" s="534"/>
      <c r="F5" s="534" t="s">
        <v>845</v>
      </c>
      <c r="G5" s="534"/>
      <c r="H5" s="534"/>
      <c r="I5" s="534" t="s">
        <v>813</v>
      </c>
      <c r="J5" s="534"/>
      <c r="K5" s="535"/>
    </row>
    <row r="6" spans="1:11">
      <c r="A6" s="415"/>
      <c r="B6" s="416"/>
      <c r="C6" s="419" t="s">
        <v>33</v>
      </c>
      <c r="D6" s="419" t="s">
        <v>138</v>
      </c>
      <c r="E6" s="419" t="s">
        <v>74</v>
      </c>
      <c r="F6" s="419" t="s">
        <v>33</v>
      </c>
      <c r="G6" s="419" t="s">
        <v>138</v>
      </c>
      <c r="H6" s="419" t="s">
        <v>74</v>
      </c>
      <c r="I6" s="419" t="s">
        <v>33</v>
      </c>
      <c r="J6" s="419" t="s">
        <v>138</v>
      </c>
      <c r="K6" s="424" t="s">
        <v>74</v>
      </c>
    </row>
    <row r="7" spans="1:11">
      <c r="A7" s="425" t="s">
        <v>810</v>
      </c>
      <c r="B7" s="414"/>
      <c r="C7" s="414"/>
      <c r="D7" s="414"/>
      <c r="E7" s="414"/>
      <c r="F7" s="414"/>
      <c r="G7" s="414"/>
      <c r="H7" s="414"/>
      <c r="I7" s="414"/>
      <c r="J7" s="414"/>
      <c r="K7" s="426"/>
    </row>
    <row r="8" spans="1:11">
      <c r="A8" s="413">
        <v>1</v>
      </c>
      <c r="B8" s="392" t="s">
        <v>810</v>
      </c>
      <c r="C8" s="387"/>
      <c r="D8" s="387"/>
      <c r="E8" s="387"/>
      <c r="F8" s="393">
        <v>157156916.15000001</v>
      </c>
      <c r="G8" s="393">
        <v>206845904.94360003</v>
      </c>
      <c r="H8" s="393">
        <v>364002821.09360003</v>
      </c>
      <c r="I8" s="393">
        <v>157528696.27000001</v>
      </c>
      <c r="J8" s="393">
        <v>161624686.77359998</v>
      </c>
      <c r="K8" s="401">
        <v>319153383.04359996</v>
      </c>
    </row>
    <row r="9" spans="1:11">
      <c r="A9" s="425" t="s">
        <v>811</v>
      </c>
      <c r="B9" s="414"/>
      <c r="C9" s="414"/>
      <c r="D9" s="414"/>
      <c r="E9" s="414"/>
      <c r="F9" s="414"/>
      <c r="G9" s="414"/>
      <c r="H9" s="414"/>
      <c r="I9" s="414"/>
      <c r="J9" s="414"/>
      <c r="K9" s="426"/>
    </row>
    <row r="10" spans="1:11">
      <c r="A10" s="427">
        <v>2</v>
      </c>
      <c r="B10" s="394" t="s">
        <v>814</v>
      </c>
      <c r="C10" s="479">
        <v>34772994.080000006</v>
      </c>
      <c r="D10" s="480">
        <v>169424615.67295</v>
      </c>
      <c r="E10" s="480">
        <v>204197609.75295001</v>
      </c>
      <c r="F10" s="480">
        <v>6361588.4961000001</v>
      </c>
      <c r="G10" s="480">
        <v>36240813.96380946</v>
      </c>
      <c r="H10" s="480">
        <v>42602402.459909447</v>
      </c>
      <c r="I10" s="480">
        <v>1429274.1610000003</v>
      </c>
      <c r="J10" s="480">
        <v>5607866.53429115</v>
      </c>
      <c r="K10" s="481">
        <v>7037140.6952911504</v>
      </c>
    </row>
    <row r="11" spans="1:11">
      <c r="A11" s="427">
        <v>3</v>
      </c>
      <c r="B11" s="394" t="s">
        <v>815</v>
      </c>
      <c r="C11" s="479">
        <v>151883605.61999997</v>
      </c>
      <c r="D11" s="480">
        <v>619465943.68849492</v>
      </c>
      <c r="E11" s="480">
        <v>771349549.30849481</v>
      </c>
      <c r="F11" s="480">
        <v>75337522.003999993</v>
      </c>
      <c r="G11" s="480">
        <v>125539449.6951225</v>
      </c>
      <c r="H11" s="480">
        <v>200876971.69912255</v>
      </c>
      <c r="I11" s="480">
        <v>59555719.612499997</v>
      </c>
      <c r="J11" s="480">
        <v>81729503.617855012</v>
      </c>
      <c r="K11" s="481">
        <v>141285223.23035502</v>
      </c>
    </row>
    <row r="12" spans="1:11">
      <c r="A12" s="427">
        <v>4</v>
      </c>
      <c r="B12" s="394" t="s">
        <v>816</v>
      </c>
      <c r="C12" s="479">
        <v>30000000</v>
      </c>
      <c r="D12" s="480">
        <v>0</v>
      </c>
      <c r="E12" s="480">
        <v>30000000</v>
      </c>
      <c r="F12" s="480"/>
      <c r="G12" s="480"/>
      <c r="H12" s="480"/>
      <c r="I12" s="480"/>
      <c r="J12" s="480"/>
      <c r="K12" s="481"/>
    </row>
    <row r="13" spans="1:11">
      <c r="A13" s="427">
        <v>5</v>
      </c>
      <c r="B13" s="394" t="s">
        <v>817</v>
      </c>
      <c r="C13" s="479">
        <v>43317280.414793</v>
      </c>
      <c r="D13" s="480">
        <v>32402454.263737999</v>
      </c>
      <c r="E13" s="480">
        <v>75719734.678530991</v>
      </c>
      <c r="F13" s="480">
        <v>9539558.5891737007</v>
      </c>
      <c r="G13" s="480">
        <v>11394493.0881292</v>
      </c>
      <c r="H13" s="480">
        <v>20934051.677302901</v>
      </c>
      <c r="I13" s="480">
        <v>3537325.1352396496</v>
      </c>
      <c r="J13" s="480">
        <v>4287018.1867319001</v>
      </c>
      <c r="K13" s="481">
        <v>7824343.3219715497</v>
      </c>
    </row>
    <row r="14" spans="1:11">
      <c r="A14" s="427">
        <v>6</v>
      </c>
      <c r="B14" s="394" t="s">
        <v>818</v>
      </c>
      <c r="C14" s="479"/>
      <c r="D14" s="480"/>
      <c r="E14" s="480"/>
      <c r="F14" s="480"/>
      <c r="G14" s="480"/>
      <c r="H14" s="480"/>
      <c r="I14" s="480"/>
      <c r="J14" s="480"/>
      <c r="K14" s="481"/>
    </row>
    <row r="15" spans="1:11">
      <c r="A15" s="427">
        <v>7</v>
      </c>
      <c r="B15" s="394" t="s">
        <v>819</v>
      </c>
      <c r="C15" s="479">
        <v>1526922.1400000001</v>
      </c>
      <c r="D15" s="480">
        <v>6955983.6355999997</v>
      </c>
      <c r="E15" s="480">
        <v>8482905.7755999994</v>
      </c>
      <c r="F15" s="480"/>
      <c r="G15" s="480"/>
      <c r="H15" s="480"/>
      <c r="I15" s="480"/>
      <c r="J15" s="480"/>
      <c r="K15" s="481"/>
    </row>
    <row r="16" spans="1:11">
      <c r="A16" s="427">
        <v>8</v>
      </c>
      <c r="B16" s="395" t="s">
        <v>820</v>
      </c>
      <c r="C16" s="479">
        <v>261500802.25479299</v>
      </c>
      <c r="D16" s="480">
        <v>828248997.26078296</v>
      </c>
      <c r="E16" s="480">
        <v>1089749799.5155756</v>
      </c>
      <c r="F16" s="480">
        <v>91238669.089273691</v>
      </c>
      <c r="G16" s="480">
        <v>173174756.74706116</v>
      </c>
      <c r="H16" s="480">
        <v>264413425.83633488</v>
      </c>
      <c r="I16" s="480">
        <v>64522318.908739641</v>
      </c>
      <c r="J16" s="480">
        <v>91624388.338878065</v>
      </c>
      <c r="K16" s="481">
        <v>156146707.24761772</v>
      </c>
    </row>
    <row r="17" spans="1:11">
      <c r="A17" s="425" t="s">
        <v>821</v>
      </c>
      <c r="B17" s="414"/>
      <c r="C17" s="482"/>
      <c r="D17" s="482"/>
      <c r="E17" s="482"/>
      <c r="F17" s="482"/>
      <c r="G17" s="482"/>
      <c r="H17" s="482"/>
      <c r="I17" s="482"/>
      <c r="J17" s="482"/>
      <c r="K17" s="483"/>
    </row>
    <row r="18" spans="1:11">
      <c r="A18" s="427">
        <v>9</v>
      </c>
      <c r="B18" s="394" t="s">
        <v>822</v>
      </c>
      <c r="C18" s="479"/>
      <c r="D18" s="480"/>
      <c r="E18" s="480"/>
      <c r="F18" s="480"/>
      <c r="G18" s="480"/>
      <c r="H18" s="480"/>
      <c r="I18" s="480"/>
      <c r="J18" s="480"/>
      <c r="K18" s="481"/>
    </row>
    <row r="19" spans="1:11">
      <c r="A19" s="427">
        <v>10</v>
      </c>
      <c r="B19" s="394" t="s">
        <v>823</v>
      </c>
      <c r="C19" s="479">
        <v>228003837.36067003</v>
      </c>
      <c r="D19" s="480">
        <v>528063352.58030403</v>
      </c>
      <c r="E19" s="480">
        <v>756067189.940974</v>
      </c>
      <c r="F19" s="480">
        <v>3728955.4300560001</v>
      </c>
      <c r="G19" s="480">
        <v>3754271.0936869998</v>
      </c>
      <c r="H19" s="480">
        <v>7483226.5237429999</v>
      </c>
      <c r="I19" s="480">
        <v>4227630.5600559991</v>
      </c>
      <c r="J19" s="480">
        <v>84929242.213486984</v>
      </c>
      <c r="K19" s="481">
        <v>89156872.773542985</v>
      </c>
    </row>
    <row r="20" spans="1:11">
      <c r="A20" s="427">
        <v>11</v>
      </c>
      <c r="B20" s="394" t="s">
        <v>824</v>
      </c>
      <c r="C20" s="479">
        <v>1870818.81</v>
      </c>
      <c r="D20" s="480">
        <v>521019.09019999998</v>
      </c>
      <c r="E20" s="480">
        <v>2391837.9002</v>
      </c>
      <c r="F20" s="480"/>
      <c r="G20" s="480"/>
      <c r="H20" s="480"/>
      <c r="I20" s="480"/>
      <c r="J20" s="480"/>
      <c r="K20" s="481"/>
    </row>
    <row r="21" spans="1:11" ht="13.5" thickBot="1">
      <c r="A21" s="248">
        <v>12</v>
      </c>
      <c r="B21" s="428" t="s">
        <v>825</v>
      </c>
      <c r="C21" s="484">
        <v>229874656.17067003</v>
      </c>
      <c r="D21" s="485">
        <v>528584371.67050403</v>
      </c>
      <c r="E21" s="484">
        <v>758459027.84117401</v>
      </c>
      <c r="F21" s="485">
        <v>3728955.4300560001</v>
      </c>
      <c r="G21" s="485">
        <v>3754271.0936869998</v>
      </c>
      <c r="H21" s="485">
        <v>7483226.5237429999</v>
      </c>
      <c r="I21" s="485">
        <v>4227630.5600559991</v>
      </c>
      <c r="J21" s="485">
        <v>84929242.213486984</v>
      </c>
      <c r="K21" s="486">
        <v>89156872.773542985</v>
      </c>
    </row>
    <row r="22" spans="1:11" ht="38.25" customHeight="1" thickBot="1">
      <c r="A22" s="411"/>
      <c r="B22" s="412"/>
      <c r="C22" s="412"/>
      <c r="D22" s="412"/>
      <c r="E22" s="412"/>
      <c r="F22" s="533" t="s">
        <v>826</v>
      </c>
      <c r="G22" s="534"/>
      <c r="H22" s="534"/>
      <c r="I22" s="533" t="s">
        <v>827</v>
      </c>
      <c r="J22" s="534"/>
      <c r="K22" s="535"/>
    </row>
    <row r="23" spans="1:11">
      <c r="A23" s="402">
        <v>13</v>
      </c>
      <c r="B23" s="396" t="s">
        <v>810</v>
      </c>
      <c r="C23" s="410"/>
      <c r="D23" s="410"/>
      <c r="E23" s="410"/>
      <c r="F23" s="397">
        <v>157156916.15000001</v>
      </c>
      <c r="G23" s="397">
        <v>206845904.94360003</v>
      </c>
      <c r="H23" s="397">
        <v>364002821.09360003</v>
      </c>
      <c r="I23" s="397">
        <v>157528696.27000001</v>
      </c>
      <c r="J23" s="397">
        <v>161624686.77359998</v>
      </c>
      <c r="K23" s="403">
        <v>319153383.04359996</v>
      </c>
    </row>
    <row r="24" spans="1:11" ht="13.5" thickBot="1">
      <c r="A24" s="404">
        <v>14</v>
      </c>
      <c r="B24" s="398" t="s">
        <v>828</v>
      </c>
      <c r="C24" s="429"/>
      <c r="D24" s="408"/>
      <c r="E24" s="409"/>
      <c r="F24" s="399">
        <v>87509713.6592177</v>
      </c>
      <c r="G24" s="399">
        <v>169420485.65337417</v>
      </c>
      <c r="H24" s="399">
        <v>256930199.31259182</v>
      </c>
      <c r="I24" s="399">
        <v>60294688.34868364</v>
      </c>
      <c r="J24" s="399">
        <v>22906097.084719516</v>
      </c>
      <c r="K24" s="405">
        <v>66989834.474074736</v>
      </c>
    </row>
    <row r="25" spans="1:11" ht="13.5" thickBot="1">
      <c r="A25" s="406">
        <v>15</v>
      </c>
      <c r="B25" s="400" t="s">
        <v>829</v>
      </c>
      <c r="C25" s="407"/>
      <c r="D25" s="407"/>
      <c r="E25" s="407"/>
      <c r="F25" s="487">
        <v>1.7958796752781534</v>
      </c>
      <c r="G25" s="487">
        <v>1.2209025617291429</v>
      </c>
      <c r="H25" s="489">
        <v>1.4167381727312611</v>
      </c>
      <c r="I25" s="487">
        <v>2.5982096484858968</v>
      </c>
      <c r="J25" s="487">
        <v>6.9169825357587795</v>
      </c>
      <c r="K25" s="488">
        <v>4.7036885072367856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80" bestFit="1" customWidth="1"/>
    <col min="2" max="2" width="95" style="80" customWidth="1"/>
    <col min="3" max="3" width="12.5703125" style="80" bestFit="1" customWidth="1"/>
    <col min="4" max="4" width="10" style="80" bestFit="1" customWidth="1"/>
    <col min="5" max="5" width="18.28515625" style="80" bestFit="1" customWidth="1"/>
    <col min="6" max="13" width="10.7109375" style="80" customWidth="1"/>
    <col min="14" max="14" width="31" style="80" bestFit="1" customWidth="1"/>
    <col min="15" max="16384" width="9.140625" style="13"/>
  </cols>
  <sheetData>
    <row r="1" spans="1:14">
      <c r="A1" s="5" t="s">
        <v>233</v>
      </c>
      <c r="B1" s="17" t="s">
        <v>849</v>
      </c>
    </row>
    <row r="2" spans="1:14" ht="14.25" customHeight="1">
      <c r="A2" s="80" t="s">
        <v>234</v>
      </c>
      <c r="B2" s="490">
        <v>43100</v>
      </c>
    </row>
    <row r="3" spans="1:14" ht="14.25" customHeight="1"/>
    <row r="4" spans="1:14" ht="15.75" thickBot="1">
      <c r="A4" s="2" t="s">
        <v>672</v>
      </c>
      <c r="B4" s="105" t="s">
        <v>83</v>
      </c>
    </row>
    <row r="5" spans="1:14" s="26" customFormat="1" ht="12.75">
      <c r="A5" s="191"/>
      <c r="B5" s="192"/>
      <c r="C5" s="193" t="s">
        <v>0</v>
      </c>
      <c r="D5" s="193" t="s">
        <v>1</v>
      </c>
      <c r="E5" s="193" t="s">
        <v>2</v>
      </c>
      <c r="F5" s="193" t="s">
        <v>3</v>
      </c>
      <c r="G5" s="193" t="s">
        <v>4</v>
      </c>
      <c r="H5" s="193" t="s">
        <v>10</v>
      </c>
      <c r="I5" s="193" t="s">
        <v>284</v>
      </c>
      <c r="J5" s="193" t="s">
        <v>285</v>
      </c>
      <c r="K5" s="193" t="s">
        <v>286</v>
      </c>
      <c r="L5" s="193" t="s">
        <v>287</v>
      </c>
      <c r="M5" s="193" t="s">
        <v>288</v>
      </c>
      <c r="N5" s="194" t="s">
        <v>289</v>
      </c>
    </row>
    <row r="6" spans="1:14" ht="45">
      <c r="A6" s="183"/>
      <c r="B6" s="117"/>
      <c r="C6" s="118" t="s">
        <v>93</v>
      </c>
      <c r="D6" s="119" t="s">
        <v>82</v>
      </c>
      <c r="E6" s="120" t="s">
        <v>92</v>
      </c>
      <c r="F6" s="121">
        <v>0</v>
      </c>
      <c r="G6" s="121">
        <v>0.2</v>
      </c>
      <c r="H6" s="121">
        <v>0.35</v>
      </c>
      <c r="I6" s="121">
        <v>0.5</v>
      </c>
      <c r="J6" s="121">
        <v>0.75</v>
      </c>
      <c r="K6" s="121">
        <v>1</v>
      </c>
      <c r="L6" s="121">
        <v>1.5</v>
      </c>
      <c r="M6" s="121">
        <v>2.5</v>
      </c>
      <c r="N6" s="184" t="s">
        <v>83</v>
      </c>
    </row>
    <row r="7" spans="1:14">
      <c r="A7" s="185">
        <v>1</v>
      </c>
      <c r="B7" s="122" t="s">
        <v>84</v>
      </c>
      <c r="C7" s="359">
        <f>SUM(C8:C13)</f>
        <v>0</v>
      </c>
      <c r="D7" s="117"/>
      <c r="E7" s="362">
        <f t="shared" ref="E7:M7" si="0">SUM(E8:E13)</f>
        <v>0</v>
      </c>
      <c r="F7" s="359">
        <f>SUM(F8:F13)</f>
        <v>0</v>
      </c>
      <c r="G7" s="359">
        <f t="shared" si="0"/>
        <v>0</v>
      </c>
      <c r="H7" s="359">
        <f t="shared" si="0"/>
        <v>0</v>
      </c>
      <c r="I7" s="359">
        <f t="shared" si="0"/>
        <v>0</v>
      </c>
      <c r="J7" s="359">
        <f t="shared" si="0"/>
        <v>0</v>
      </c>
      <c r="K7" s="359">
        <f t="shared" si="0"/>
        <v>0</v>
      </c>
      <c r="L7" s="359">
        <f t="shared" si="0"/>
        <v>0</v>
      </c>
      <c r="M7" s="359">
        <f t="shared" si="0"/>
        <v>0</v>
      </c>
      <c r="N7" s="186">
        <f>SUM(N8:N13)</f>
        <v>0</v>
      </c>
    </row>
    <row r="8" spans="1:14">
      <c r="A8" s="185">
        <v>1.1000000000000001</v>
      </c>
      <c r="B8" s="123" t="s">
        <v>85</v>
      </c>
      <c r="C8" s="360">
        <v>0</v>
      </c>
      <c r="D8" s="124">
        <v>0.02</v>
      </c>
      <c r="E8" s="362">
        <f>C8*D8</f>
        <v>0</v>
      </c>
      <c r="F8" s="360"/>
      <c r="G8" s="360"/>
      <c r="H8" s="360"/>
      <c r="I8" s="360"/>
      <c r="J8" s="360"/>
      <c r="K8" s="360"/>
      <c r="L8" s="360"/>
      <c r="M8" s="360"/>
      <c r="N8" s="186">
        <f>SUMPRODUCT($F$6:$M$6,F8:M8)</f>
        <v>0</v>
      </c>
    </row>
    <row r="9" spans="1:14">
      <c r="A9" s="185">
        <v>1.2</v>
      </c>
      <c r="B9" s="123" t="s">
        <v>86</v>
      </c>
      <c r="C9" s="360">
        <v>0</v>
      </c>
      <c r="D9" s="124">
        <v>0.05</v>
      </c>
      <c r="E9" s="362">
        <f>C9*D9</f>
        <v>0</v>
      </c>
      <c r="F9" s="360"/>
      <c r="G9" s="360"/>
      <c r="H9" s="360"/>
      <c r="I9" s="360"/>
      <c r="J9" s="360"/>
      <c r="K9" s="360"/>
      <c r="L9" s="360"/>
      <c r="M9" s="360"/>
      <c r="N9" s="186">
        <f t="shared" ref="N9:N12" si="1">SUMPRODUCT($F$6:$M$6,F9:M9)</f>
        <v>0</v>
      </c>
    </row>
    <row r="10" spans="1:14">
      <c r="A10" s="185">
        <v>1.3</v>
      </c>
      <c r="B10" s="123" t="s">
        <v>87</v>
      </c>
      <c r="C10" s="360">
        <v>0</v>
      </c>
      <c r="D10" s="124">
        <v>0.08</v>
      </c>
      <c r="E10" s="362">
        <f>C10*D10</f>
        <v>0</v>
      </c>
      <c r="F10" s="360"/>
      <c r="G10" s="360"/>
      <c r="H10" s="360"/>
      <c r="I10" s="360"/>
      <c r="J10" s="360"/>
      <c r="K10" s="360"/>
      <c r="L10" s="360"/>
      <c r="M10" s="360"/>
      <c r="N10" s="186">
        <f>SUMPRODUCT($F$6:$M$6,F10:M10)</f>
        <v>0</v>
      </c>
    </row>
    <row r="11" spans="1:14">
      <c r="A11" s="185">
        <v>1.4</v>
      </c>
      <c r="B11" s="123" t="s">
        <v>88</v>
      </c>
      <c r="C11" s="360">
        <v>0</v>
      </c>
      <c r="D11" s="124">
        <v>0.11</v>
      </c>
      <c r="E11" s="362">
        <f>C11*D11</f>
        <v>0</v>
      </c>
      <c r="F11" s="360"/>
      <c r="G11" s="360"/>
      <c r="H11" s="360"/>
      <c r="I11" s="360"/>
      <c r="J11" s="360"/>
      <c r="K11" s="360"/>
      <c r="L11" s="360"/>
      <c r="M11" s="360"/>
      <c r="N11" s="186">
        <f t="shared" si="1"/>
        <v>0</v>
      </c>
    </row>
    <row r="12" spans="1:14">
      <c r="A12" s="185">
        <v>1.5</v>
      </c>
      <c r="B12" s="123" t="s">
        <v>89</v>
      </c>
      <c r="C12" s="360">
        <v>0</v>
      </c>
      <c r="D12" s="124">
        <v>0.14000000000000001</v>
      </c>
      <c r="E12" s="362">
        <f>C12*D12</f>
        <v>0</v>
      </c>
      <c r="F12" s="360"/>
      <c r="G12" s="360"/>
      <c r="H12" s="360"/>
      <c r="I12" s="360"/>
      <c r="J12" s="360"/>
      <c r="K12" s="360"/>
      <c r="L12" s="360"/>
      <c r="M12" s="360"/>
      <c r="N12" s="186">
        <f t="shared" si="1"/>
        <v>0</v>
      </c>
    </row>
    <row r="13" spans="1:14">
      <c r="A13" s="185">
        <v>1.6</v>
      </c>
      <c r="B13" s="125" t="s">
        <v>90</v>
      </c>
      <c r="C13" s="360">
        <v>0</v>
      </c>
      <c r="D13" s="126"/>
      <c r="E13" s="360"/>
      <c r="F13" s="360"/>
      <c r="G13" s="360"/>
      <c r="H13" s="360"/>
      <c r="I13" s="360"/>
      <c r="J13" s="360"/>
      <c r="K13" s="360"/>
      <c r="L13" s="360"/>
      <c r="M13" s="360"/>
      <c r="N13" s="186">
        <f>SUMPRODUCT($F$6:$M$6,F13:M13)</f>
        <v>0</v>
      </c>
    </row>
    <row r="14" spans="1:14">
      <c r="A14" s="185">
        <v>2</v>
      </c>
      <c r="B14" s="127" t="s">
        <v>91</v>
      </c>
      <c r="C14" s="359">
        <f>SUM(C15:C20)</f>
        <v>0</v>
      </c>
      <c r="D14" s="117"/>
      <c r="E14" s="362">
        <f t="shared" ref="E14:M14" si="2">SUM(E15:E20)</f>
        <v>0</v>
      </c>
      <c r="F14" s="360">
        <f t="shared" si="2"/>
        <v>0</v>
      </c>
      <c r="G14" s="360">
        <f t="shared" si="2"/>
        <v>0</v>
      </c>
      <c r="H14" s="360">
        <f t="shared" si="2"/>
        <v>0</v>
      </c>
      <c r="I14" s="360">
        <f t="shared" si="2"/>
        <v>0</v>
      </c>
      <c r="J14" s="360">
        <f t="shared" si="2"/>
        <v>0</v>
      </c>
      <c r="K14" s="360">
        <f t="shared" si="2"/>
        <v>0</v>
      </c>
      <c r="L14" s="360">
        <f t="shared" si="2"/>
        <v>0</v>
      </c>
      <c r="M14" s="360">
        <f t="shared" si="2"/>
        <v>0</v>
      </c>
      <c r="N14" s="186">
        <f>SUM(N15:N20)</f>
        <v>0</v>
      </c>
    </row>
    <row r="15" spans="1:14">
      <c r="A15" s="185">
        <v>2.1</v>
      </c>
      <c r="B15" s="125" t="s">
        <v>85</v>
      </c>
      <c r="C15" s="360"/>
      <c r="D15" s="124">
        <v>5.0000000000000001E-3</v>
      </c>
      <c r="E15" s="362">
        <f>C15*D15</f>
        <v>0</v>
      </c>
      <c r="F15" s="360"/>
      <c r="G15" s="360"/>
      <c r="H15" s="360"/>
      <c r="I15" s="360"/>
      <c r="J15" s="360"/>
      <c r="K15" s="360"/>
      <c r="L15" s="360"/>
      <c r="M15" s="360"/>
      <c r="N15" s="186">
        <f>SUMPRODUCT($F$6:$M$6,F15:M15)</f>
        <v>0</v>
      </c>
    </row>
    <row r="16" spans="1:14">
      <c r="A16" s="185">
        <v>2.2000000000000002</v>
      </c>
      <c r="B16" s="125" t="s">
        <v>86</v>
      </c>
      <c r="C16" s="360"/>
      <c r="D16" s="124">
        <v>0.01</v>
      </c>
      <c r="E16" s="362">
        <f>C16*D16</f>
        <v>0</v>
      </c>
      <c r="F16" s="360"/>
      <c r="G16" s="360"/>
      <c r="H16" s="360"/>
      <c r="I16" s="360"/>
      <c r="J16" s="360"/>
      <c r="K16" s="360"/>
      <c r="L16" s="360"/>
      <c r="M16" s="360"/>
      <c r="N16" s="186">
        <f t="shared" ref="N16:N20" si="3">SUMPRODUCT($F$6:$M$6,F16:M16)</f>
        <v>0</v>
      </c>
    </row>
    <row r="17" spans="1:14">
      <c r="A17" s="185">
        <v>2.2999999999999998</v>
      </c>
      <c r="B17" s="125" t="s">
        <v>87</v>
      </c>
      <c r="C17" s="360"/>
      <c r="D17" s="124">
        <v>0.02</v>
      </c>
      <c r="E17" s="362">
        <f>C17*D17</f>
        <v>0</v>
      </c>
      <c r="F17" s="360"/>
      <c r="G17" s="360"/>
      <c r="H17" s="360"/>
      <c r="I17" s="360"/>
      <c r="J17" s="360"/>
      <c r="K17" s="360"/>
      <c r="L17" s="360"/>
      <c r="M17" s="360"/>
      <c r="N17" s="186">
        <f t="shared" si="3"/>
        <v>0</v>
      </c>
    </row>
    <row r="18" spans="1:14">
      <c r="A18" s="185">
        <v>2.4</v>
      </c>
      <c r="B18" s="125" t="s">
        <v>88</v>
      </c>
      <c r="C18" s="360"/>
      <c r="D18" s="124">
        <v>0.03</v>
      </c>
      <c r="E18" s="362">
        <f>C18*D18</f>
        <v>0</v>
      </c>
      <c r="F18" s="360"/>
      <c r="G18" s="360"/>
      <c r="H18" s="360"/>
      <c r="I18" s="360"/>
      <c r="J18" s="360"/>
      <c r="K18" s="360"/>
      <c r="L18" s="360"/>
      <c r="M18" s="360"/>
      <c r="N18" s="186">
        <f t="shared" si="3"/>
        <v>0</v>
      </c>
    </row>
    <row r="19" spans="1:14">
      <c r="A19" s="185">
        <v>2.5</v>
      </c>
      <c r="B19" s="125" t="s">
        <v>89</v>
      </c>
      <c r="C19" s="360"/>
      <c r="D19" s="124">
        <v>0.04</v>
      </c>
      <c r="E19" s="362">
        <f>C19*D19</f>
        <v>0</v>
      </c>
      <c r="F19" s="360"/>
      <c r="G19" s="360"/>
      <c r="H19" s="360"/>
      <c r="I19" s="360"/>
      <c r="J19" s="360"/>
      <c r="K19" s="360"/>
      <c r="L19" s="360"/>
      <c r="M19" s="360"/>
      <c r="N19" s="186">
        <f t="shared" si="3"/>
        <v>0</v>
      </c>
    </row>
    <row r="20" spans="1:14">
      <c r="A20" s="185">
        <v>2.6</v>
      </c>
      <c r="B20" s="125" t="s">
        <v>90</v>
      </c>
      <c r="C20" s="360"/>
      <c r="D20" s="126"/>
      <c r="E20" s="363"/>
      <c r="F20" s="360"/>
      <c r="G20" s="360"/>
      <c r="H20" s="360"/>
      <c r="I20" s="360"/>
      <c r="J20" s="360"/>
      <c r="K20" s="360"/>
      <c r="L20" s="360"/>
      <c r="M20" s="360"/>
      <c r="N20" s="186">
        <f t="shared" si="3"/>
        <v>0</v>
      </c>
    </row>
    <row r="21" spans="1:14" ht="15.75" thickBot="1">
      <c r="A21" s="187">
        <v>3</v>
      </c>
      <c r="B21" s="188" t="s">
        <v>74</v>
      </c>
      <c r="C21" s="361">
        <f>C14+C7</f>
        <v>0</v>
      </c>
      <c r="D21" s="189"/>
      <c r="E21" s="364">
        <f>E14+E7</f>
        <v>0</v>
      </c>
      <c r="F21" s="365">
        <f>F7+F14</f>
        <v>0</v>
      </c>
      <c r="G21" s="365">
        <f t="shared" ref="G21:L21" si="4">G7+G14</f>
        <v>0</v>
      </c>
      <c r="H21" s="365">
        <f t="shared" si="4"/>
        <v>0</v>
      </c>
      <c r="I21" s="365">
        <f t="shared" si="4"/>
        <v>0</v>
      </c>
      <c r="J21" s="365">
        <f t="shared" si="4"/>
        <v>0</v>
      </c>
      <c r="K21" s="365">
        <f t="shared" si="4"/>
        <v>0</v>
      </c>
      <c r="L21" s="365">
        <f t="shared" si="4"/>
        <v>0</v>
      </c>
      <c r="M21" s="365">
        <f>M7+M14</f>
        <v>0</v>
      </c>
      <c r="N21" s="190">
        <f>N14+N7</f>
        <v>0</v>
      </c>
    </row>
    <row r="22" spans="1:14">
      <c r="E22" s="366"/>
      <c r="F22" s="366"/>
      <c r="G22" s="366"/>
      <c r="H22" s="366"/>
      <c r="I22" s="366"/>
      <c r="J22" s="366"/>
      <c r="K22" s="366"/>
      <c r="L22" s="366"/>
      <c r="M22" s="36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5" zoomScale="85" zoomScaleNormal="85" workbookViewId="0">
      <selection activeCell="A107" sqref="A107:C107"/>
    </sheetView>
  </sheetViews>
  <sheetFormatPr defaultColWidth="43.5703125" defaultRowHeight="11.25"/>
  <cols>
    <col min="1" max="1" width="5.28515625" style="266" customWidth="1"/>
    <col min="2" max="2" width="66.140625" style="267" customWidth="1"/>
    <col min="3" max="3" width="131.42578125" style="268" customWidth="1"/>
    <col min="4" max="5" width="10.28515625" style="250" customWidth="1"/>
    <col min="6" max="16384" width="43.5703125" style="250"/>
  </cols>
  <sheetData>
    <row r="1" spans="1:3" ht="12.75" thickTop="1" thickBot="1">
      <c r="A1" s="573" t="s">
        <v>376</v>
      </c>
      <c r="B1" s="574"/>
      <c r="C1" s="575"/>
    </row>
    <row r="2" spans="1:3" ht="26.25" customHeight="1">
      <c r="A2" s="251"/>
      <c r="B2" s="593" t="s">
        <v>377</v>
      </c>
      <c r="C2" s="593"/>
    </row>
    <row r="3" spans="1:3" s="256" customFormat="1" ht="11.25" customHeight="1">
      <c r="A3" s="255"/>
      <c r="B3" s="593" t="s">
        <v>683</v>
      </c>
      <c r="C3" s="593"/>
    </row>
    <row r="4" spans="1:3" ht="12" customHeight="1" thickBot="1">
      <c r="A4" s="578" t="s">
        <v>687</v>
      </c>
      <c r="B4" s="579"/>
      <c r="C4" s="580"/>
    </row>
    <row r="5" spans="1:3" ht="12" thickTop="1">
      <c r="A5" s="252"/>
      <c r="B5" s="581" t="s">
        <v>378</v>
      </c>
      <c r="C5" s="582"/>
    </row>
    <row r="6" spans="1:3">
      <c r="A6" s="251"/>
      <c r="B6" s="542" t="s">
        <v>684</v>
      </c>
      <c r="C6" s="543"/>
    </row>
    <row r="7" spans="1:3">
      <c r="A7" s="251"/>
      <c r="B7" s="542" t="s">
        <v>379</v>
      </c>
      <c r="C7" s="543"/>
    </row>
    <row r="8" spans="1:3">
      <c r="A8" s="251"/>
      <c r="B8" s="542" t="s">
        <v>685</v>
      </c>
      <c r="C8" s="543"/>
    </row>
    <row r="9" spans="1:3">
      <c r="A9" s="251"/>
      <c r="B9" s="594" t="s">
        <v>686</v>
      </c>
      <c r="C9" s="595"/>
    </row>
    <row r="10" spans="1:3">
      <c r="A10" s="251"/>
      <c r="B10" s="585" t="s">
        <v>380</v>
      </c>
      <c r="C10" s="586" t="s">
        <v>380</v>
      </c>
    </row>
    <row r="11" spans="1:3">
      <c r="A11" s="251"/>
      <c r="B11" s="585" t="s">
        <v>381</v>
      </c>
      <c r="C11" s="586" t="s">
        <v>381</v>
      </c>
    </row>
    <row r="12" spans="1:3">
      <c r="A12" s="251"/>
      <c r="B12" s="585" t="s">
        <v>382</v>
      </c>
      <c r="C12" s="586" t="s">
        <v>382</v>
      </c>
    </row>
    <row r="13" spans="1:3">
      <c r="A13" s="251"/>
      <c r="B13" s="585" t="s">
        <v>383</v>
      </c>
      <c r="C13" s="586" t="s">
        <v>383</v>
      </c>
    </row>
    <row r="14" spans="1:3">
      <c r="A14" s="251"/>
      <c r="B14" s="585" t="s">
        <v>384</v>
      </c>
      <c r="C14" s="586" t="s">
        <v>384</v>
      </c>
    </row>
    <row r="15" spans="1:3" ht="21.75" customHeight="1">
      <c r="A15" s="251"/>
      <c r="B15" s="585" t="s">
        <v>385</v>
      </c>
      <c r="C15" s="586" t="s">
        <v>385</v>
      </c>
    </row>
    <row r="16" spans="1:3">
      <c r="A16" s="251"/>
      <c r="B16" s="585" t="s">
        <v>386</v>
      </c>
      <c r="C16" s="586" t="s">
        <v>387</v>
      </c>
    </row>
    <row r="17" spans="1:3">
      <c r="A17" s="251"/>
      <c r="B17" s="585" t="s">
        <v>388</v>
      </c>
      <c r="C17" s="586" t="s">
        <v>389</v>
      </c>
    </row>
    <row r="18" spans="1:3">
      <c r="A18" s="251"/>
      <c r="B18" s="585" t="s">
        <v>390</v>
      </c>
      <c r="C18" s="586" t="s">
        <v>391</v>
      </c>
    </row>
    <row r="19" spans="1:3">
      <c r="A19" s="251"/>
      <c r="B19" s="585" t="s">
        <v>392</v>
      </c>
      <c r="C19" s="586" t="s">
        <v>392</v>
      </c>
    </row>
    <row r="20" spans="1:3">
      <c r="A20" s="251"/>
      <c r="B20" s="585" t="s">
        <v>393</v>
      </c>
      <c r="C20" s="586" t="s">
        <v>393</v>
      </c>
    </row>
    <row r="21" spans="1:3">
      <c r="A21" s="251"/>
      <c r="B21" s="585" t="s">
        <v>394</v>
      </c>
      <c r="C21" s="586" t="s">
        <v>394</v>
      </c>
    </row>
    <row r="22" spans="1:3" ht="23.25" customHeight="1">
      <c r="A22" s="251"/>
      <c r="B22" s="585" t="s">
        <v>395</v>
      </c>
      <c r="C22" s="586" t="s">
        <v>396</v>
      </c>
    </row>
    <row r="23" spans="1:3">
      <c r="A23" s="251"/>
      <c r="B23" s="585" t="s">
        <v>397</v>
      </c>
      <c r="C23" s="586" t="s">
        <v>397</v>
      </c>
    </row>
    <row r="24" spans="1:3">
      <c r="A24" s="251"/>
      <c r="B24" s="585" t="s">
        <v>398</v>
      </c>
      <c r="C24" s="586" t="s">
        <v>399</v>
      </c>
    </row>
    <row r="25" spans="1:3" ht="12" thickBot="1">
      <c r="A25" s="253"/>
      <c r="B25" s="591" t="s">
        <v>400</v>
      </c>
      <c r="C25" s="592"/>
    </row>
    <row r="26" spans="1:3" ht="12.75" thickTop="1" thickBot="1">
      <c r="A26" s="578" t="s">
        <v>697</v>
      </c>
      <c r="B26" s="579"/>
      <c r="C26" s="580"/>
    </row>
    <row r="27" spans="1:3" ht="12.75" thickTop="1" thickBot="1">
      <c r="A27" s="254"/>
      <c r="B27" s="596" t="s">
        <v>401</v>
      </c>
      <c r="C27" s="597"/>
    </row>
    <row r="28" spans="1:3" ht="12.75" thickTop="1" thickBot="1">
      <c r="A28" s="578" t="s">
        <v>688</v>
      </c>
      <c r="B28" s="579"/>
      <c r="C28" s="580"/>
    </row>
    <row r="29" spans="1:3" ht="12" thickTop="1">
      <c r="A29" s="252"/>
      <c r="B29" s="589" t="s">
        <v>402</v>
      </c>
      <c r="C29" s="590" t="s">
        <v>403</v>
      </c>
    </row>
    <row r="30" spans="1:3">
      <c r="A30" s="251"/>
      <c r="B30" s="540" t="s">
        <v>404</v>
      </c>
      <c r="C30" s="541" t="s">
        <v>405</v>
      </c>
    </row>
    <row r="31" spans="1:3">
      <c r="A31" s="251"/>
      <c r="B31" s="540" t="s">
        <v>406</v>
      </c>
      <c r="C31" s="541" t="s">
        <v>407</v>
      </c>
    </row>
    <row r="32" spans="1:3">
      <c r="A32" s="251"/>
      <c r="B32" s="540" t="s">
        <v>408</v>
      </c>
      <c r="C32" s="541" t="s">
        <v>409</v>
      </c>
    </row>
    <row r="33" spans="1:3">
      <c r="A33" s="251"/>
      <c r="B33" s="540" t="s">
        <v>410</v>
      </c>
      <c r="C33" s="541" t="s">
        <v>411</v>
      </c>
    </row>
    <row r="34" spans="1:3">
      <c r="A34" s="251"/>
      <c r="B34" s="540" t="s">
        <v>412</v>
      </c>
      <c r="C34" s="541" t="s">
        <v>413</v>
      </c>
    </row>
    <row r="35" spans="1:3" ht="23.25" customHeight="1">
      <c r="A35" s="251"/>
      <c r="B35" s="540" t="s">
        <v>414</v>
      </c>
      <c r="C35" s="541" t="s">
        <v>415</v>
      </c>
    </row>
    <row r="36" spans="1:3" ht="24" customHeight="1">
      <c r="A36" s="251"/>
      <c r="B36" s="540" t="s">
        <v>416</v>
      </c>
      <c r="C36" s="541" t="s">
        <v>417</v>
      </c>
    </row>
    <row r="37" spans="1:3" ht="24.75" customHeight="1">
      <c r="A37" s="251"/>
      <c r="B37" s="540" t="s">
        <v>418</v>
      </c>
      <c r="C37" s="541" t="s">
        <v>419</v>
      </c>
    </row>
    <row r="38" spans="1:3" ht="23.25" customHeight="1">
      <c r="A38" s="251"/>
      <c r="B38" s="540" t="s">
        <v>689</v>
      </c>
      <c r="C38" s="541" t="s">
        <v>420</v>
      </c>
    </row>
    <row r="39" spans="1:3" ht="39.75" customHeight="1">
      <c r="A39" s="251"/>
      <c r="B39" s="585" t="s">
        <v>709</v>
      </c>
      <c r="C39" s="586" t="s">
        <v>421</v>
      </c>
    </row>
    <row r="40" spans="1:3" ht="12" customHeight="1">
      <c r="A40" s="251"/>
      <c r="B40" s="540" t="s">
        <v>422</v>
      </c>
      <c r="C40" s="541" t="s">
        <v>423</v>
      </c>
    </row>
    <row r="41" spans="1:3" ht="27" customHeight="1" thickBot="1">
      <c r="A41" s="253"/>
      <c r="B41" s="587" t="s">
        <v>424</v>
      </c>
      <c r="C41" s="588" t="s">
        <v>425</v>
      </c>
    </row>
    <row r="42" spans="1:3" ht="12.75" thickTop="1" thickBot="1">
      <c r="A42" s="578" t="s">
        <v>690</v>
      </c>
      <c r="B42" s="579"/>
      <c r="C42" s="580"/>
    </row>
    <row r="43" spans="1:3" ht="12" thickTop="1">
      <c r="A43" s="252"/>
      <c r="B43" s="581" t="s">
        <v>782</v>
      </c>
      <c r="C43" s="582" t="s">
        <v>426</v>
      </c>
    </row>
    <row r="44" spans="1:3">
      <c r="A44" s="251"/>
      <c r="B44" s="542" t="s">
        <v>781</v>
      </c>
      <c r="C44" s="543"/>
    </row>
    <row r="45" spans="1:3" ht="23.25" customHeight="1" thickBot="1">
      <c r="A45" s="253"/>
      <c r="B45" s="568" t="s">
        <v>427</v>
      </c>
      <c r="C45" s="569" t="s">
        <v>428</v>
      </c>
    </row>
    <row r="46" spans="1:3" ht="11.25" customHeight="1" thickTop="1" thickBot="1">
      <c r="A46" s="578" t="s">
        <v>691</v>
      </c>
      <c r="B46" s="579"/>
      <c r="C46" s="580"/>
    </row>
    <row r="47" spans="1:3" ht="26.25" customHeight="1" thickTop="1">
      <c r="A47" s="251"/>
      <c r="B47" s="542" t="s">
        <v>692</v>
      </c>
      <c r="C47" s="543"/>
    </row>
    <row r="48" spans="1:3" ht="12" thickBot="1">
      <c r="A48" s="578" t="s">
        <v>693</v>
      </c>
      <c r="B48" s="579"/>
      <c r="C48" s="580"/>
    </row>
    <row r="49" spans="1:3" ht="12" thickTop="1">
      <c r="A49" s="252"/>
      <c r="B49" s="581" t="s">
        <v>429</v>
      </c>
      <c r="C49" s="582" t="s">
        <v>429</v>
      </c>
    </row>
    <row r="50" spans="1:3" ht="11.25" customHeight="1">
      <c r="A50" s="251"/>
      <c r="B50" s="542" t="s">
        <v>430</v>
      </c>
      <c r="C50" s="543" t="s">
        <v>430</v>
      </c>
    </row>
    <row r="51" spans="1:3">
      <c r="A51" s="251"/>
      <c r="B51" s="542" t="s">
        <v>431</v>
      </c>
      <c r="C51" s="543" t="s">
        <v>431</v>
      </c>
    </row>
    <row r="52" spans="1:3" ht="11.25" customHeight="1">
      <c r="A52" s="251"/>
      <c r="B52" s="542" t="s">
        <v>808</v>
      </c>
      <c r="C52" s="543" t="s">
        <v>432</v>
      </c>
    </row>
    <row r="53" spans="1:3" ht="33.6" customHeight="1">
      <c r="A53" s="251"/>
      <c r="B53" s="542" t="s">
        <v>433</v>
      </c>
      <c r="C53" s="543" t="s">
        <v>433</v>
      </c>
    </row>
    <row r="54" spans="1:3" ht="11.25" customHeight="1">
      <c r="A54" s="251"/>
      <c r="B54" s="542" t="s">
        <v>802</v>
      </c>
      <c r="C54" s="543" t="s">
        <v>434</v>
      </c>
    </row>
    <row r="55" spans="1:3" ht="11.25" customHeight="1" thickBot="1">
      <c r="A55" s="578" t="s">
        <v>694</v>
      </c>
      <c r="B55" s="579"/>
      <c r="C55" s="580"/>
    </row>
    <row r="56" spans="1:3" ht="12" thickTop="1">
      <c r="A56" s="252"/>
      <c r="B56" s="581" t="s">
        <v>429</v>
      </c>
      <c r="C56" s="582" t="s">
        <v>429</v>
      </c>
    </row>
    <row r="57" spans="1:3">
      <c r="A57" s="251"/>
      <c r="B57" s="542" t="s">
        <v>435</v>
      </c>
      <c r="C57" s="543" t="s">
        <v>435</v>
      </c>
    </row>
    <row r="58" spans="1:3">
      <c r="A58" s="251"/>
      <c r="B58" s="542" t="s">
        <v>705</v>
      </c>
      <c r="C58" s="543" t="s">
        <v>436</v>
      </c>
    </row>
    <row r="59" spans="1:3">
      <c r="A59" s="251"/>
      <c r="B59" s="542" t="s">
        <v>437</v>
      </c>
      <c r="C59" s="543" t="s">
        <v>437</v>
      </c>
    </row>
    <row r="60" spans="1:3">
      <c r="A60" s="251"/>
      <c r="B60" s="542" t="s">
        <v>438</v>
      </c>
      <c r="C60" s="543" t="s">
        <v>438</v>
      </c>
    </row>
    <row r="61" spans="1:3">
      <c r="A61" s="251"/>
      <c r="B61" s="542" t="s">
        <v>439</v>
      </c>
      <c r="C61" s="543" t="s">
        <v>439</v>
      </c>
    </row>
    <row r="62" spans="1:3">
      <c r="A62" s="251"/>
      <c r="B62" s="542" t="s">
        <v>706</v>
      </c>
      <c r="C62" s="543" t="s">
        <v>440</v>
      </c>
    </row>
    <row r="63" spans="1:3">
      <c r="A63" s="251"/>
      <c r="B63" s="542" t="s">
        <v>441</v>
      </c>
      <c r="C63" s="543" t="s">
        <v>441</v>
      </c>
    </row>
    <row r="64" spans="1:3" ht="12" thickBot="1">
      <c r="A64" s="253"/>
      <c r="B64" s="568" t="s">
        <v>442</v>
      </c>
      <c r="C64" s="569" t="s">
        <v>442</v>
      </c>
    </row>
    <row r="65" spans="1:3" ht="11.25" customHeight="1" thickTop="1">
      <c r="A65" s="544" t="s">
        <v>695</v>
      </c>
      <c r="B65" s="545"/>
      <c r="C65" s="546"/>
    </row>
    <row r="66" spans="1:3" ht="12" thickBot="1">
      <c r="A66" s="253"/>
      <c r="B66" s="568" t="s">
        <v>443</v>
      </c>
      <c r="C66" s="569" t="s">
        <v>443</v>
      </c>
    </row>
    <row r="67" spans="1:3" ht="11.25" customHeight="1" thickTop="1" thickBot="1">
      <c r="A67" s="578" t="s">
        <v>696</v>
      </c>
      <c r="B67" s="579"/>
      <c r="C67" s="580"/>
    </row>
    <row r="68" spans="1:3" ht="12" thickTop="1">
      <c r="A68" s="252"/>
      <c r="B68" s="581" t="s">
        <v>444</v>
      </c>
      <c r="C68" s="582" t="s">
        <v>444</v>
      </c>
    </row>
    <row r="69" spans="1:3">
      <c r="A69" s="251"/>
      <c r="B69" s="542" t="s">
        <v>445</v>
      </c>
      <c r="C69" s="543" t="s">
        <v>445</v>
      </c>
    </row>
    <row r="70" spans="1:3">
      <c r="A70" s="251"/>
      <c r="B70" s="542" t="s">
        <v>446</v>
      </c>
      <c r="C70" s="543" t="s">
        <v>446</v>
      </c>
    </row>
    <row r="71" spans="1:3" ht="38.25" customHeight="1">
      <c r="A71" s="251"/>
      <c r="B71" s="566" t="s">
        <v>708</v>
      </c>
      <c r="C71" s="567" t="s">
        <v>447</v>
      </c>
    </row>
    <row r="72" spans="1:3" ht="33.75" customHeight="1">
      <c r="A72" s="251"/>
      <c r="B72" s="566" t="s">
        <v>711</v>
      </c>
      <c r="C72" s="567" t="s">
        <v>448</v>
      </c>
    </row>
    <row r="73" spans="1:3" ht="15.75" customHeight="1">
      <c r="A73" s="251"/>
      <c r="B73" s="566" t="s">
        <v>707</v>
      </c>
      <c r="C73" s="567" t="s">
        <v>449</v>
      </c>
    </row>
    <row r="74" spans="1:3">
      <c r="A74" s="251"/>
      <c r="B74" s="542" t="s">
        <v>450</v>
      </c>
      <c r="C74" s="543" t="s">
        <v>450</v>
      </c>
    </row>
    <row r="75" spans="1:3" ht="12" thickBot="1">
      <c r="A75" s="253"/>
      <c r="B75" s="568" t="s">
        <v>451</v>
      </c>
      <c r="C75" s="569" t="s">
        <v>451</v>
      </c>
    </row>
    <row r="76" spans="1:3" ht="12" thickTop="1">
      <c r="A76" s="544" t="s">
        <v>785</v>
      </c>
      <c r="B76" s="545"/>
      <c r="C76" s="546"/>
    </row>
    <row r="77" spans="1:3">
      <c r="A77" s="251"/>
      <c r="B77" s="542" t="s">
        <v>443</v>
      </c>
      <c r="C77" s="543"/>
    </row>
    <row r="78" spans="1:3">
      <c r="A78" s="251"/>
      <c r="B78" s="542" t="s">
        <v>783</v>
      </c>
      <c r="C78" s="543"/>
    </row>
    <row r="79" spans="1:3">
      <c r="A79" s="251"/>
      <c r="B79" s="542" t="s">
        <v>784</v>
      </c>
      <c r="C79" s="543"/>
    </row>
    <row r="80" spans="1:3">
      <c r="A80" s="544" t="s">
        <v>786</v>
      </c>
      <c r="B80" s="545"/>
      <c r="C80" s="546"/>
    </row>
    <row r="81" spans="1:3">
      <c r="A81" s="251"/>
      <c r="B81" s="542" t="s">
        <v>443</v>
      </c>
      <c r="C81" s="543"/>
    </row>
    <row r="82" spans="1:3">
      <c r="A82" s="251"/>
      <c r="B82" s="542" t="s">
        <v>787</v>
      </c>
      <c r="C82" s="543"/>
    </row>
    <row r="83" spans="1:3" ht="76.5" customHeight="1">
      <c r="A83" s="251"/>
      <c r="B83" s="542" t="s">
        <v>801</v>
      </c>
      <c r="C83" s="543"/>
    </row>
    <row r="84" spans="1:3" ht="53.25" customHeight="1">
      <c r="A84" s="251"/>
      <c r="B84" s="542" t="s">
        <v>800</v>
      </c>
      <c r="C84" s="543"/>
    </row>
    <row r="85" spans="1:3">
      <c r="A85" s="251"/>
      <c r="B85" s="542" t="s">
        <v>788</v>
      </c>
      <c r="C85" s="543"/>
    </row>
    <row r="86" spans="1:3">
      <c r="A86" s="251"/>
      <c r="B86" s="542" t="s">
        <v>789</v>
      </c>
      <c r="C86" s="543"/>
    </row>
    <row r="87" spans="1:3">
      <c r="A87" s="251"/>
      <c r="B87" s="542" t="s">
        <v>790</v>
      </c>
      <c r="C87" s="543"/>
    </row>
    <row r="88" spans="1:3">
      <c r="A88" s="544" t="s">
        <v>791</v>
      </c>
      <c r="B88" s="545"/>
      <c r="C88" s="546"/>
    </row>
    <row r="89" spans="1:3">
      <c r="A89" s="251"/>
      <c r="B89" s="542" t="s">
        <v>443</v>
      </c>
      <c r="C89" s="543"/>
    </row>
    <row r="90" spans="1:3">
      <c r="A90" s="251"/>
      <c r="B90" s="542" t="s">
        <v>793</v>
      </c>
      <c r="C90" s="543"/>
    </row>
    <row r="91" spans="1:3" ht="12" customHeight="1">
      <c r="A91" s="251"/>
      <c r="B91" s="542" t="s">
        <v>794</v>
      </c>
      <c r="C91" s="543"/>
    </row>
    <row r="92" spans="1:3">
      <c r="A92" s="251"/>
      <c r="B92" s="542" t="s">
        <v>795</v>
      </c>
      <c r="C92" s="543"/>
    </row>
    <row r="93" spans="1:3" ht="24.75" customHeight="1">
      <c r="A93" s="251"/>
      <c r="B93" s="538" t="s">
        <v>839</v>
      </c>
      <c r="C93" s="539"/>
    </row>
    <row r="94" spans="1:3" ht="24" customHeight="1">
      <c r="A94" s="251"/>
      <c r="B94" s="538" t="s">
        <v>840</v>
      </c>
      <c r="C94" s="539"/>
    </row>
    <row r="95" spans="1:3" ht="13.5" customHeight="1">
      <c r="A95" s="251"/>
      <c r="B95" s="540" t="s">
        <v>796</v>
      </c>
      <c r="C95" s="541"/>
    </row>
    <row r="96" spans="1:3" ht="11.25" customHeight="1" thickBot="1">
      <c r="A96" s="550" t="s">
        <v>835</v>
      </c>
      <c r="B96" s="551"/>
      <c r="C96" s="552"/>
    </row>
    <row r="97" spans="1:3" ht="12.75" thickTop="1" thickBot="1">
      <c r="A97" s="564" t="s">
        <v>544</v>
      </c>
      <c r="B97" s="564"/>
      <c r="C97" s="564"/>
    </row>
    <row r="98" spans="1:3">
      <c r="A98" s="423">
        <v>2</v>
      </c>
      <c r="B98" s="420" t="s">
        <v>814</v>
      </c>
      <c r="C98" s="420" t="s">
        <v>836</v>
      </c>
    </row>
    <row r="99" spans="1:3">
      <c r="A99" s="263">
        <v>3</v>
      </c>
      <c r="B99" s="421" t="s">
        <v>815</v>
      </c>
      <c r="C99" s="422" t="s">
        <v>837</v>
      </c>
    </row>
    <row r="100" spans="1:3">
      <c r="A100" s="263">
        <v>4</v>
      </c>
      <c r="B100" s="421" t="s">
        <v>816</v>
      </c>
      <c r="C100" s="422" t="s">
        <v>841</v>
      </c>
    </row>
    <row r="101" spans="1:3" ht="11.25" customHeight="1">
      <c r="A101" s="263">
        <v>5</v>
      </c>
      <c r="B101" s="421" t="s">
        <v>817</v>
      </c>
      <c r="C101" s="422" t="s">
        <v>838</v>
      </c>
    </row>
    <row r="102" spans="1:3" ht="12" customHeight="1">
      <c r="A102" s="263">
        <v>6</v>
      </c>
      <c r="B102" s="421" t="s">
        <v>833</v>
      </c>
      <c r="C102" s="422" t="s">
        <v>818</v>
      </c>
    </row>
    <row r="103" spans="1:3" ht="12" customHeight="1">
      <c r="A103" s="263">
        <v>7</v>
      </c>
      <c r="B103" s="421" t="s">
        <v>819</v>
      </c>
      <c r="C103" s="422" t="s">
        <v>834</v>
      </c>
    </row>
    <row r="104" spans="1:3">
      <c r="A104" s="263">
        <v>8</v>
      </c>
      <c r="B104" s="421" t="s">
        <v>824</v>
      </c>
      <c r="C104" s="422" t="s">
        <v>848</v>
      </c>
    </row>
    <row r="105" spans="1:3" ht="11.25" customHeight="1">
      <c r="A105" s="544" t="s">
        <v>797</v>
      </c>
      <c r="B105" s="545"/>
      <c r="C105" s="546"/>
    </row>
    <row r="106" spans="1:3" ht="27.6" customHeight="1">
      <c r="A106" s="251"/>
      <c r="B106" s="583" t="s">
        <v>443</v>
      </c>
      <c r="C106" s="584"/>
    </row>
    <row r="107" spans="1:3" ht="12" thickBot="1">
      <c r="A107" s="570" t="s">
        <v>698</v>
      </c>
      <c r="B107" s="571"/>
      <c r="C107" s="572"/>
    </row>
    <row r="108" spans="1:3" ht="24" customHeight="1" thickTop="1" thickBot="1">
      <c r="A108" s="573" t="s">
        <v>376</v>
      </c>
      <c r="B108" s="574"/>
      <c r="C108" s="575"/>
    </row>
    <row r="109" spans="1:3">
      <c r="A109" s="255" t="s">
        <v>452</v>
      </c>
      <c r="B109" s="576" t="s">
        <v>453</v>
      </c>
      <c r="C109" s="577"/>
    </row>
    <row r="110" spans="1:3">
      <c r="A110" s="257" t="s">
        <v>454</v>
      </c>
      <c r="B110" s="553" t="s">
        <v>455</v>
      </c>
      <c r="C110" s="554"/>
    </row>
    <row r="111" spans="1:3">
      <c r="A111" s="255" t="s">
        <v>456</v>
      </c>
      <c r="B111" s="555" t="s">
        <v>457</v>
      </c>
      <c r="C111" s="555"/>
    </row>
    <row r="112" spans="1:3">
      <c r="A112" s="257" t="s">
        <v>458</v>
      </c>
      <c r="B112" s="553" t="s">
        <v>459</v>
      </c>
      <c r="C112" s="554"/>
    </row>
    <row r="113" spans="1:3" ht="12" thickBot="1">
      <c r="A113" s="279" t="s">
        <v>460</v>
      </c>
      <c r="B113" s="556" t="s">
        <v>461</v>
      </c>
      <c r="C113" s="556"/>
    </row>
    <row r="114" spans="1:3" ht="12" thickBot="1">
      <c r="A114" s="557" t="s">
        <v>698</v>
      </c>
      <c r="B114" s="558"/>
      <c r="C114" s="559"/>
    </row>
    <row r="115" spans="1:3" ht="12.75" thickTop="1" thickBot="1">
      <c r="A115" s="560" t="s">
        <v>462</v>
      </c>
      <c r="B115" s="560"/>
      <c r="C115" s="560"/>
    </row>
    <row r="116" spans="1:3">
      <c r="A116" s="255">
        <v>1</v>
      </c>
      <c r="B116" s="258" t="s">
        <v>95</v>
      </c>
      <c r="C116" s="259" t="s">
        <v>463</v>
      </c>
    </row>
    <row r="117" spans="1:3">
      <c r="A117" s="255">
        <v>2</v>
      </c>
      <c r="B117" s="258" t="s">
        <v>96</v>
      </c>
      <c r="C117" s="259" t="s">
        <v>96</v>
      </c>
    </row>
    <row r="118" spans="1:3">
      <c r="A118" s="255">
        <v>3</v>
      </c>
      <c r="B118" s="258" t="s">
        <v>97</v>
      </c>
      <c r="C118" s="260" t="s">
        <v>464</v>
      </c>
    </row>
    <row r="119" spans="1:3" ht="33.75">
      <c r="A119" s="255">
        <v>4</v>
      </c>
      <c r="B119" s="258" t="s">
        <v>98</v>
      </c>
      <c r="C119" s="260" t="s">
        <v>673</v>
      </c>
    </row>
    <row r="120" spans="1:3">
      <c r="A120" s="255">
        <v>5</v>
      </c>
      <c r="B120" s="258" t="s">
        <v>99</v>
      </c>
      <c r="C120" s="260" t="s">
        <v>465</v>
      </c>
    </row>
    <row r="121" spans="1:3">
      <c r="A121" s="255">
        <v>5.0999999999999996</v>
      </c>
      <c r="B121" s="258" t="s">
        <v>466</v>
      </c>
      <c r="C121" s="259" t="s">
        <v>467</v>
      </c>
    </row>
    <row r="122" spans="1:3">
      <c r="A122" s="255">
        <v>5.2</v>
      </c>
      <c r="B122" s="258" t="s">
        <v>468</v>
      </c>
      <c r="C122" s="259" t="s">
        <v>469</v>
      </c>
    </row>
    <row r="123" spans="1:3">
      <c r="A123" s="255">
        <v>6</v>
      </c>
      <c r="B123" s="258" t="s">
        <v>100</v>
      </c>
      <c r="C123" s="260" t="s">
        <v>470</v>
      </c>
    </row>
    <row r="124" spans="1:3">
      <c r="A124" s="255">
        <v>7</v>
      </c>
      <c r="B124" s="258" t="s">
        <v>101</v>
      </c>
      <c r="C124" s="260" t="s">
        <v>471</v>
      </c>
    </row>
    <row r="125" spans="1:3" ht="22.5">
      <c r="A125" s="255">
        <v>8</v>
      </c>
      <c r="B125" s="258" t="s">
        <v>102</v>
      </c>
      <c r="C125" s="260" t="s">
        <v>472</v>
      </c>
    </row>
    <row r="126" spans="1:3">
      <c r="A126" s="255">
        <v>9</v>
      </c>
      <c r="B126" s="258" t="s">
        <v>103</v>
      </c>
      <c r="C126" s="260" t="s">
        <v>473</v>
      </c>
    </row>
    <row r="127" spans="1:3" ht="22.5">
      <c r="A127" s="255">
        <v>10</v>
      </c>
      <c r="B127" s="258" t="s">
        <v>474</v>
      </c>
      <c r="C127" s="260" t="s">
        <v>475</v>
      </c>
    </row>
    <row r="128" spans="1:3" ht="22.5">
      <c r="A128" s="255">
        <v>11</v>
      </c>
      <c r="B128" s="258" t="s">
        <v>104</v>
      </c>
      <c r="C128" s="260" t="s">
        <v>476</v>
      </c>
    </row>
    <row r="129" spans="1:3">
      <c r="A129" s="255">
        <v>12</v>
      </c>
      <c r="B129" s="258" t="s">
        <v>105</v>
      </c>
      <c r="C129" s="260" t="s">
        <v>477</v>
      </c>
    </row>
    <row r="130" spans="1:3">
      <c r="A130" s="255">
        <v>13</v>
      </c>
      <c r="B130" s="258" t="s">
        <v>478</v>
      </c>
      <c r="C130" s="260" t="s">
        <v>479</v>
      </c>
    </row>
    <row r="131" spans="1:3">
      <c r="A131" s="255">
        <v>14</v>
      </c>
      <c r="B131" s="258" t="s">
        <v>106</v>
      </c>
      <c r="C131" s="260" t="s">
        <v>480</v>
      </c>
    </row>
    <row r="132" spans="1:3">
      <c r="A132" s="255">
        <v>15</v>
      </c>
      <c r="B132" s="258" t="s">
        <v>107</v>
      </c>
      <c r="C132" s="260" t="s">
        <v>481</v>
      </c>
    </row>
    <row r="133" spans="1:3">
      <c r="A133" s="255">
        <v>16</v>
      </c>
      <c r="B133" s="258" t="s">
        <v>108</v>
      </c>
      <c r="C133" s="260" t="s">
        <v>482</v>
      </c>
    </row>
    <row r="134" spans="1:3">
      <c r="A134" s="255">
        <v>17</v>
      </c>
      <c r="B134" s="258" t="s">
        <v>109</v>
      </c>
      <c r="C134" s="260" t="s">
        <v>483</v>
      </c>
    </row>
    <row r="135" spans="1:3">
      <c r="A135" s="255">
        <v>18</v>
      </c>
      <c r="B135" s="258" t="s">
        <v>110</v>
      </c>
      <c r="C135" s="260" t="s">
        <v>674</v>
      </c>
    </row>
    <row r="136" spans="1:3" ht="22.5">
      <c r="A136" s="255">
        <v>19</v>
      </c>
      <c r="B136" s="258" t="s">
        <v>675</v>
      </c>
      <c r="C136" s="260" t="s">
        <v>676</v>
      </c>
    </row>
    <row r="137" spans="1:3" ht="22.5">
      <c r="A137" s="255">
        <v>20</v>
      </c>
      <c r="B137" s="258" t="s">
        <v>111</v>
      </c>
      <c r="C137" s="260" t="s">
        <v>677</v>
      </c>
    </row>
    <row r="138" spans="1:3">
      <c r="A138" s="255">
        <v>21</v>
      </c>
      <c r="B138" s="258" t="s">
        <v>112</v>
      </c>
      <c r="C138" s="260" t="s">
        <v>484</v>
      </c>
    </row>
    <row r="139" spans="1:3">
      <c r="A139" s="255">
        <v>22</v>
      </c>
      <c r="B139" s="258" t="s">
        <v>113</v>
      </c>
      <c r="C139" s="260" t="s">
        <v>678</v>
      </c>
    </row>
    <row r="140" spans="1:3">
      <c r="A140" s="255">
        <v>23</v>
      </c>
      <c r="B140" s="258" t="s">
        <v>114</v>
      </c>
      <c r="C140" s="260" t="s">
        <v>485</v>
      </c>
    </row>
    <row r="141" spans="1:3">
      <c r="A141" s="255">
        <v>24</v>
      </c>
      <c r="B141" s="258" t="s">
        <v>115</v>
      </c>
      <c r="C141" s="260" t="s">
        <v>486</v>
      </c>
    </row>
    <row r="142" spans="1:3" ht="22.5">
      <c r="A142" s="255">
        <v>25</v>
      </c>
      <c r="B142" s="258" t="s">
        <v>116</v>
      </c>
      <c r="C142" s="260" t="s">
        <v>487</v>
      </c>
    </row>
    <row r="143" spans="1:3" ht="33.75">
      <c r="A143" s="255">
        <v>26</v>
      </c>
      <c r="B143" s="258" t="s">
        <v>117</v>
      </c>
      <c r="C143" s="260" t="s">
        <v>488</v>
      </c>
    </row>
    <row r="144" spans="1:3">
      <c r="A144" s="255">
        <v>27</v>
      </c>
      <c r="B144" s="258" t="s">
        <v>489</v>
      </c>
      <c r="C144" s="260" t="s">
        <v>490</v>
      </c>
    </row>
    <row r="145" spans="1:3" ht="22.5">
      <c r="A145" s="255">
        <v>28</v>
      </c>
      <c r="B145" s="258" t="s">
        <v>124</v>
      </c>
      <c r="C145" s="260" t="s">
        <v>491</v>
      </c>
    </row>
    <row r="146" spans="1:3">
      <c r="A146" s="255">
        <v>29</v>
      </c>
      <c r="B146" s="258" t="s">
        <v>118</v>
      </c>
      <c r="C146" s="280" t="s">
        <v>492</v>
      </c>
    </row>
    <row r="147" spans="1:3">
      <c r="A147" s="255">
        <v>30</v>
      </c>
      <c r="B147" s="258" t="s">
        <v>119</v>
      </c>
      <c r="C147" s="280" t="s">
        <v>493</v>
      </c>
    </row>
    <row r="148" spans="1:3" ht="32.25" customHeight="1">
      <c r="A148" s="255">
        <v>31</v>
      </c>
      <c r="B148" s="258" t="s">
        <v>494</v>
      </c>
      <c r="C148" s="280" t="s">
        <v>495</v>
      </c>
    </row>
    <row r="149" spans="1:3">
      <c r="A149" s="255">
        <v>31.1</v>
      </c>
      <c r="B149" s="258" t="s">
        <v>496</v>
      </c>
      <c r="C149" s="261" t="s">
        <v>497</v>
      </c>
    </row>
    <row r="150" spans="1:3" ht="33.75">
      <c r="A150" s="255" t="s">
        <v>498</v>
      </c>
      <c r="B150" s="258" t="s">
        <v>712</v>
      </c>
      <c r="C150" s="289" t="s">
        <v>722</v>
      </c>
    </row>
    <row r="151" spans="1:3">
      <c r="A151" s="255">
        <v>31.2</v>
      </c>
      <c r="B151" s="258" t="s">
        <v>499</v>
      </c>
      <c r="C151" s="289" t="s">
        <v>500</v>
      </c>
    </row>
    <row r="152" spans="1:3">
      <c r="A152" s="255" t="s">
        <v>501</v>
      </c>
      <c r="B152" s="258" t="s">
        <v>712</v>
      </c>
      <c r="C152" s="289" t="s">
        <v>713</v>
      </c>
    </row>
    <row r="153" spans="1:3" ht="33.75">
      <c r="A153" s="255">
        <v>32</v>
      </c>
      <c r="B153" s="285" t="s">
        <v>502</v>
      </c>
      <c r="C153" s="289" t="s">
        <v>714</v>
      </c>
    </row>
    <row r="154" spans="1:3">
      <c r="A154" s="255">
        <v>33</v>
      </c>
      <c r="B154" s="258" t="s">
        <v>120</v>
      </c>
      <c r="C154" s="289" t="s">
        <v>503</v>
      </c>
    </row>
    <row r="155" spans="1:3">
      <c r="A155" s="255">
        <v>34</v>
      </c>
      <c r="B155" s="287" t="s">
        <v>121</v>
      </c>
      <c r="C155" s="289" t="s">
        <v>504</v>
      </c>
    </row>
    <row r="156" spans="1:3">
      <c r="A156" s="255">
        <v>35</v>
      </c>
      <c r="B156" s="287" t="s">
        <v>122</v>
      </c>
      <c r="C156" s="289" t="s">
        <v>505</v>
      </c>
    </row>
    <row r="157" spans="1:3">
      <c r="A157" s="271" t="s">
        <v>723</v>
      </c>
      <c r="B157" s="287" t="s">
        <v>129</v>
      </c>
      <c r="C157" s="289" t="s">
        <v>751</v>
      </c>
    </row>
    <row r="158" spans="1:3">
      <c r="A158" s="271">
        <v>36.1</v>
      </c>
      <c r="B158" s="287" t="s">
        <v>506</v>
      </c>
      <c r="C158" s="289" t="s">
        <v>507</v>
      </c>
    </row>
    <row r="159" spans="1:3" ht="22.5">
      <c r="A159" s="271" t="s">
        <v>724</v>
      </c>
      <c r="B159" s="287" t="s">
        <v>712</v>
      </c>
      <c r="C159" s="261" t="s">
        <v>715</v>
      </c>
    </row>
    <row r="160" spans="1:3" ht="22.5">
      <c r="A160" s="271">
        <v>36.200000000000003</v>
      </c>
      <c r="B160" s="288" t="s">
        <v>760</v>
      </c>
      <c r="C160" s="261" t="s">
        <v>752</v>
      </c>
    </row>
    <row r="161" spans="1:3" ht="22.5">
      <c r="A161" s="271" t="s">
        <v>725</v>
      </c>
      <c r="B161" s="287" t="s">
        <v>712</v>
      </c>
      <c r="C161" s="261" t="s">
        <v>753</v>
      </c>
    </row>
    <row r="162" spans="1:3" ht="22.5">
      <c r="A162" s="271">
        <v>36.299999999999997</v>
      </c>
      <c r="B162" s="288" t="s">
        <v>761</v>
      </c>
      <c r="C162" s="261" t="s">
        <v>754</v>
      </c>
    </row>
    <row r="163" spans="1:3" ht="22.5">
      <c r="A163" s="271" t="s">
        <v>726</v>
      </c>
      <c r="B163" s="287" t="s">
        <v>712</v>
      </c>
      <c r="C163" s="261" t="s">
        <v>755</v>
      </c>
    </row>
    <row r="164" spans="1:3">
      <c r="A164" s="271" t="s">
        <v>727</v>
      </c>
      <c r="B164" s="287" t="s">
        <v>123</v>
      </c>
      <c r="C164" s="286" t="s">
        <v>756</v>
      </c>
    </row>
    <row r="165" spans="1:3">
      <c r="A165" s="271" t="s">
        <v>728</v>
      </c>
      <c r="B165" s="287" t="s">
        <v>712</v>
      </c>
      <c r="C165" s="286" t="s">
        <v>757</v>
      </c>
    </row>
    <row r="166" spans="1:3">
      <c r="A166" s="269">
        <v>37</v>
      </c>
      <c r="B166" s="287" t="s">
        <v>510</v>
      </c>
      <c r="C166" s="261" t="s">
        <v>511</v>
      </c>
    </row>
    <row r="167" spans="1:3">
      <c r="A167" s="269">
        <v>37.1</v>
      </c>
      <c r="B167" s="287" t="s">
        <v>512</v>
      </c>
      <c r="C167" s="261" t="s">
        <v>513</v>
      </c>
    </row>
    <row r="168" spans="1:3">
      <c r="A168" s="270" t="s">
        <v>508</v>
      </c>
      <c r="B168" s="287" t="s">
        <v>712</v>
      </c>
      <c r="C168" s="261" t="s">
        <v>716</v>
      </c>
    </row>
    <row r="169" spans="1:3">
      <c r="A169" s="269">
        <v>37.200000000000003</v>
      </c>
      <c r="B169" s="287" t="s">
        <v>515</v>
      </c>
      <c r="C169" s="261" t="s">
        <v>516</v>
      </c>
    </row>
    <row r="170" spans="1:3" ht="22.5">
      <c r="A170" s="270" t="s">
        <v>509</v>
      </c>
      <c r="B170" s="258" t="s">
        <v>712</v>
      </c>
      <c r="C170" s="261" t="s">
        <v>717</v>
      </c>
    </row>
    <row r="171" spans="1:3">
      <c r="A171" s="269">
        <v>38</v>
      </c>
      <c r="B171" s="258" t="s">
        <v>125</v>
      </c>
      <c r="C171" s="261" t="s">
        <v>518</v>
      </c>
    </row>
    <row r="172" spans="1:3">
      <c r="A172" s="271">
        <v>38.1</v>
      </c>
      <c r="B172" s="258" t="s">
        <v>126</v>
      </c>
      <c r="C172" s="280" t="s">
        <v>126</v>
      </c>
    </row>
    <row r="173" spans="1:3">
      <c r="A173" s="271" t="s">
        <v>514</v>
      </c>
      <c r="B173" s="262" t="s">
        <v>519</v>
      </c>
      <c r="C173" s="555" t="s">
        <v>520</v>
      </c>
    </row>
    <row r="174" spans="1:3">
      <c r="A174" s="271" t="s">
        <v>729</v>
      </c>
      <c r="B174" s="262" t="s">
        <v>521</v>
      </c>
      <c r="C174" s="555"/>
    </row>
    <row r="175" spans="1:3">
      <c r="A175" s="271" t="s">
        <v>730</v>
      </c>
      <c r="B175" s="262" t="s">
        <v>522</v>
      </c>
      <c r="C175" s="555"/>
    </row>
    <row r="176" spans="1:3">
      <c r="A176" s="271" t="s">
        <v>731</v>
      </c>
      <c r="B176" s="262" t="s">
        <v>523</v>
      </c>
      <c r="C176" s="555"/>
    </row>
    <row r="177" spans="1:3">
      <c r="A177" s="271" t="s">
        <v>732</v>
      </c>
      <c r="B177" s="262" t="s">
        <v>524</v>
      </c>
      <c r="C177" s="555"/>
    </row>
    <row r="178" spans="1:3">
      <c r="A178" s="271" t="s">
        <v>733</v>
      </c>
      <c r="B178" s="262" t="s">
        <v>525</v>
      </c>
      <c r="C178" s="555"/>
    </row>
    <row r="179" spans="1:3">
      <c r="A179" s="271">
        <v>38.200000000000003</v>
      </c>
      <c r="B179" s="258" t="s">
        <v>127</v>
      </c>
      <c r="C179" s="280" t="s">
        <v>127</v>
      </c>
    </row>
    <row r="180" spans="1:3">
      <c r="A180" s="271" t="s">
        <v>517</v>
      </c>
      <c r="B180" s="262" t="s">
        <v>526</v>
      </c>
      <c r="C180" s="555" t="s">
        <v>527</v>
      </c>
    </row>
    <row r="181" spans="1:3">
      <c r="A181" s="271" t="s">
        <v>734</v>
      </c>
      <c r="B181" s="262" t="s">
        <v>528</v>
      </c>
      <c r="C181" s="555"/>
    </row>
    <row r="182" spans="1:3">
      <c r="A182" s="271" t="s">
        <v>735</v>
      </c>
      <c r="B182" s="262" t="s">
        <v>529</v>
      </c>
      <c r="C182" s="555"/>
    </row>
    <row r="183" spans="1:3">
      <c r="A183" s="271" t="s">
        <v>736</v>
      </c>
      <c r="B183" s="262" t="s">
        <v>530</v>
      </c>
      <c r="C183" s="555"/>
    </row>
    <row r="184" spans="1:3">
      <c r="A184" s="271" t="s">
        <v>737</v>
      </c>
      <c r="B184" s="262" t="s">
        <v>531</v>
      </c>
      <c r="C184" s="555"/>
    </row>
    <row r="185" spans="1:3">
      <c r="A185" s="271" t="s">
        <v>738</v>
      </c>
      <c r="B185" s="262" t="s">
        <v>532</v>
      </c>
      <c r="C185" s="555"/>
    </row>
    <row r="186" spans="1:3">
      <c r="A186" s="271" t="s">
        <v>739</v>
      </c>
      <c r="B186" s="262" t="s">
        <v>533</v>
      </c>
      <c r="C186" s="555"/>
    </row>
    <row r="187" spans="1:3">
      <c r="A187" s="271">
        <v>38.299999999999997</v>
      </c>
      <c r="B187" s="258" t="s">
        <v>128</v>
      </c>
      <c r="C187" s="280" t="s">
        <v>534</v>
      </c>
    </row>
    <row r="188" spans="1:3">
      <c r="A188" s="271" t="s">
        <v>740</v>
      </c>
      <c r="B188" s="262" t="s">
        <v>535</v>
      </c>
      <c r="C188" s="555" t="s">
        <v>536</v>
      </c>
    </row>
    <row r="189" spans="1:3">
      <c r="A189" s="271" t="s">
        <v>741</v>
      </c>
      <c r="B189" s="262" t="s">
        <v>537</v>
      </c>
      <c r="C189" s="555"/>
    </row>
    <row r="190" spans="1:3">
      <c r="A190" s="271" t="s">
        <v>742</v>
      </c>
      <c r="B190" s="262" t="s">
        <v>538</v>
      </c>
      <c r="C190" s="555"/>
    </row>
    <row r="191" spans="1:3">
      <c r="A191" s="271" t="s">
        <v>743</v>
      </c>
      <c r="B191" s="262" t="s">
        <v>539</v>
      </c>
      <c r="C191" s="555"/>
    </row>
    <row r="192" spans="1:3">
      <c r="A192" s="271" t="s">
        <v>744</v>
      </c>
      <c r="B192" s="262" t="s">
        <v>540</v>
      </c>
      <c r="C192" s="555"/>
    </row>
    <row r="193" spans="1:3">
      <c r="A193" s="271" t="s">
        <v>745</v>
      </c>
      <c r="B193" s="262" t="s">
        <v>541</v>
      </c>
      <c r="C193" s="555"/>
    </row>
    <row r="194" spans="1:3">
      <c r="A194" s="271">
        <v>38.4</v>
      </c>
      <c r="B194" s="258" t="s">
        <v>510</v>
      </c>
      <c r="C194" s="261" t="s">
        <v>511</v>
      </c>
    </row>
    <row r="195" spans="1:3" s="256" customFormat="1">
      <c r="A195" s="271" t="s">
        <v>746</v>
      </c>
      <c r="B195" s="262" t="s">
        <v>535</v>
      </c>
      <c r="C195" s="555" t="s">
        <v>542</v>
      </c>
    </row>
    <row r="196" spans="1:3">
      <c r="A196" s="271" t="s">
        <v>747</v>
      </c>
      <c r="B196" s="262" t="s">
        <v>537</v>
      </c>
      <c r="C196" s="555"/>
    </row>
    <row r="197" spans="1:3">
      <c r="A197" s="271" t="s">
        <v>748</v>
      </c>
      <c r="B197" s="262" t="s">
        <v>538</v>
      </c>
      <c r="C197" s="555"/>
    </row>
    <row r="198" spans="1:3">
      <c r="A198" s="271" t="s">
        <v>749</v>
      </c>
      <c r="B198" s="262" t="s">
        <v>539</v>
      </c>
      <c r="C198" s="555"/>
    </row>
    <row r="199" spans="1:3" ht="12" thickBot="1">
      <c r="A199" s="272" t="s">
        <v>750</v>
      </c>
      <c r="B199" s="262" t="s">
        <v>543</v>
      </c>
      <c r="C199" s="555"/>
    </row>
    <row r="200" spans="1:3" ht="12" thickBot="1">
      <c r="A200" s="550" t="s">
        <v>699</v>
      </c>
      <c r="B200" s="551"/>
      <c r="C200" s="552"/>
    </row>
    <row r="201" spans="1:3" ht="12.75" thickTop="1" thickBot="1">
      <c r="A201" s="564" t="s">
        <v>544</v>
      </c>
      <c r="B201" s="564"/>
      <c r="C201" s="564"/>
    </row>
    <row r="202" spans="1:3">
      <c r="A202" s="263">
        <v>11.1</v>
      </c>
      <c r="B202" s="264" t="s">
        <v>545</v>
      </c>
      <c r="C202" s="259" t="s">
        <v>546</v>
      </c>
    </row>
    <row r="203" spans="1:3">
      <c r="A203" s="263">
        <v>11.2</v>
      </c>
      <c r="B203" s="264" t="s">
        <v>547</v>
      </c>
      <c r="C203" s="259" t="s">
        <v>548</v>
      </c>
    </row>
    <row r="204" spans="1:3" ht="22.5">
      <c r="A204" s="263">
        <v>11.3</v>
      </c>
      <c r="B204" s="264" t="s">
        <v>549</v>
      </c>
      <c r="C204" s="259" t="s">
        <v>550</v>
      </c>
    </row>
    <row r="205" spans="1:3" ht="22.5">
      <c r="A205" s="263">
        <v>11.4</v>
      </c>
      <c r="B205" s="264" t="s">
        <v>551</v>
      </c>
      <c r="C205" s="259" t="s">
        <v>552</v>
      </c>
    </row>
    <row r="206" spans="1:3" ht="22.5">
      <c r="A206" s="263">
        <v>11.5</v>
      </c>
      <c r="B206" s="264" t="s">
        <v>553</v>
      </c>
      <c r="C206" s="259" t="s">
        <v>554</v>
      </c>
    </row>
    <row r="207" spans="1:3">
      <c r="A207" s="263">
        <v>11.6</v>
      </c>
      <c r="B207" s="264" t="s">
        <v>555</v>
      </c>
      <c r="C207" s="259" t="s">
        <v>556</v>
      </c>
    </row>
    <row r="208" spans="1:3" ht="22.5">
      <c r="A208" s="263">
        <v>11.7</v>
      </c>
      <c r="B208" s="264" t="s">
        <v>718</v>
      </c>
      <c r="C208" s="259" t="s">
        <v>719</v>
      </c>
    </row>
    <row r="209" spans="1:3" ht="22.5">
      <c r="A209" s="263">
        <v>11.8</v>
      </c>
      <c r="B209" s="264" t="s">
        <v>720</v>
      </c>
      <c r="C209" s="259" t="s">
        <v>721</v>
      </c>
    </row>
    <row r="210" spans="1:3">
      <c r="A210" s="263">
        <v>11.9</v>
      </c>
      <c r="B210" s="259" t="s">
        <v>557</v>
      </c>
      <c r="C210" s="259" t="s">
        <v>558</v>
      </c>
    </row>
    <row r="211" spans="1:3">
      <c r="A211" s="263">
        <v>11.1</v>
      </c>
      <c r="B211" s="259" t="s">
        <v>559</v>
      </c>
      <c r="C211" s="259" t="s">
        <v>560</v>
      </c>
    </row>
    <row r="212" spans="1:3">
      <c r="A212" s="263">
        <v>11.11</v>
      </c>
      <c r="B212" s="261" t="s">
        <v>561</v>
      </c>
      <c r="C212" s="259" t="s">
        <v>562</v>
      </c>
    </row>
    <row r="213" spans="1:3">
      <c r="A213" s="263">
        <v>11.12</v>
      </c>
      <c r="B213" s="264" t="s">
        <v>563</v>
      </c>
      <c r="C213" s="259" t="s">
        <v>564</v>
      </c>
    </row>
    <row r="214" spans="1:3">
      <c r="A214" s="263">
        <v>11.13</v>
      </c>
      <c r="B214" s="264" t="s">
        <v>565</v>
      </c>
      <c r="C214" s="280" t="s">
        <v>566</v>
      </c>
    </row>
    <row r="215" spans="1:3" ht="22.5">
      <c r="A215" s="263">
        <v>11.14</v>
      </c>
      <c r="B215" s="264" t="s">
        <v>758</v>
      </c>
      <c r="C215" s="280" t="s">
        <v>759</v>
      </c>
    </row>
    <row r="216" spans="1:3">
      <c r="A216" s="263">
        <v>11.15</v>
      </c>
      <c r="B216" s="264" t="s">
        <v>567</v>
      </c>
      <c r="C216" s="280" t="s">
        <v>568</v>
      </c>
    </row>
    <row r="217" spans="1:3">
      <c r="A217" s="263">
        <v>11.16</v>
      </c>
      <c r="B217" s="264" t="s">
        <v>569</v>
      </c>
      <c r="C217" s="280" t="s">
        <v>570</v>
      </c>
    </row>
    <row r="218" spans="1:3">
      <c r="A218" s="263">
        <v>11.17</v>
      </c>
      <c r="B218" s="264" t="s">
        <v>571</v>
      </c>
      <c r="C218" s="280" t="s">
        <v>572</v>
      </c>
    </row>
    <row r="219" spans="1:3">
      <c r="A219" s="263">
        <v>11.18</v>
      </c>
      <c r="B219" s="264" t="s">
        <v>573</v>
      </c>
      <c r="C219" s="280" t="s">
        <v>574</v>
      </c>
    </row>
    <row r="220" spans="1:3" ht="22.5">
      <c r="A220" s="263">
        <v>11.19</v>
      </c>
      <c r="B220" s="264" t="s">
        <v>575</v>
      </c>
      <c r="C220" s="280" t="s">
        <v>679</v>
      </c>
    </row>
    <row r="221" spans="1:3" ht="22.5">
      <c r="A221" s="263">
        <v>11.2</v>
      </c>
      <c r="B221" s="264" t="s">
        <v>576</v>
      </c>
      <c r="C221" s="280" t="s">
        <v>680</v>
      </c>
    </row>
    <row r="222" spans="1:3" s="256" customFormat="1">
      <c r="A222" s="263">
        <v>11.21</v>
      </c>
      <c r="B222" s="264" t="s">
        <v>577</v>
      </c>
      <c r="C222" s="280" t="s">
        <v>578</v>
      </c>
    </row>
    <row r="223" spans="1:3">
      <c r="A223" s="263">
        <v>11.22</v>
      </c>
      <c r="B223" s="264" t="s">
        <v>579</v>
      </c>
      <c r="C223" s="280" t="s">
        <v>580</v>
      </c>
    </row>
    <row r="224" spans="1:3">
      <c r="A224" s="263">
        <v>11.23</v>
      </c>
      <c r="B224" s="264" t="s">
        <v>581</v>
      </c>
      <c r="C224" s="280" t="s">
        <v>582</v>
      </c>
    </row>
    <row r="225" spans="1:3">
      <c r="A225" s="263">
        <v>11.24</v>
      </c>
      <c r="B225" s="264" t="s">
        <v>583</v>
      </c>
      <c r="C225" s="280" t="s">
        <v>584</v>
      </c>
    </row>
    <row r="226" spans="1:3">
      <c r="A226" s="263">
        <v>11.25</v>
      </c>
      <c r="B226" s="282" t="s">
        <v>585</v>
      </c>
      <c r="C226" s="283" t="s">
        <v>586</v>
      </c>
    </row>
    <row r="227" spans="1:3" ht="12" thickBot="1">
      <c r="A227" s="561" t="s">
        <v>700</v>
      </c>
      <c r="B227" s="562"/>
      <c r="C227" s="563"/>
    </row>
    <row r="228" spans="1:3" ht="12.75" thickTop="1" thickBot="1">
      <c r="A228" s="564" t="s">
        <v>544</v>
      </c>
      <c r="B228" s="564"/>
      <c r="C228" s="564"/>
    </row>
    <row r="229" spans="1:3">
      <c r="A229" s="257" t="s">
        <v>587</v>
      </c>
      <c r="B229" s="265" t="s">
        <v>588</v>
      </c>
      <c r="C229" s="565" t="s">
        <v>589</v>
      </c>
    </row>
    <row r="230" spans="1:3">
      <c r="A230" s="255" t="s">
        <v>590</v>
      </c>
      <c r="B230" s="261" t="s">
        <v>591</v>
      </c>
      <c r="C230" s="555"/>
    </row>
    <row r="231" spans="1:3">
      <c r="A231" s="255" t="s">
        <v>592</v>
      </c>
      <c r="B231" s="261" t="s">
        <v>593</v>
      </c>
      <c r="C231" s="555"/>
    </row>
    <row r="232" spans="1:3">
      <c r="A232" s="255" t="s">
        <v>594</v>
      </c>
      <c r="B232" s="261" t="s">
        <v>595</v>
      </c>
      <c r="C232" s="555"/>
    </row>
    <row r="233" spans="1:3">
      <c r="A233" s="255" t="s">
        <v>596</v>
      </c>
      <c r="B233" s="261" t="s">
        <v>597</v>
      </c>
      <c r="C233" s="555"/>
    </row>
    <row r="234" spans="1:3">
      <c r="A234" s="255" t="s">
        <v>598</v>
      </c>
      <c r="B234" s="261" t="s">
        <v>599</v>
      </c>
      <c r="C234" s="280" t="s">
        <v>600</v>
      </c>
    </row>
    <row r="235" spans="1:3" ht="22.5">
      <c r="A235" s="255" t="s">
        <v>601</v>
      </c>
      <c r="B235" s="261" t="s">
        <v>602</v>
      </c>
      <c r="C235" s="280" t="s">
        <v>603</v>
      </c>
    </row>
    <row r="236" spans="1:3">
      <c r="A236" s="255" t="s">
        <v>604</v>
      </c>
      <c r="B236" s="261" t="s">
        <v>605</v>
      </c>
      <c r="C236" s="280" t="s">
        <v>606</v>
      </c>
    </row>
    <row r="237" spans="1:3">
      <c r="A237" s="255" t="s">
        <v>607</v>
      </c>
      <c r="B237" s="261" t="s">
        <v>608</v>
      </c>
      <c r="C237" s="555" t="s">
        <v>609</v>
      </c>
    </row>
    <row r="238" spans="1:3">
      <c r="A238" s="255" t="s">
        <v>610</v>
      </c>
      <c r="B238" s="261" t="s">
        <v>611</v>
      </c>
      <c r="C238" s="555"/>
    </row>
    <row r="239" spans="1:3">
      <c r="A239" s="255" t="s">
        <v>612</v>
      </c>
      <c r="B239" s="261" t="s">
        <v>613</v>
      </c>
      <c r="C239" s="555"/>
    </row>
    <row r="240" spans="1:3">
      <c r="A240" s="255" t="s">
        <v>614</v>
      </c>
      <c r="B240" s="261" t="s">
        <v>615</v>
      </c>
      <c r="C240" s="555" t="s">
        <v>589</v>
      </c>
    </row>
    <row r="241" spans="1:3">
      <c r="A241" s="255" t="s">
        <v>616</v>
      </c>
      <c r="B241" s="261" t="s">
        <v>617</v>
      </c>
      <c r="C241" s="555"/>
    </row>
    <row r="242" spans="1:3">
      <c r="A242" s="255" t="s">
        <v>618</v>
      </c>
      <c r="B242" s="261" t="s">
        <v>619</v>
      </c>
      <c r="C242" s="555"/>
    </row>
    <row r="243" spans="1:3" s="256" customFormat="1">
      <c r="A243" s="255" t="s">
        <v>620</v>
      </c>
      <c r="B243" s="261" t="s">
        <v>621</v>
      </c>
      <c r="C243" s="555"/>
    </row>
    <row r="244" spans="1:3">
      <c r="A244" s="255" t="s">
        <v>622</v>
      </c>
      <c r="B244" s="261" t="s">
        <v>623</v>
      </c>
      <c r="C244" s="555"/>
    </row>
    <row r="245" spans="1:3">
      <c r="A245" s="255" t="s">
        <v>624</v>
      </c>
      <c r="B245" s="261" t="s">
        <v>625</v>
      </c>
      <c r="C245" s="555"/>
    </row>
    <row r="246" spans="1:3">
      <c r="A246" s="255" t="s">
        <v>626</v>
      </c>
      <c r="B246" s="261" t="s">
        <v>627</v>
      </c>
      <c r="C246" s="555"/>
    </row>
    <row r="247" spans="1:3">
      <c r="A247" s="255" t="s">
        <v>628</v>
      </c>
      <c r="B247" s="261" t="s">
        <v>629</v>
      </c>
      <c r="C247" s="555"/>
    </row>
    <row r="248" spans="1:3" s="256" customFormat="1" ht="12" thickBot="1">
      <c r="A248" s="550" t="s">
        <v>701</v>
      </c>
      <c r="B248" s="551"/>
      <c r="C248" s="552"/>
    </row>
    <row r="249" spans="1:3" ht="12.75" thickTop="1" thickBot="1">
      <c r="A249" s="547" t="s">
        <v>630</v>
      </c>
      <c r="B249" s="547"/>
      <c r="C249" s="547"/>
    </row>
    <row r="250" spans="1:3">
      <c r="A250" s="255">
        <v>13.1</v>
      </c>
      <c r="B250" s="548" t="s">
        <v>631</v>
      </c>
      <c r="C250" s="549"/>
    </row>
    <row r="251" spans="1:3" ht="33.75">
      <c r="A251" s="255" t="s">
        <v>632</v>
      </c>
      <c r="B251" s="264" t="s">
        <v>633</v>
      </c>
      <c r="C251" s="259" t="s">
        <v>634</v>
      </c>
    </row>
    <row r="252" spans="1:3" ht="101.25">
      <c r="A252" s="255" t="s">
        <v>635</v>
      </c>
      <c r="B252" s="264" t="s">
        <v>636</v>
      </c>
      <c r="C252" s="259" t="s">
        <v>637</v>
      </c>
    </row>
    <row r="253" spans="1:3" ht="12" thickBot="1">
      <c r="A253" s="550" t="s">
        <v>702</v>
      </c>
      <c r="B253" s="551"/>
      <c r="C253" s="552"/>
    </row>
    <row r="254" spans="1:3" ht="12.75" thickTop="1" thickBot="1">
      <c r="A254" s="547" t="s">
        <v>630</v>
      </c>
      <c r="B254" s="547"/>
      <c r="C254" s="547"/>
    </row>
    <row r="255" spans="1:3">
      <c r="A255" s="255">
        <v>14.1</v>
      </c>
      <c r="B255" s="548" t="s">
        <v>638</v>
      </c>
      <c r="C255" s="549"/>
    </row>
    <row r="256" spans="1:3" ht="22.5">
      <c r="A256" s="255" t="s">
        <v>639</v>
      </c>
      <c r="B256" s="264" t="s">
        <v>640</v>
      </c>
      <c r="C256" s="259" t="s">
        <v>641</v>
      </c>
    </row>
    <row r="257" spans="1:3" ht="45">
      <c r="A257" s="255" t="s">
        <v>642</v>
      </c>
      <c r="B257" s="264" t="s">
        <v>643</v>
      </c>
      <c r="C257" s="259" t="s">
        <v>644</v>
      </c>
    </row>
    <row r="258" spans="1:3" ht="12" customHeight="1">
      <c r="A258" s="255" t="s">
        <v>645</v>
      </c>
      <c r="B258" s="264" t="s">
        <v>646</v>
      </c>
      <c r="C258" s="259" t="s">
        <v>647</v>
      </c>
    </row>
    <row r="259" spans="1:3" ht="33.75">
      <c r="A259" s="255" t="s">
        <v>648</v>
      </c>
      <c r="B259" s="264" t="s">
        <v>649</v>
      </c>
      <c r="C259" s="259" t="s">
        <v>650</v>
      </c>
    </row>
    <row r="260" spans="1:3" ht="11.25" customHeight="1">
      <c r="A260" s="255" t="s">
        <v>651</v>
      </c>
      <c r="B260" s="264" t="s">
        <v>652</v>
      </c>
      <c r="C260" s="259" t="s">
        <v>653</v>
      </c>
    </row>
    <row r="261" spans="1:3" ht="56.25">
      <c r="A261" s="255" t="s">
        <v>654</v>
      </c>
      <c r="B261" s="264" t="s">
        <v>655</v>
      </c>
      <c r="C261" s="259" t="s">
        <v>656</v>
      </c>
    </row>
    <row r="262" spans="1:3">
      <c r="A262" s="250"/>
      <c r="B262" s="250"/>
      <c r="C262" s="250"/>
    </row>
    <row r="263" spans="1:3">
      <c r="A263" s="250"/>
      <c r="B263" s="250"/>
      <c r="C263" s="250"/>
    </row>
    <row r="264" spans="1:3">
      <c r="A264" s="250"/>
      <c r="B264" s="250"/>
      <c r="C264" s="250"/>
    </row>
    <row r="265" spans="1:3">
      <c r="A265" s="250"/>
      <c r="B265" s="250"/>
      <c r="C265" s="250"/>
    </row>
    <row r="266" spans="1:3">
      <c r="A266" s="250"/>
      <c r="B266" s="250"/>
      <c r="C266" s="25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zoomScaleNormal="100" workbookViewId="0">
      <pane xSplit="1" ySplit="5" topLeftCell="B6" activePane="bottomRight" state="frozen"/>
      <selection pane="topRight" activeCell="B1" sqref="B1"/>
      <selection pane="bottomLeft" activeCell="A6" sqref="A6"/>
      <selection pane="bottomRight" activeCell="C36" sqref="C3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233</v>
      </c>
      <c r="B1" s="17" t="s">
        <v>849</v>
      </c>
    </row>
    <row r="2" spans="1:8">
      <c r="A2" s="18" t="s">
        <v>234</v>
      </c>
      <c r="B2" s="490">
        <v>43100</v>
      </c>
      <c r="C2" s="30"/>
      <c r="D2" s="19"/>
      <c r="E2" s="19"/>
      <c r="F2" s="19"/>
      <c r="G2" s="19"/>
      <c r="H2" s="1"/>
    </row>
    <row r="3" spans="1:8">
      <c r="A3" s="18"/>
      <c r="C3" s="30"/>
      <c r="D3" s="19"/>
      <c r="E3" s="19"/>
      <c r="F3" s="19"/>
      <c r="G3" s="19"/>
      <c r="H3" s="1"/>
    </row>
    <row r="4" spans="1:8" ht="16.5" thickBot="1">
      <c r="A4" s="81" t="s">
        <v>659</v>
      </c>
      <c r="B4" s="230" t="s">
        <v>269</v>
      </c>
      <c r="C4" s="231"/>
      <c r="D4" s="232"/>
      <c r="E4" s="232"/>
      <c r="F4" s="232"/>
      <c r="G4" s="232"/>
      <c r="H4" s="1"/>
    </row>
    <row r="5" spans="1:8" ht="15">
      <c r="A5" s="382" t="s">
        <v>32</v>
      </c>
      <c r="B5" s="383"/>
      <c r="C5" s="384" t="s">
        <v>5</v>
      </c>
      <c r="D5" s="385" t="s">
        <v>6</v>
      </c>
      <c r="E5" s="385" t="s">
        <v>7</v>
      </c>
      <c r="F5" s="385" t="s">
        <v>8</v>
      </c>
      <c r="G5" s="386" t="s">
        <v>9</v>
      </c>
    </row>
    <row r="6" spans="1:8" ht="15">
      <c r="A6" s="135"/>
      <c r="B6" s="33" t="s">
        <v>228</v>
      </c>
      <c r="C6" s="387"/>
      <c r="D6" s="387"/>
      <c r="E6" s="387"/>
      <c r="F6" s="387"/>
      <c r="G6" s="388"/>
    </row>
    <row r="7" spans="1:8" ht="15">
      <c r="A7" s="135"/>
      <c r="B7" s="34" t="s">
        <v>235</v>
      </c>
      <c r="C7" s="387"/>
      <c r="D7" s="387"/>
      <c r="E7" s="387"/>
      <c r="F7" s="387"/>
      <c r="G7" s="388"/>
    </row>
    <row r="8" spans="1:8" ht="15">
      <c r="A8" s="136">
        <v>1</v>
      </c>
      <c r="B8" s="281" t="s">
        <v>29</v>
      </c>
      <c r="C8" s="449">
        <v>175637524.36879998</v>
      </c>
      <c r="D8" s="450">
        <v>169458839.95536813</v>
      </c>
      <c r="E8" s="450">
        <v>166052814.27511388</v>
      </c>
      <c r="F8" s="450">
        <v>160086840.99711809</v>
      </c>
      <c r="G8" s="451">
        <v>154546328.11056396</v>
      </c>
    </row>
    <row r="9" spans="1:8" ht="15">
      <c r="A9" s="136">
        <v>2</v>
      </c>
      <c r="B9" s="281" t="s">
        <v>130</v>
      </c>
      <c r="C9" s="449">
        <v>175637524.36879998</v>
      </c>
      <c r="D9" s="450">
        <v>169458839.95536813</v>
      </c>
      <c r="E9" s="450">
        <v>166052814.27511388</v>
      </c>
      <c r="F9" s="450">
        <v>160086840.99711809</v>
      </c>
      <c r="G9" s="451">
        <v>154546328.11056396</v>
      </c>
    </row>
    <row r="10" spans="1:8" ht="15">
      <c r="A10" s="136">
        <v>3</v>
      </c>
      <c r="B10" s="281" t="s">
        <v>94</v>
      </c>
      <c r="C10" s="449">
        <v>187027071.78634802</v>
      </c>
      <c r="D10" s="450">
        <v>179135509.03805387</v>
      </c>
      <c r="E10" s="450">
        <v>176539448.15660587</v>
      </c>
      <c r="F10" s="450">
        <v>170292976.7091181</v>
      </c>
      <c r="G10" s="451">
        <v>163769920.61126396</v>
      </c>
    </row>
    <row r="11" spans="1:8" ht="15">
      <c r="A11" s="135"/>
      <c r="B11" s="33" t="s">
        <v>229</v>
      </c>
      <c r="C11" s="387"/>
      <c r="D11" s="387"/>
      <c r="E11" s="387"/>
      <c r="F11" s="387"/>
      <c r="G11" s="388"/>
    </row>
    <row r="12" spans="1:8" ht="15" customHeight="1">
      <c r="A12" s="136">
        <v>4</v>
      </c>
      <c r="B12" s="281" t="s">
        <v>681</v>
      </c>
      <c r="C12" s="452" t="s">
        <v>853</v>
      </c>
      <c r="D12" s="450">
        <v>1106457925.3890762</v>
      </c>
      <c r="E12" s="450">
        <v>1051305468.1464549</v>
      </c>
      <c r="F12" s="450">
        <v>1028969023.1022575</v>
      </c>
      <c r="G12" s="451">
        <v>1026124034.0561618</v>
      </c>
    </row>
    <row r="13" spans="1:8" ht="15" customHeight="1">
      <c r="A13" s="136">
        <v>5</v>
      </c>
      <c r="B13" s="281" t="s">
        <v>682</v>
      </c>
      <c r="C13" s="449">
        <v>1127425686.8028741</v>
      </c>
      <c r="D13" s="450">
        <v>994813623.15354168</v>
      </c>
      <c r="E13" s="450">
        <v>935357030.81967556</v>
      </c>
      <c r="F13" s="450">
        <v>909302013.55330122</v>
      </c>
      <c r="G13" s="451">
        <v>896316417</v>
      </c>
    </row>
    <row r="14" spans="1:8" ht="15">
      <c r="A14" s="135"/>
      <c r="B14" s="33" t="s">
        <v>131</v>
      </c>
      <c r="C14" s="387"/>
      <c r="D14" s="387"/>
      <c r="E14" s="387"/>
      <c r="F14" s="387"/>
      <c r="G14" s="388"/>
    </row>
    <row r="15" spans="1:8" s="3" customFormat="1" ht="15">
      <c r="A15" s="136"/>
      <c r="B15" s="34" t="s">
        <v>235</v>
      </c>
      <c r="C15" s="387"/>
      <c r="D15" s="387"/>
      <c r="E15" s="387"/>
      <c r="F15" s="387"/>
      <c r="G15" s="388"/>
    </row>
    <row r="16" spans="1:8" ht="15">
      <c r="A16" s="134">
        <v>6</v>
      </c>
      <c r="B16" s="32" t="s">
        <v>290</v>
      </c>
      <c r="C16" s="453" t="s">
        <v>854</v>
      </c>
      <c r="D16" s="454">
        <v>0.15315434601435876</v>
      </c>
      <c r="E16" s="454">
        <v>0.15794915874249163</v>
      </c>
      <c r="F16" s="454">
        <v>0.15557984487664103</v>
      </c>
      <c r="G16" s="455">
        <v>0.15061174183754217</v>
      </c>
    </row>
    <row r="17" spans="1:7" ht="15" customHeight="1">
      <c r="A17" s="134">
        <v>7</v>
      </c>
      <c r="B17" s="32" t="s">
        <v>231</v>
      </c>
      <c r="C17" s="453" t="s">
        <v>854</v>
      </c>
      <c r="D17" s="454">
        <v>0.15315434601435876</v>
      </c>
      <c r="E17" s="454">
        <v>0.15794915874249163</v>
      </c>
      <c r="F17" s="454">
        <v>0.15557984487664103</v>
      </c>
      <c r="G17" s="455">
        <v>0.15061174183754217</v>
      </c>
    </row>
    <row r="18" spans="1:7" ht="15">
      <c r="A18" s="134">
        <v>8</v>
      </c>
      <c r="B18" s="32" t="s">
        <v>232</v>
      </c>
      <c r="C18" s="453" t="s">
        <v>855</v>
      </c>
      <c r="D18" s="454">
        <v>0.16189997371573117</v>
      </c>
      <c r="E18" s="454">
        <v>0.16792402732182171</v>
      </c>
      <c r="F18" s="454">
        <v>0.16549864270519893</v>
      </c>
      <c r="G18" s="455">
        <v>0.15960051141566042</v>
      </c>
    </row>
    <row r="19" spans="1:7" s="3" customFormat="1" ht="15">
      <c r="A19" s="136"/>
      <c r="B19" s="34" t="s">
        <v>236</v>
      </c>
      <c r="C19" s="456"/>
      <c r="D19" s="450"/>
      <c r="E19" s="450"/>
      <c r="F19" s="450"/>
      <c r="G19" s="451"/>
    </row>
    <row r="20" spans="1:7" ht="15">
      <c r="A20" s="134">
        <v>9</v>
      </c>
      <c r="B20" s="32" t="s">
        <v>299</v>
      </c>
      <c r="C20" s="457">
        <v>0.13841238092820274</v>
      </c>
      <c r="D20" s="458">
        <v>0.15688313610469315</v>
      </c>
      <c r="E20" s="458">
        <v>0.16634875829569376</v>
      </c>
      <c r="F20" s="459">
        <v>0.17144914134830685</v>
      </c>
      <c r="G20" s="459">
        <v>0.15348316401835416</v>
      </c>
    </row>
    <row r="21" spans="1:7" ht="15">
      <c r="A21" s="134">
        <v>10</v>
      </c>
      <c r="B21" s="32" t="s">
        <v>300</v>
      </c>
      <c r="C21" s="457">
        <v>0.16207459643262245</v>
      </c>
      <c r="D21" s="458">
        <v>0.18006941689258082</v>
      </c>
      <c r="E21" s="458">
        <v>0.18874017336663426</v>
      </c>
      <c r="F21" s="459">
        <v>0.18727878545397708</v>
      </c>
      <c r="G21" s="459">
        <v>0.18271440479300305</v>
      </c>
    </row>
    <row r="22" spans="1:7" ht="15">
      <c r="A22" s="135"/>
      <c r="B22" s="33" t="s">
        <v>11</v>
      </c>
      <c r="C22" s="387"/>
      <c r="D22" s="387"/>
      <c r="E22" s="387"/>
      <c r="F22" s="387"/>
      <c r="G22" s="388"/>
    </row>
    <row r="23" spans="1:7" ht="15" customHeight="1">
      <c r="A23" s="137">
        <v>11</v>
      </c>
      <c r="B23" s="35" t="s">
        <v>12</v>
      </c>
      <c r="C23" s="460">
        <v>7.4946567079218665E-2</v>
      </c>
      <c r="D23" s="458">
        <v>7.526942754315917E-2</v>
      </c>
      <c r="E23" s="458">
        <v>7.8100000000000003E-2</v>
      </c>
      <c r="F23" s="459">
        <v>7.8200000000000006E-2</v>
      </c>
      <c r="G23" s="459">
        <v>8.3099999999999993E-2</v>
      </c>
    </row>
    <row r="24" spans="1:7" ht="15">
      <c r="A24" s="137">
        <v>12</v>
      </c>
      <c r="B24" s="35" t="s">
        <v>13</v>
      </c>
      <c r="C24" s="460">
        <v>3.2015414467720368E-2</v>
      </c>
      <c r="D24" s="458">
        <v>3.11343276073392E-2</v>
      </c>
      <c r="E24" s="458">
        <v>3.09E-2</v>
      </c>
      <c r="F24" s="459">
        <v>3.0700000000000002E-2</v>
      </c>
      <c r="G24" s="459">
        <v>3.4200000000000001E-2</v>
      </c>
    </row>
    <row r="25" spans="1:7" ht="15">
      <c r="A25" s="137">
        <v>13</v>
      </c>
      <c r="B25" s="35" t="s">
        <v>14</v>
      </c>
      <c r="C25" s="460">
        <v>3.3342641126735101E-2</v>
      </c>
      <c r="D25" s="458">
        <v>3.3098371190060538E-2</v>
      </c>
      <c r="E25" s="458">
        <v>3.7900000000000003E-2</v>
      </c>
      <c r="F25" s="459">
        <v>3.9E-2</v>
      </c>
      <c r="G25" s="459">
        <v>4.1099999999999998E-2</v>
      </c>
    </row>
    <row r="26" spans="1:7" ht="15">
      <c r="A26" s="137">
        <v>14</v>
      </c>
      <c r="B26" s="35" t="s">
        <v>270</v>
      </c>
      <c r="C26" s="460">
        <v>4.2931152611498304E-2</v>
      </c>
      <c r="D26" s="458">
        <v>4.4135099935819953E-2</v>
      </c>
      <c r="E26" s="458">
        <v>4.7199999999999999E-2</v>
      </c>
      <c r="F26" s="459">
        <v>4.7500000000000001E-2</v>
      </c>
      <c r="G26" s="459">
        <v>4.8800000000000003E-2</v>
      </c>
    </row>
    <row r="27" spans="1:7" ht="15">
      <c r="A27" s="137">
        <v>15</v>
      </c>
      <c r="B27" s="35" t="s">
        <v>15</v>
      </c>
      <c r="C27" s="460">
        <v>1.9064739246717925E-2</v>
      </c>
      <c r="D27" s="458">
        <v>2.3650646377033076E-2</v>
      </c>
      <c r="E27" s="458">
        <v>3.1399999999999997E-2</v>
      </c>
      <c r="F27" s="459">
        <v>3.5099999999999999E-2</v>
      </c>
      <c r="G27" s="459">
        <v>2.6700000000000002E-2</v>
      </c>
    </row>
    <row r="28" spans="1:7" ht="15">
      <c r="A28" s="137">
        <v>16</v>
      </c>
      <c r="B28" s="35" t="s">
        <v>16</v>
      </c>
      <c r="C28" s="460">
        <v>0.11042273274816664</v>
      </c>
      <c r="D28" s="458">
        <v>0.13057781479592165</v>
      </c>
      <c r="E28" s="458">
        <v>0.16450000000000001</v>
      </c>
      <c r="F28" s="459">
        <v>0.18740000000000001</v>
      </c>
      <c r="G28" s="459">
        <v>0.13159999999999999</v>
      </c>
    </row>
    <row r="29" spans="1:7" ht="15">
      <c r="A29" s="135"/>
      <c r="B29" s="33" t="s">
        <v>17</v>
      </c>
      <c r="C29" s="461"/>
      <c r="D29" s="387"/>
      <c r="E29" s="387"/>
      <c r="F29" s="387"/>
      <c r="G29" s="388"/>
    </row>
    <row r="30" spans="1:7" ht="15">
      <c r="A30" s="137">
        <v>17</v>
      </c>
      <c r="B30" s="35" t="s">
        <v>18</v>
      </c>
      <c r="C30" s="460">
        <v>4.0202410089652238E-2</v>
      </c>
      <c r="D30" s="458">
        <v>4.4566676542938402E-2</v>
      </c>
      <c r="E30" s="458">
        <v>3.9518381562037491E-2</v>
      </c>
      <c r="F30" s="459">
        <v>3.7489157415303002E-2</v>
      </c>
      <c r="G30" s="459">
        <v>4.1256076522336704E-2</v>
      </c>
    </row>
    <row r="31" spans="1:7" ht="15" customHeight="1">
      <c r="A31" s="137">
        <v>18</v>
      </c>
      <c r="B31" s="35" t="s">
        <v>19</v>
      </c>
      <c r="C31" s="460">
        <v>4.2572897270066808E-2</v>
      </c>
      <c r="D31" s="458">
        <v>4.3872806145318799E-2</v>
      </c>
      <c r="E31" s="458">
        <v>4.4754495699887799E-2</v>
      </c>
      <c r="F31" s="459">
        <v>4.4318056132054896E-2</v>
      </c>
      <c r="G31" s="459">
        <v>4.6003568079222894E-2</v>
      </c>
    </row>
    <row r="32" spans="1:7" ht="15">
      <c r="A32" s="137">
        <v>19</v>
      </c>
      <c r="B32" s="35" t="s">
        <v>20</v>
      </c>
      <c r="C32" s="460">
        <v>0.70244671712382811</v>
      </c>
      <c r="D32" s="458">
        <v>0.6831461482928749</v>
      </c>
      <c r="E32" s="458">
        <v>0.69144979051766087</v>
      </c>
      <c r="F32" s="459">
        <v>0.70238323850703166</v>
      </c>
      <c r="G32" s="459">
        <v>0.7132055699742994</v>
      </c>
    </row>
    <row r="33" spans="1:7" ht="15" customHeight="1">
      <c r="A33" s="137">
        <v>20</v>
      </c>
      <c r="B33" s="35" t="s">
        <v>21</v>
      </c>
      <c r="C33" s="460">
        <v>0.63640000777086259</v>
      </c>
      <c r="D33" s="458">
        <v>0.63258514059894189</v>
      </c>
      <c r="E33" s="458">
        <v>0.59091301495322313</v>
      </c>
      <c r="F33" s="459">
        <v>0.62036179128528102</v>
      </c>
      <c r="G33" s="459">
        <v>0.6079974305629755</v>
      </c>
    </row>
    <row r="34" spans="1:7" ht="15">
      <c r="A34" s="137">
        <v>21</v>
      </c>
      <c r="B34" s="35" t="s">
        <v>22</v>
      </c>
      <c r="C34" s="460">
        <v>0.42198681516073522</v>
      </c>
      <c r="D34" s="458">
        <v>0.27051708569088739</v>
      </c>
      <c r="E34" s="458">
        <v>0.104</v>
      </c>
      <c r="F34" s="459">
        <v>7.1762236197943377E-2</v>
      </c>
      <c r="G34" s="459">
        <v>0.19800000000000001</v>
      </c>
    </row>
    <row r="35" spans="1:7" ht="15" customHeight="1">
      <c r="A35" s="135"/>
      <c r="B35" s="33" t="s">
        <v>23</v>
      </c>
      <c r="C35" s="461"/>
      <c r="D35" s="387"/>
      <c r="E35" s="387"/>
      <c r="F35" s="387"/>
      <c r="G35" s="388"/>
    </row>
    <row r="36" spans="1:7" ht="15" customHeight="1">
      <c r="A36" s="137">
        <v>22</v>
      </c>
      <c r="B36" s="35" t="s">
        <v>24</v>
      </c>
      <c r="C36" s="460">
        <v>0.33062383764990216</v>
      </c>
      <c r="D36" s="458">
        <v>0.36562836576790586</v>
      </c>
      <c r="E36" s="458">
        <v>0.28969403961779694</v>
      </c>
      <c r="F36" s="459">
        <v>0.30473635244305741</v>
      </c>
      <c r="G36" s="459">
        <v>0.27796814343181092</v>
      </c>
    </row>
    <row r="37" spans="1:7" ht="15" customHeight="1">
      <c r="A37" s="137">
        <v>23</v>
      </c>
      <c r="B37" s="35" t="s">
        <v>25</v>
      </c>
      <c r="C37" s="460">
        <v>0.77702373638695932</v>
      </c>
      <c r="D37" s="458">
        <v>0.77100760571675786</v>
      </c>
      <c r="E37" s="458">
        <v>0.76925071275553736</v>
      </c>
      <c r="F37" s="459">
        <v>0.79566628015868845</v>
      </c>
      <c r="G37" s="459">
        <v>0.76626213576689617</v>
      </c>
    </row>
    <row r="38" spans="1:7" ht="15" customHeight="1">
      <c r="A38" s="137">
        <v>24</v>
      </c>
      <c r="B38" s="290" t="s">
        <v>26</v>
      </c>
      <c r="C38" s="460">
        <v>0.31950991449381555</v>
      </c>
      <c r="D38" s="458">
        <v>0.22830230748679953</v>
      </c>
      <c r="E38" s="458">
        <v>0.24450596692485432</v>
      </c>
      <c r="F38" s="459">
        <v>0.27463080298145209</v>
      </c>
      <c r="G38" s="459">
        <v>0.25595473172806388</v>
      </c>
    </row>
    <row r="39" spans="1:7" ht="15" customHeight="1">
      <c r="A39" s="390"/>
      <c r="B39" s="33" t="s">
        <v>832</v>
      </c>
      <c r="C39" s="387"/>
      <c r="D39" s="387"/>
      <c r="E39" s="387"/>
      <c r="F39" s="387"/>
      <c r="G39" s="388"/>
    </row>
    <row r="40" spans="1:7" ht="15" customHeight="1">
      <c r="A40" s="137">
        <v>25</v>
      </c>
      <c r="B40" s="381" t="s">
        <v>830</v>
      </c>
      <c r="C40" s="462">
        <v>364002821.09360003</v>
      </c>
      <c r="D40" s="463" t="s">
        <v>871</v>
      </c>
      <c r="E40" s="463" t="s">
        <v>871</v>
      </c>
      <c r="F40" s="290" t="s">
        <v>871</v>
      </c>
      <c r="G40" s="389" t="s">
        <v>871</v>
      </c>
    </row>
    <row r="41" spans="1:7" ht="15">
      <c r="A41" s="137">
        <v>26</v>
      </c>
      <c r="B41" s="35" t="s">
        <v>831</v>
      </c>
      <c r="C41" s="462">
        <v>256930199.31259182</v>
      </c>
      <c r="D41" s="464" t="s">
        <v>871</v>
      </c>
      <c r="E41" s="464" t="s">
        <v>871</v>
      </c>
      <c r="F41" s="291" t="s">
        <v>871</v>
      </c>
      <c r="G41" s="292" t="s">
        <v>871</v>
      </c>
    </row>
    <row r="42" spans="1:7" thickBot="1">
      <c r="A42" s="138">
        <v>27</v>
      </c>
      <c r="B42" s="293" t="s">
        <v>829</v>
      </c>
      <c r="C42" s="467">
        <v>1.4167381727312611</v>
      </c>
      <c r="D42" s="465" t="s">
        <v>871</v>
      </c>
      <c r="E42" s="466" t="s">
        <v>871</v>
      </c>
      <c r="F42" s="294" t="s">
        <v>871</v>
      </c>
      <c r="G42" s="295" t="s">
        <v>871</v>
      </c>
    </row>
    <row r="43" spans="1:7">
      <c r="A43" s="21"/>
    </row>
    <row r="44" spans="1:7" ht="90.75">
      <c r="B44" s="380" t="s">
        <v>846</v>
      </c>
    </row>
    <row r="45" spans="1:7" ht="65.25">
      <c r="B45" s="448" t="s">
        <v>847</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5" activePane="bottomRight" state="frozen"/>
      <selection pane="topRight" activeCell="B1" sqref="B1"/>
      <selection pane="bottomLeft" activeCell="A5" sqref="A5"/>
      <selection pane="bottomRight" activeCell="N12" sqref="N1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233</v>
      </c>
      <c r="B1" s="17" t="s">
        <v>849</v>
      </c>
    </row>
    <row r="2" spans="1:8" ht="15.75">
      <c r="A2" s="18" t="s">
        <v>234</v>
      </c>
      <c r="B2" s="490">
        <v>43100</v>
      </c>
    </row>
    <row r="3" spans="1:8" ht="15.75">
      <c r="A3" s="18"/>
    </row>
    <row r="4" spans="1:8" ht="16.5" thickBot="1">
      <c r="A4" s="36" t="s">
        <v>660</v>
      </c>
      <c r="B4" s="82" t="s">
        <v>291</v>
      </c>
      <c r="C4" s="36"/>
      <c r="D4" s="37"/>
      <c r="E4" s="37"/>
      <c r="F4" s="38"/>
      <c r="G4" s="38"/>
      <c r="H4" s="39" t="s">
        <v>135</v>
      </c>
    </row>
    <row r="5" spans="1:8" ht="15.75">
      <c r="A5" s="40"/>
      <c r="B5" s="41"/>
      <c r="C5" s="493" t="s">
        <v>240</v>
      </c>
      <c r="D5" s="494"/>
      <c r="E5" s="495"/>
      <c r="F5" s="493" t="s">
        <v>241</v>
      </c>
      <c r="G5" s="494"/>
      <c r="H5" s="496"/>
    </row>
    <row r="6" spans="1:8" ht="15.75">
      <c r="A6" s="42" t="s">
        <v>32</v>
      </c>
      <c r="B6" s="43" t="s">
        <v>195</v>
      </c>
      <c r="C6" s="44" t="s">
        <v>33</v>
      </c>
      <c r="D6" s="44" t="s">
        <v>136</v>
      </c>
      <c r="E6" s="44" t="s">
        <v>74</v>
      </c>
      <c r="F6" s="44" t="s">
        <v>33</v>
      </c>
      <c r="G6" s="44" t="s">
        <v>136</v>
      </c>
      <c r="H6" s="45" t="s">
        <v>74</v>
      </c>
    </row>
    <row r="7" spans="1:8" ht="15.75">
      <c r="A7" s="42">
        <v>1</v>
      </c>
      <c r="B7" s="46" t="s">
        <v>196</v>
      </c>
      <c r="C7" s="296">
        <v>13466564.35</v>
      </c>
      <c r="D7" s="296">
        <v>17981243.715599999</v>
      </c>
      <c r="E7" s="297">
        <v>31447808.0656</v>
      </c>
      <c r="F7" s="298">
        <v>9927208.4199999999</v>
      </c>
      <c r="G7" s="299">
        <v>14109850.905400001</v>
      </c>
      <c r="H7" s="300">
        <v>24037059.325400002</v>
      </c>
    </row>
    <row r="8" spans="1:8" ht="15.75">
      <c r="A8" s="42">
        <v>2</v>
      </c>
      <c r="B8" s="46" t="s">
        <v>197</v>
      </c>
      <c r="C8" s="296">
        <v>15049681.92</v>
      </c>
      <c r="D8" s="296">
        <v>143643443.058</v>
      </c>
      <c r="E8" s="297">
        <v>158693124.97799999</v>
      </c>
      <c r="F8" s="298">
        <v>9136365.6199999992</v>
      </c>
      <c r="G8" s="299">
        <v>105421392.50559999</v>
      </c>
      <c r="H8" s="300">
        <v>114557758.1256</v>
      </c>
    </row>
    <row r="9" spans="1:8" ht="15.75">
      <c r="A9" s="42">
        <v>3</v>
      </c>
      <c r="B9" s="46" t="s">
        <v>198</v>
      </c>
      <c r="C9" s="296">
        <v>404976.5</v>
      </c>
      <c r="D9" s="296">
        <v>81304580.94160001</v>
      </c>
      <c r="E9" s="297">
        <v>81709557.44160001</v>
      </c>
      <c r="F9" s="298">
        <v>27730305.530000001</v>
      </c>
      <c r="G9" s="299">
        <v>10465058.645300001</v>
      </c>
      <c r="H9" s="300">
        <v>38195364.175300002</v>
      </c>
    </row>
    <row r="10" spans="1:8" ht="15.75">
      <c r="A10" s="42">
        <v>4</v>
      </c>
      <c r="B10" s="46" t="s">
        <v>227</v>
      </c>
      <c r="C10" s="296">
        <v>0</v>
      </c>
      <c r="D10" s="296">
        <v>0</v>
      </c>
      <c r="E10" s="297">
        <v>0</v>
      </c>
      <c r="F10" s="298">
        <v>0</v>
      </c>
      <c r="G10" s="299">
        <v>0</v>
      </c>
      <c r="H10" s="300">
        <v>0</v>
      </c>
    </row>
    <row r="11" spans="1:8" ht="15.75">
      <c r="A11" s="42">
        <v>5</v>
      </c>
      <c r="B11" s="46" t="s">
        <v>199</v>
      </c>
      <c r="C11" s="296">
        <v>141586513.81</v>
      </c>
      <c r="D11" s="296">
        <v>0</v>
      </c>
      <c r="E11" s="297">
        <v>141586513.81</v>
      </c>
      <c r="F11" s="298">
        <v>125909921.2</v>
      </c>
      <c r="G11" s="299">
        <v>0</v>
      </c>
      <c r="H11" s="300">
        <v>125909921.2</v>
      </c>
    </row>
    <row r="12" spans="1:8" ht="15.75">
      <c r="A12" s="42">
        <v>6.1</v>
      </c>
      <c r="B12" s="47" t="s">
        <v>200</v>
      </c>
      <c r="C12" s="296">
        <v>234050730.16</v>
      </c>
      <c r="D12" s="296">
        <v>552533534.33759999</v>
      </c>
      <c r="E12" s="297">
        <v>786584264.49759996</v>
      </c>
      <c r="F12" s="298">
        <v>158642811.16999999</v>
      </c>
      <c r="G12" s="299">
        <v>394515808.9461</v>
      </c>
      <c r="H12" s="300">
        <v>553158620.11609995</v>
      </c>
    </row>
    <row r="13" spans="1:8" ht="15.75">
      <c r="A13" s="42">
        <v>6.2</v>
      </c>
      <c r="B13" s="47" t="s">
        <v>201</v>
      </c>
      <c r="C13" s="296">
        <v>-6292261.6642582798</v>
      </c>
      <c r="D13" s="296">
        <v>-27194909.422449101</v>
      </c>
      <c r="E13" s="297">
        <v>-33487171.08670738</v>
      </c>
      <c r="F13" s="298">
        <v>-4849718.9929999998</v>
      </c>
      <c r="G13" s="299">
        <v>-20597551.246119998</v>
      </c>
      <c r="H13" s="300">
        <v>-25447270.239119999</v>
      </c>
    </row>
    <row r="14" spans="1:8" ht="15.75">
      <c r="A14" s="42">
        <v>6</v>
      </c>
      <c r="B14" s="46" t="s">
        <v>202</v>
      </c>
      <c r="C14" s="297">
        <v>227758468.49574172</v>
      </c>
      <c r="D14" s="297">
        <v>525338624.91515088</v>
      </c>
      <c r="E14" s="297">
        <v>753097093.41089261</v>
      </c>
      <c r="F14" s="297">
        <v>153793092.17699999</v>
      </c>
      <c r="G14" s="297">
        <v>373918257.69998002</v>
      </c>
      <c r="H14" s="300">
        <v>527711349.87698001</v>
      </c>
    </row>
    <row r="15" spans="1:8" ht="15.75">
      <c r="A15" s="42">
        <v>7</v>
      </c>
      <c r="B15" s="46" t="s">
        <v>203</v>
      </c>
      <c r="C15" s="296">
        <v>3884786.8399999994</v>
      </c>
      <c r="D15" s="296">
        <v>2651703.6712999996</v>
      </c>
      <c r="E15" s="297">
        <v>6536490.5112999994</v>
      </c>
      <c r="F15" s="298">
        <v>3281995.57</v>
      </c>
      <c r="G15" s="299">
        <v>2097699.3739999998</v>
      </c>
      <c r="H15" s="300">
        <v>5379694.9440000001</v>
      </c>
    </row>
    <row r="16" spans="1:8" ht="15.75">
      <c r="A16" s="42">
        <v>8</v>
      </c>
      <c r="B16" s="46" t="s">
        <v>204</v>
      </c>
      <c r="C16" s="296">
        <v>5440009.8060000008</v>
      </c>
      <c r="D16" s="296">
        <v>0</v>
      </c>
      <c r="E16" s="297">
        <v>5440009.8060000008</v>
      </c>
      <c r="F16" s="298">
        <v>4448486.8999999994</v>
      </c>
      <c r="G16" s="299">
        <v>0</v>
      </c>
      <c r="H16" s="300">
        <v>4448486.8999999994</v>
      </c>
    </row>
    <row r="17" spans="1:8" ht="15.75">
      <c r="A17" s="42">
        <v>9</v>
      </c>
      <c r="B17" s="46" t="s">
        <v>205</v>
      </c>
      <c r="C17" s="296">
        <v>4362704.66</v>
      </c>
      <c r="D17" s="296">
        <v>0</v>
      </c>
      <c r="E17" s="297">
        <v>4362704.66</v>
      </c>
      <c r="F17" s="298">
        <v>3859355.1</v>
      </c>
      <c r="G17" s="299">
        <v>0</v>
      </c>
      <c r="H17" s="300">
        <v>3859355.1</v>
      </c>
    </row>
    <row r="18" spans="1:8" ht="15.75">
      <c r="A18" s="42">
        <v>10</v>
      </c>
      <c r="B18" s="46" t="s">
        <v>206</v>
      </c>
      <c r="C18" s="296">
        <v>23148755.699999999</v>
      </c>
      <c r="D18" s="296">
        <v>0</v>
      </c>
      <c r="E18" s="297">
        <v>23148755.699999999</v>
      </c>
      <c r="F18" s="298">
        <v>22171026.93</v>
      </c>
      <c r="G18" s="299">
        <v>0</v>
      </c>
      <c r="H18" s="300">
        <v>22171026.93</v>
      </c>
    </row>
    <row r="19" spans="1:8" ht="15.75">
      <c r="A19" s="42">
        <v>11</v>
      </c>
      <c r="B19" s="46" t="s">
        <v>207</v>
      </c>
      <c r="C19" s="296">
        <v>5598428.5751999998</v>
      </c>
      <c r="D19" s="296">
        <v>428193.11732999998</v>
      </c>
      <c r="E19" s="297">
        <v>6026621.6925299997</v>
      </c>
      <c r="F19" s="298">
        <v>2492715.2119999998</v>
      </c>
      <c r="G19" s="299">
        <v>56615061.473568</v>
      </c>
      <c r="H19" s="300">
        <v>59107776.685567997</v>
      </c>
    </row>
    <row r="20" spans="1:8" ht="15.75">
      <c r="A20" s="42">
        <v>12</v>
      </c>
      <c r="B20" s="48" t="s">
        <v>208</v>
      </c>
      <c r="C20" s="297">
        <v>440700890.65694177</v>
      </c>
      <c r="D20" s="297">
        <v>771347789.41898084</v>
      </c>
      <c r="E20" s="297">
        <v>1212048680.0759225</v>
      </c>
      <c r="F20" s="297">
        <v>362750472.65900004</v>
      </c>
      <c r="G20" s="297">
        <v>562627320.60384798</v>
      </c>
      <c r="H20" s="300">
        <v>925377793.26284802</v>
      </c>
    </row>
    <row r="21" spans="1:8" ht="15.75">
      <c r="A21" s="42"/>
      <c r="B21" s="43" t="s">
        <v>225</v>
      </c>
      <c r="C21" s="301"/>
      <c r="D21" s="301"/>
      <c r="E21" s="301"/>
      <c r="F21" s="302"/>
      <c r="G21" s="303"/>
      <c r="H21" s="304"/>
    </row>
    <row r="22" spans="1:8" ht="15.75">
      <c r="A22" s="42">
        <v>13</v>
      </c>
      <c r="B22" s="46" t="s">
        <v>209</v>
      </c>
      <c r="C22" s="296">
        <v>14001144.460000001</v>
      </c>
      <c r="D22" s="296">
        <v>15954620.315400001</v>
      </c>
      <c r="E22" s="297">
        <v>29955764.775400002</v>
      </c>
      <c r="F22" s="298">
        <v>12501144.460000001</v>
      </c>
      <c r="G22" s="299">
        <v>10587200</v>
      </c>
      <c r="H22" s="300">
        <v>23088344.460000001</v>
      </c>
    </row>
    <row r="23" spans="1:8" ht="15.75">
      <c r="A23" s="42">
        <v>14</v>
      </c>
      <c r="B23" s="46" t="s">
        <v>210</v>
      </c>
      <c r="C23" s="296">
        <v>79713776.390000001</v>
      </c>
      <c r="D23" s="296">
        <v>112187911.14809999</v>
      </c>
      <c r="E23" s="297">
        <v>191901687.5381</v>
      </c>
      <c r="F23" s="298">
        <v>58412276.480000004</v>
      </c>
      <c r="G23" s="299">
        <v>82074967.965900004</v>
      </c>
      <c r="H23" s="300">
        <v>140487244.44590002</v>
      </c>
    </row>
    <row r="24" spans="1:8" ht="15.75">
      <c r="A24" s="42">
        <v>15</v>
      </c>
      <c r="B24" s="46" t="s">
        <v>211</v>
      </c>
      <c r="C24" s="296">
        <v>51426159.369999997</v>
      </c>
      <c r="D24" s="296">
        <v>143933723.22529998</v>
      </c>
      <c r="E24" s="297">
        <v>195359882.59529999</v>
      </c>
      <c r="F24" s="298">
        <v>29801746.98</v>
      </c>
      <c r="G24" s="299">
        <v>66565833.395800002</v>
      </c>
      <c r="H24" s="300">
        <v>96367580.375799999</v>
      </c>
    </row>
    <row r="25" spans="1:8" ht="15.75">
      <c r="A25" s="42">
        <v>16</v>
      </c>
      <c r="B25" s="46" t="s">
        <v>212</v>
      </c>
      <c r="C25" s="296">
        <v>41506104.450000003</v>
      </c>
      <c r="D25" s="296">
        <v>251124479.75569999</v>
      </c>
      <c r="E25" s="297">
        <v>292630584.20569998</v>
      </c>
      <c r="F25" s="298">
        <v>26923002.32</v>
      </c>
      <c r="G25" s="299">
        <v>294742115.89749998</v>
      </c>
      <c r="H25" s="300">
        <v>321665118.21749997</v>
      </c>
    </row>
    <row r="26" spans="1:8" ht="15.75">
      <c r="A26" s="42">
        <v>17</v>
      </c>
      <c r="B26" s="46" t="s">
        <v>213</v>
      </c>
      <c r="C26" s="301"/>
      <c r="D26" s="301"/>
      <c r="E26" s="297">
        <v>0</v>
      </c>
      <c r="F26" s="302"/>
      <c r="G26" s="303"/>
      <c r="H26" s="300">
        <v>0</v>
      </c>
    </row>
    <row r="27" spans="1:8" ht="15.75">
      <c r="A27" s="42">
        <v>18</v>
      </c>
      <c r="B27" s="46" t="s">
        <v>214</v>
      </c>
      <c r="C27" s="296">
        <v>30009415.030000001</v>
      </c>
      <c r="D27" s="296">
        <v>267537009.3179</v>
      </c>
      <c r="E27" s="297">
        <v>297546424.34790003</v>
      </c>
      <c r="F27" s="298">
        <v>41020092.039999999</v>
      </c>
      <c r="G27" s="299">
        <v>119549868.3602</v>
      </c>
      <c r="H27" s="300">
        <v>160569960.40020001</v>
      </c>
    </row>
    <row r="28" spans="1:8" ht="15.75">
      <c r="A28" s="42">
        <v>19</v>
      </c>
      <c r="B28" s="46" t="s">
        <v>215</v>
      </c>
      <c r="C28" s="296">
        <v>680360.77</v>
      </c>
      <c r="D28" s="296">
        <v>6845784.0673000002</v>
      </c>
      <c r="E28" s="297">
        <v>7526144.8373000007</v>
      </c>
      <c r="F28" s="298">
        <v>1090172.3599999999</v>
      </c>
      <c r="G28" s="299">
        <v>5838931.3225000007</v>
      </c>
      <c r="H28" s="300">
        <v>6929103.682500001</v>
      </c>
    </row>
    <row r="29" spans="1:8" ht="15.75">
      <c r="A29" s="42">
        <v>20</v>
      </c>
      <c r="B29" s="46" t="s">
        <v>137</v>
      </c>
      <c r="C29" s="296">
        <v>11648164.11981428</v>
      </c>
      <c r="D29" s="296">
        <v>379780.92225880001</v>
      </c>
      <c r="E29" s="297">
        <v>12027945.04207308</v>
      </c>
      <c r="F29" s="298">
        <v>7401710.6069999998</v>
      </c>
      <c r="G29" s="299">
        <v>1391870.2433839999</v>
      </c>
      <c r="H29" s="300">
        <v>8793580.8503840007</v>
      </c>
    </row>
    <row r="30" spans="1:8" ht="15.75">
      <c r="A30" s="42">
        <v>21</v>
      </c>
      <c r="B30" s="46" t="s">
        <v>216</v>
      </c>
      <c r="C30" s="296">
        <v>0</v>
      </c>
      <c r="D30" s="296">
        <v>0</v>
      </c>
      <c r="E30" s="297">
        <v>0</v>
      </c>
      <c r="F30" s="298">
        <v>0</v>
      </c>
      <c r="G30" s="299">
        <v>0</v>
      </c>
      <c r="H30" s="300">
        <v>0</v>
      </c>
    </row>
    <row r="31" spans="1:8" ht="15.75">
      <c r="A31" s="42">
        <v>22</v>
      </c>
      <c r="B31" s="48" t="s">
        <v>217</v>
      </c>
      <c r="C31" s="297">
        <v>228985124.58981431</v>
      </c>
      <c r="D31" s="297">
        <v>797963308.75195873</v>
      </c>
      <c r="E31" s="297">
        <v>1026948433.341773</v>
      </c>
      <c r="F31" s="297">
        <v>177150145.24700001</v>
      </c>
      <c r="G31" s="297">
        <v>580750787.18528402</v>
      </c>
      <c r="H31" s="300">
        <v>757900932.432284</v>
      </c>
    </row>
    <row r="32" spans="1:8" ht="15.75">
      <c r="A32" s="42"/>
      <c r="B32" s="43" t="s">
        <v>226</v>
      </c>
      <c r="C32" s="301"/>
      <c r="D32" s="301"/>
      <c r="E32" s="296"/>
      <c r="F32" s="302"/>
      <c r="G32" s="303"/>
      <c r="H32" s="304"/>
    </row>
    <row r="33" spans="1:8" ht="15.75">
      <c r="A33" s="42">
        <v>23</v>
      </c>
      <c r="B33" s="46" t="s">
        <v>218</v>
      </c>
      <c r="C33" s="296">
        <v>16096897</v>
      </c>
      <c r="D33" s="301">
        <v>0</v>
      </c>
      <c r="E33" s="297">
        <v>16096897</v>
      </c>
      <c r="F33" s="298">
        <v>16057277</v>
      </c>
      <c r="G33" s="303">
        <v>0</v>
      </c>
      <c r="H33" s="300">
        <v>16057277</v>
      </c>
    </row>
    <row r="34" spans="1:8" ht="15.75">
      <c r="A34" s="42">
        <v>24</v>
      </c>
      <c r="B34" s="46" t="s">
        <v>219</v>
      </c>
      <c r="C34" s="296">
        <v>0</v>
      </c>
      <c r="D34" s="301">
        <v>0</v>
      </c>
      <c r="E34" s="297">
        <v>0</v>
      </c>
      <c r="F34" s="298">
        <v>0</v>
      </c>
      <c r="G34" s="303">
        <v>0</v>
      </c>
      <c r="H34" s="300">
        <v>0</v>
      </c>
    </row>
    <row r="35" spans="1:8" ht="15.75">
      <c r="A35" s="42">
        <v>25</v>
      </c>
      <c r="B35" s="47" t="s">
        <v>220</v>
      </c>
      <c r="C35" s="296">
        <v>0</v>
      </c>
      <c r="D35" s="301">
        <v>0</v>
      </c>
      <c r="E35" s="297">
        <v>0</v>
      </c>
      <c r="F35" s="298">
        <v>0</v>
      </c>
      <c r="G35" s="303">
        <v>0</v>
      </c>
      <c r="H35" s="300">
        <v>0</v>
      </c>
    </row>
    <row r="36" spans="1:8" ht="15.75">
      <c r="A36" s="42">
        <v>26</v>
      </c>
      <c r="B36" s="46" t="s">
        <v>221</v>
      </c>
      <c r="C36" s="296">
        <v>75284047.799999997</v>
      </c>
      <c r="D36" s="301">
        <v>0</v>
      </c>
      <c r="E36" s="297">
        <v>75284047.799999997</v>
      </c>
      <c r="F36" s="298">
        <v>74865296.100000009</v>
      </c>
      <c r="G36" s="303">
        <v>0</v>
      </c>
      <c r="H36" s="300">
        <v>74865296.100000009</v>
      </c>
    </row>
    <row r="37" spans="1:8" ht="15.75">
      <c r="A37" s="42">
        <v>27</v>
      </c>
      <c r="B37" s="46" t="s">
        <v>222</v>
      </c>
      <c r="C37" s="296">
        <v>65529804.509999998</v>
      </c>
      <c r="D37" s="301">
        <v>0</v>
      </c>
      <c r="E37" s="297">
        <v>65529804.509999998</v>
      </c>
      <c r="F37" s="298">
        <v>47179133.609999999</v>
      </c>
      <c r="G37" s="303">
        <v>0</v>
      </c>
      <c r="H37" s="300">
        <v>47179133.609999999</v>
      </c>
    </row>
    <row r="38" spans="1:8" ht="15.75">
      <c r="A38" s="42">
        <v>28</v>
      </c>
      <c r="B38" s="46" t="s">
        <v>223</v>
      </c>
      <c r="C38" s="296">
        <v>19587842.148799993</v>
      </c>
      <c r="D38" s="301">
        <v>0</v>
      </c>
      <c r="E38" s="297">
        <v>19587842.148799993</v>
      </c>
      <c r="F38" s="298">
        <v>20773498.930563945</v>
      </c>
      <c r="G38" s="303">
        <v>0</v>
      </c>
      <c r="H38" s="300">
        <v>20773498.930563945</v>
      </c>
    </row>
    <row r="39" spans="1:8" ht="15.75">
      <c r="A39" s="42">
        <v>29</v>
      </c>
      <c r="B39" s="46" t="s">
        <v>242</v>
      </c>
      <c r="C39" s="296">
        <v>8601655.1899999995</v>
      </c>
      <c r="D39" s="301">
        <v>0</v>
      </c>
      <c r="E39" s="297">
        <v>8601655.1899999995</v>
      </c>
      <c r="F39" s="298">
        <v>8601655.1899999995</v>
      </c>
      <c r="G39" s="303">
        <v>0</v>
      </c>
      <c r="H39" s="300">
        <v>8601655.1899999995</v>
      </c>
    </row>
    <row r="40" spans="1:8" ht="15.75">
      <c r="A40" s="42">
        <v>30</v>
      </c>
      <c r="B40" s="48" t="s">
        <v>224</v>
      </c>
      <c r="C40" s="296">
        <v>185100246.64879999</v>
      </c>
      <c r="D40" s="301">
        <v>0</v>
      </c>
      <c r="E40" s="297">
        <v>185100246.64879999</v>
      </c>
      <c r="F40" s="298">
        <v>167476860.83056396</v>
      </c>
      <c r="G40" s="303">
        <v>0</v>
      </c>
      <c r="H40" s="300">
        <v>167476860.83056396</v>
      </c>
    </row>
    <row r="41" spans="1:8" ht="16.5" thickBot="1">
      <c r="A41" s="49">
        <v>31</v>
      </c>
      <c r="B41" s="50" t="s">
        <v>243</v>
      </c>
      <c r="C41" s="305">
        <v>414085371.23861432</v>
      </c>
      <c r="D41" s="305">
        <v>797963308.75195873</v>
      </c>
      <c r="E41" s="305">
        <v>1212048679.9905729</v>
      </c>
      <c r="F41" s="305">
        <v>344627006.077564</v>
      </c>
      <c r="G41" s="305">
        <v>580750787.18528402</v>
      </c>
      <c r="H41" s="306">
        <v>925377793.26284802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43" activePane="bottomRight" state="frozen"/>
      <selection pane="topRight" activeCell="B1" sqref="B1"/>
      <selection pane="bottomLeft" activeCell="A6" sqref="A6"/>
      <selection pane="bottomRight" activeCell="E67" sqref="E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233</v>
      </c>
      <c r="B1" s="17" t="s">
        <v>849</v>
      </c>
      <c r="C1" s="17"/>
    </row>
    <row r="2" spans="1:8" ht="15.75">
      <c r="A2" s="18" t="s">
        <v>234</v>
      </c>
      <c r="B2" s="490">
        <v>43100</v>
      </c>
      <c r="C2" s="30"/>
      <c r="D2" s="19"/>
      <c r="E2" s="19"/>
      <c r="F2" s="19"/>
      <c r="G2" s="19"/>
      <c r="H2" s="19"/>
    </row>
    <row r="3" spans="1:8" ht="15.75">
      <c r="A3" s="18"/>
      <c r="B3" s="17"/>
      <c r="C3" s="30"/>
      <c r="D3" s="19"/>
      <c r="E3" s="19"/>
      <c r="F3" s="19"/>
      <c r="G3" s="19"/>
      <c r="H3" s="19"/>
    </row>
    <row r="4" spans="1:8" ht="16.5" thickBot="1">
      <c r="A4" s="52" t="s">
        <v>661</v>
      </c>
      <c r="B4" s="31" t="s">
        <v>268</v>
      </c>
      <c r="C4" s="38"/>
      <c r="D4" s="38"/>
      <c r="E4" s="38"/>
      <c r="F4" s="52"/>
      <c r="G4" s="52"/>
      <c r="H4" s="53" t="s">
        <v>135</v>
      </c>
    </row>
    <row r="5" spans="1:8" ht="15.75">
      <c r="A5" s="139"/>
      <c r="B5" s="140"/>
      <c r="C5" s="493" t="s">
        <v>240</v>
      </c>
      <c r="D5" s="494"/>
      <c r="E5" s="495"/>
      <c r="F5" s="493" t="s">
        <v>241</v>
      </c>
      <c r="G5" s="494"/>
      <c r="H5" s="496"/>
    </row>
    <row r="6" spans="1:8">
      <c r="A6" s="141" t="s">
        <v>32</v>
      </c>
      <c r="B6" s="54"/>
      <c r="C6" s="55" t="s">
        <v>33</v>
      </c>
      <c r="D6" s="55" t="s">
        <v>138</v>
      </c>
      <c r="E6" s="55" t="s">
        <v>74</v>
      </c>
      <c r="F6" s="55" t="s">
        <v>33</v>
      </c>
      <c r="G6" s="55" t="s">
        <v>138</v>
      </c>
      <c r="H6" s="142" t="s">
        <v>74</v>
      </c>
    </row>
    <row r="7" spans="1:8">
      <c r="A7" s="143"/>
      <c r="B7" s="57" t="s">
        <v>134</v>
      </c>
      <c r="C7" s="58"/>
      <c r="D7" s="58"/>
      <c r="E7" s="58"/>
      <c r="F7" s="58"/>
      <c r="G7" s="58"/>
      <c r="H7" s="144"/>
    </row>
    <row r="8" spans="1:8" ht="15.75">
      <c r="A8" s="143">
        <v>1</v>
      </c>
      <c r="B8" s="59" t="s">
        <v>139</v>
      </c>
      <c r="C8" s="307">
        <v>580253.71</v>
      </c>
      <c r="D8" s="307">
        <v>685712.69</v>
      </c>
      <c r="E8" s="297">
        <v>1265966.3999999999</v>
      </c>
      <c r="F8" s="307">
        <v>761947.76</v>
      </c>
      <c r="G8" s="307">
        <v>564774.5</v>
      </c>
      <c r="H8" s="308">
        <v>1326722.26</v>
      </c>
    </row>
    <row r="9" spans="1:8" ht="15.75">
      <c r="A9" s="143">
        <v>2</v>
      </c>
      <c r="B9" s="59" t="s">
        <v>140</v>
      </c>
      <c r="C9" s="309">
        <v>20886422.773199998</v>
      </c>
      <c r="D9" s="309">
        <v>41439504.942999996</v>
      </c>
      <c r="E9" s="297">
        <v>62325927.716199994</v>
      </c>
      <c r="F9" s="309">
        <v>18623279.663199998</v>
      </c>
      <c r="G9" s="309">
        <v>31077014.185799997</v>
      </c>
      <c r="H9" s="308">
        <v>49700293.848999992</v>
      </c>
    </row>
    <row r="10" spans="1:8" ht="15.75">
      <c r="A10" s="143">
        <v>2.1</v>
      </c>
      <c r="B10" s="60" t="s">
        <v>141</v>
      </c>
      <c r="C10" s="307">
        <v>323222.05969999998</v>
      </c>
      <c r="D10" s="307"/>
      <c r="E10" s="297">
        <v>323222.05969999998</v>
      </c>
      <c r="F10" s="307">
        <v>8472.91</v>
      </c>
      <c r="G10" s="307"/>
      <c r="H10" s="308">
        <v>8472.91</v>
      </c>
    </row>
    <row r="11" spans="1:8" ht="15.75">
      <c r="A11" s="143">
        <v>2.2000000000000002</v>
      </c>
      <c r="B11" s="60" t="s">
        <v>142</v>
      </c>
      <c r="C11" s="307">
        <v>4129871.6187</v>
      </c>
      <c r="D11" s="307">
        <v>16936433.3182</v>
      </c>
      <c r="E11" s="297">
        <v>21066304.936900001</v>
      </c>
      <c r="F11" s="307">
        <v>3756493.44</v>
      </c>
      <c r="G11" s="307">
        <v>9388714.4736000001</v>
      </c>
      <c r="H11" s="308">
        <v>13145207.9136</v>
      </c>
    </row>
    <row r="12" spans="1:8" ht="15.75">
      <c r="A12" s="143">
        <v>2.2999999999999998</v>
      </c>
      <c r="B12" s="60" t="s">
        <v>143</v>
      </c>
      <c r="C12" s="307">
        <v>747825.87719999999</v>
      </c>
      <c r="D12" s="307">
        <v>188836.61850000001</v>
      </c>
      <c r="E12" s="297">
        <v>936662.49569999997</v>
      </c>
      <c r="F12" s="307">
        <v>256722.65</v>
      </c>
      <c r="G12" s="307">
        <v>5854.5901999999996</v>
      </c>
      <c r="H12" s="308">
        <v>262577.2402</v>
      </c>
    </row>
    <row r="13" spans="1:8" ht="15.75">
      <c r="A13" s="143">
        <v>2.4</v>
      </c>
      <c r="B13" s="60" t="s">
        <v>144</v>
      </c>
      <c r="C13" s="307">
        <v>594763.61040000001</v>
      </c>
      <c r="D13" s="307">
        <v>841589.44</v>
      </c>
      <c r="E13" s="297">
        <v>1436353.0504000001</v>
      </c>
      <c r="F13" s="307">
        <v>484267.52000000002</v>
      </c>
      <c r="G13" s="307">
        <v>991328.73899999994</v>
      </c>
      <c r="H13" s="308">
        <v>1475596.2590000001</v>
      </c>
    </row>
    <row r="14" spans="1:8" ht="15.75">
      <c r="A14" s="143">
        <v>2.5</v>
      </c>
      <c r="B14" s="60" t="s">
        <v>145</v>
      </c>
      <c r="C14" s="307">
        <v>622991.0723</v>
      </c>
      <c r="D14" s="307">
        <v>4621648.5313999997</v>
      </c>
      <c r="E14" s="297">
        <v>5244639.6036999999</v>
      </c>
      <c r="F14" s="307">
        <v>1124726.98</v>
      </c>
      <c r="G14" s="307">
        <v>3820250.2796</v>
      </c>
      <c r="H14" s="308">
        <v>4944977.2596000005</v>
      </c>
    </row>
    <row r="15" spans="1:8" ht="15.75">
      <c r="A15" s="143">
        <v>2.6</v>
      </c>
      <c r="B15" s="60" t="s">
        <v>146</v>
      </c>
      <c r="C15" s="307">
        <v>959150.81869999995</v>
      </c>
      <c r="D15" s="307">
        <v>941768.94030000002</v>
      </c>
      <c r="E15" s="297">
        <v>1900919.7590000001</v>
      </c>
      <c r="F15" s="307">
        <v>908567.02</v>
      </c>
      <c r="G15" s="307">
        <v>1111573.7113999999</v>
      </c>
      <c r="H15" s="308">
        <v>2020140.7313999999</v>
      </c>
    </row>
    <row r="16" spans="1:8" ht="15.75">
      <c r="A16" s="143">
        <v>2.7</v>
      </c>
      <c r="B16" s="60" t="s">
        <v>147</v>
      </c>
      <c r="C16" s="307">
        <v>7542.7257</v>
      </c>
      <c r="D16" s="307">
        <v>64006.079599999997</v>
      </c>
      <c r="E16" s="297">
        <v>71548.805299999993</v>
      </c>
      <c r="F16" s="307">
        <v>550.6</v>
      </c>
      <c r="G16" s="307">
        <v>55569.097600000001</v>
      </c>
      <c r="H16" s="308">
        <v>56119.6976</v>
      </c>
    </row>
    <row r="17" spans="1:8" ht="15.75">
      <c r="A17" s="143">
        <v>2.8</v>
      </c>
      <c r="B17" s="60" t="s">
        <v>148</v>
      </c>
      <c r="C17" s="307">
        <v>9428475.0399999991</v>
      </c>
      <c r="D17" s="307">
        <v>12823907.851</v>
      </c>
      <c r="E17" s="297">
        <v>22252382.890999999</v>
      </c>
      <c r="F17" s="307">
        <v>7633241.2231999999</v>
      </c>
      <c r="G17" s="307">
        <v>14599216.262499999</v>
      </c>
      <c r="H17" s="308">
        <v>22232457.4857</v>
      </c>
    </row>
    <row r="18" spans="1:8" ht="15.75">
      <c r="A18" s="143">
        <v>2.9</v>
      </c>
      <c r="B18" s="60" t="s">
        <v>149</v>
      </c>
      <c r="C18" s="307">
        <v>4072579.9504999998</v>
      </c>
      <c r="D18" s="307">
        <v>5021314.1639999999</v>
      </c>
      <c r="E18" s="297">
        <v>9093894.1144999992</v>
      </c>
      <c r="F18" s="307">
        <v>4450237.32</v>
      </c>
      <c r="G18" s="307">
        <v>1104507.0319000001</v>
      </c>
      <c r="H18" s="308">
        <v>5554744.3519000001</v>
      </c>
    </row>
    <row r="19" spans="1:8" ht="15.75">
      <c r="A19" s="143">
        <v>3</v>
      </c>
      <c r="B19" s="59" t="s">
        <v>150</v>
      </c>
      <c r="C19" s="307">
        <v>453061.09</v>
      </c>
      <c r="D19" s="307">
        <v>1313568.93</v>
      </c>
      <c r="E19" s="297">
        <v>1766630.02</v>
      </c>
      <c r="F19" s="307">
        <v>625007.41</v>
      </c>
      <c r="G19" s="307">
        <v>1314492.3400000001</v>
      </c>
      <c r="H19" s="308">
        <v>1939499.75</v>
      </c>
    </row>
    <row r="20" spans="1:8" ht="15.75">
      <c r="A20" s="143">
        <v>4</v>
      </c>
      <c r="B20" s="59" t="s">
        <v>151</v>
      </c>
      <c r="C20" s="307">
        <v>10534508.529999999</v>
      </c>
      <c r="D20" s="307"/>
      <c r="E20" s="297">
        <v>10534508.529999999</v>
      </c>
      <c r="F20" s="307">
        <v>9849818.8000000007</v>
      </c>
      <c r="G20" s="307"/>
      <c r="H20" s="308">
        <v>9849818.8000000007</v>
      </c>
    </row>
    <row r="21" spans="1:8" ht="15.75">
      <c r="A21" s="143">
        <v>5</v>
      </c>
      <c r="B21" s="59" t="s">
        <v>152</v>
      </c>
      <c r="C21" s="307">
        <v>917375.46</v>
      </c>
      <c r="D21" s="307">
        <v>192594.66</v>
      </c>
      <c r="E21" s="297">
        <v>1109970.1199999999</v>
      </c>
      <c r="F21" s="307">
        <v>707781.18</v>
      </c>
      <c r="G21" s="307">
        <v>1138518.5900000001</v>
      </c>
      <c r="H21" s="308">
        <v>1846299.77</v>
      </c>
    </row>
    <row r="22" spans="1:8" ht="15.75">
      <c r="A22" s="143">
        <v>6</v>
      </c>
      <c r="B22" s="61" t="s">
        <v>153</v>
      </c>
      <c r="C22" s="309">
        <v>33371621.563199997</v>
      </c>
      <c r="D22" s="309">
        <v>43631381.22299999</v>
      </c>
      <c r="E22" s="297">
        <v>77003002.786199987</v>
      </c>
      <c r="F22" s="309">
        <v>30567834.813200001</v>
      </c>
      <c r="G22" s="309">
        <v>34094799.615800001</v>
      </c>
      <c r="H22" s="308">
        <v>64662634.429000005</v>
      </c>
    </row>
    <row r="23" spans="1:8" ht="15.75">
      <c r="A23" s="143"/>
      <c r="B23" s="57" t="s">
        <v>132</v>
      </c>
      <c r="C23" s="307"/>
      <c r="D23" s="307"/>
      <c r="E23" s="296"/>
      <c r="F23" s="307"/>
      <c r="G23" s="307"/>
      <c r="H23" s="310"/>
    </row>
    <row r="24" spans="1:8" ht="15.75">
      <c r="A24" s="143">
        <v>7</v>
      </c>
      <c r="B24" s="59" t="s">
        <v>154</v>
      </c>
      <c r="C24" s="307">
        <v>4864679.9419</v>
      </c>
      <c r="D24" s="307">
        <v>2103969.2692</v>
      </c>
      <c r="E24" s="297">
        <v>6968649.2111</v>
      </c>
      <c r="F24" s="307">
        <v>3954560.7214000002</v>
      </c>
      <c r="G24" s="307">
        <v>1586767.933</v>
      </c>
      <c r="H24" s="308">
        <v>5541328.6544000003</v>
      </c>
    </row>
    <row r="25" spans="1:8" ht="15.75">
      <c r="A25" s="143">
        <v>8</v>
      </c>
      <c r="B25" s="59" t="s">
        <v>155</v>
      </c>
      <c r="C25" s="307">
        <v>2193981.2470999998</v>
      </c>
      <c r="D25" s="307">
        <v>10947470.779200001</v>
      </c>
      <c r="E25" s="297">
        <v>13141452.0263</v>
      </c>
      <c r="F25" s="307">
        <v>3508711.3624999998</v>
      </c>
      <c r="G25" s="307">
        <v>10072051.5318</v>
      </c>
      <c r="H25" s="308">
        <v>13580762.894299999</v>
      </c>
    </row>
    <row r="26" spans="1:8" ht="15.75">
      <c r="A26" s="143">
        <v>9</v>
      </c>
      <c r="B26" s="59" t="s">
        <v>156</v>
      </c>
      <c r="C26" s="307">
        <v>609086.1</v>
      </c>
      <c r="D26" s="307">
        <v>293217.96000000002</v>
      </c>
      <c r="E26" s="297">
        <v>902304.06</v>
      </c>
      <c r="F26" s="307">
        <v>1209949.8500000001</v>
      </c>
      <c r="G26" s="307">
        <v>38633.629999999997</v>
      </c>
      <c r="H26" s="308">
        <v>1248583.48</v>
      </c>
    </row>
    <row r="27" spans="1:8" ht="15.75">
      <c r="A27" s="143">
        <v>10</v>
      </c>
      <c r="B27" s="59" t="s">
        <v>157</v>
      </c>
      <c r="C27" s="307">
        <v>157880.01999999999</v>
      </c>
      <c r="D27" s="307"/>
      <c r="E27" s="297">
        <v>157880.01999999999</v>
      </c>
      <c r="F27" s="307">
        <v>106599.57</v>
      </c>
      <c r="G27" s="307"/>
      <c r="H27" s="308">
        <v>106599.57</v>
      </c>
    </row>
    <row r="28" spans="1:8" ht="15.75">
      <c r="A28" s="143">
        <v>11</v>
      </c>
      <c r="B28" s="59" t="s">
        <v>158</v>
      </c>
      <c r="C28" s="307">
        <v>2800281.82</v>
      </c>
      <c r="D28" s="307">
        <v>8923316.4000000004</v>
      </c>
      <c r="E28" s="297">
        <v>11723598.220000001</v>
      </c>
      <c r="F28" s="307">
        <v>1278592.52</v>
      </c>
      <c r="G28" s="307">
        <v>4883801.6399999997</v>
      </c>
      <c r="H28" s="308">
        <v>6162394.1600000001</v>
      </c>
    </row>
    <row r="29" spans="1:8" ht="15.75">
      <c r="A29" s="143">
        <v>12</v>
      </c>
      <c r="B29" s="59" t="s">
        <v>159</v>
      </c>
      <c r="C29" s="307"/>
      <c r="D29" s="307"/>
      <c r="E29" s="297">
        <v>0</v>
      </c>
      <c r="F29" s="307"/>
      <c r="G29" s="307"/>
      <c r="H29" s="308">
        <v>0</v>
      </c>
    </row>
    <row r="30" spans="1:8" ht="15.75">
      <c r="A30" s="143">
        <v>13</v>
      </c>
      <c r="B30" s="62" t="s">
        <v>160</v>
      </c>
      <c r="C30" s="309">
        <v>10625909.128999999</v>
      </c>
      <c r="D30" s="309">
        <v>22267974.408399999</v>
      </c>
      <c r="E30" s="297">
        <v>32893883.5374</v>
      </c>
      <c r="F30" s="309">
        <v>10058414.0239</v>
      </c>
      <c r="G30" s="309">
        <v>16581254.7348</v>
      </c>
      <c r="H30" s="308">
        <v>26639668.758699998</v>
      </c>
    </row>
    <row r="31" spans="1:8" ht="15.75">
      <c r="A31" s="143">
        <v>14</v>
      </c>
      <c r="B31" s="62" t="s">
        <v>161</v>
      </c>
      <c r="C31" s="309">
        <v>22745712.434199996</v>
      </c>
      <c r="D31" s="309">
        <v>21363406.814599991</v>
      </c>
      <c r="E31" s="297">
        <v>44109119.248799987</v>
      </c>
      <c r="F31" s="309">
        <v>20509420.789300002</v>
      </c>
      <c r="G31" s="309">
        <v>17513544.881000001</v>
      </c>
      <c r="H31" s="308">
        <v>38022965.670300007</v>
      </c>
    </row>
    <row r="32" spans="1:8">
      <c r="A32" s="143"/>
      <c r="B32" s="57"/>
      <c r="C32" s="311"/>
      <c r="D32" s="311"/>
      <c r="E32" s="311"/>
      <c r="F32" s="311"/>
      <c r="G32" s="311"/>
      <c r="H32" s="312"/>
    </row>
    <row r="33" spans="1:8" ht="15.75">
      <c r="A33" s="143"/>
      <c r="B33" s="57" t="s">
        <v>162</v>
      </c>
      <c r="C33" s="307"/>
      <c r="D33" s="307"/>
      <c r="E33" s="296"/>
      <c r="F33" s="307"/>
      <c r="G33" s="307"/>
      <c r="H33" s="310"/>
    </row>
    <row r="34" spans="1:8" ht="15.75">
      <c r="A34" s="143">
        <v>15</v>
      </c>
      <c r="B34" s="56" t="s">
        <v>133</v>
      </c>
      <c r="C34" s="313">
        <v>2384051.5499999998</v>
      </c>
      <c r="D34" s="313">
        <v>161329.43999999994</v>
      </c>
      <c r="E34" s="297">
        <v>2545380.9899999998</v>
      </c>
      <c r="F34" s="313">
        <v>1425806.4199999997</v>
      </c>
      <c r="G34" s="313">
        <v>570264.52</v>
      </c>
      <c r="H34" s="308">
        <v>1996070.9399999997</v>
      </c>
    </row>
    <row r="35" spans="1:8" ht="15.75">
      <c r="A35" s="143">
        <v>15.1</v>
      </c>
      <c r="B35" s="60" t="s">
        <v>163</v>
      </c>
      <c r="C35" s="307">
        <v>3792070.19</v>
      </c>
      <c r="D35" s="307">
        <v>3029723.93</v>
      </c>
      <c r="E35" s="297">
        <v>6821794.1200000001</v>
      </c>
      <c r="F35" s="307">
        <v>2764695.01</v>
      </c>
      <c r="G35" s="307">
        <v>2513535.67</v>
      </c>
      <c r="H35" s="308">
        <v>5278230.68</v>
      </c>
    </row>
    <row r="36" spans="1:8" ht="15.75">
      <c r="A36" s="143">
        <v>15.2</v>
      </c>
      <c r="B36" s="60" t="s">
        <v>164</v>
      </c>
      <c r="C36" s="307">
        <v>1408018.64</v>
      </c>
      <c r="D36" s="307">
        <v>2868394.49</v>
      </c>
      <c r="E36" s="297">
        <v>4276413.13</v>
      </c>
      <c r="F36" s="307">
        <v>1338888.5900000001</v>
      </c>
      <c r="G36" s="307">
        <v>1943271.15</v>
      </c>
      <c r="H36" s="308">
        <v>3282159.74</v>
      </c>
    </row>
    <row r="37" spans="1:8" ht="15.75">
      <c r="A37" s="143">
        <v>16</v>
      </c>
      <c r="B37" s="59" t="s">
        <v>165</v>
      </c>
      <c r="C37" s="307"/>
      <c r="D37" s="307"/>
      <c r="E37" s="297">
        <v>0</v>
      </c>
      <c r="F37" s="307"/>
      <c r="G37" s="307">
        <v>600000</v>
      </c>
      <c r="H37" s="308">
        <v>600000</v>
      </c>
    </row>
    <row r="38" spans="1:8" ht="15.75">
      <c r="A38" s="143">
        <v>17</v>
      </c>
      <c r="B38" s="59" t="s">
        <v>166</v>
      </c>
      <c r="C38" s="307"/>
      <c r="D38" s="307"/>
      <c r="E38" s="297">
        <v>0</v>
      </c>
      <c r="F38" s="307"/>
      <c r="G38" s="307"/>
      <c r="H38" s="308">
        <v>0</v>
      </c>
    </row>
    <row r="39" spans="1:8" ht="15.75">
      <c r="A39" s="143">
        <v>18</v>
      </c>
      <c r="B39" s="59" t="s">
        <v>167</v>
      </c>
      <c r="C39" s="307"/>
      <c r="D39" s="307"/>
      <c r="E39" s="297">
        <v>0</v>
      </c>
      <c r="F39" s="307"/>
      <c r="G39" s="307"/>
      <c r="H39" s="308">
        <v>0</v>
      </c>
    </row>
    <row r="40" spans="1:8" ht="15.75">
      <c r="A40" s="143">
        <v>19</v>
      </c>
      <c r="B40" s="59" t="s">
        <v>168</v>
      </c>
      <c r="C40" s="307">
        <v>4114317.26</v>
      </c>
      <c r="D40" s="307"/>
      <c r="E40" s="297">
        <v>4114317.26</v>
      </c>
      <c r="F40" s="307">
        <v>4078331.54</v>
      </c>
      <c r="G40" s="307"/>
      <c r="H40" s="308">
        <v>4078331.54</v>
      </c>
    </row>
    <row r="41" spans="1:8" ht="15.75">
      <c r="A41" s="143">
        <v>20</v>
      </c>
      <c r="B41" s="59" t="s">
        <v>169</v>
      </c>
      <c r="C41" s="307">
        <v>-400581.07</v>
      </c>
      <c r="D41" s="307"/>
      <c r="E41" s="297">
        <v>-400581.07</v>
      </c>
      <c r="F41" s="307">
        <v>-371763.29</v>
      </c>
      <c r="G41" s="307"/>
      <c r="H41" s="308">
        <v>-371763.29</v>
      </c>
    </row>
    <row r="42" spans="1:8" ht="15.75">
      <c r="A42" s="143">
        <v>21</v>
      </c>
      <c r="B42" s="59" t="s">
        <v>170</v>
      </c>
      <c r="C42" s="307">
        <v>517440.27</v>
      </c>
      <c r="D42" s="307"/>
      <c r="E42" s="297">
        <v>517440.27</v>
      </c>
      <c r="F42" s="307">
        <v>57912.7</v>
      </c>
      <c r="G42" s="307"/>
      <c r="H42" s="308">
        <v>57912.7</v>
      </c>
    </row>
    <row r="43" spans="1:8" ht="15.75">
      <c r="A43" s="143">
        <v>22</v>
      </c>
      <c r="B43" s="59" t="s">
        <v>171</v>
      </c>
      <c r="C43" s="307">
        <v>182112.94</v>
      </c>
      <c r="D43" s="307">
        <v>6239.51</v>
      </c>
      <c r="E43" s="297">
        <v>188352.45</v>
      </c>
      <c r="F43" s="307">
        <v>196163.68</v>
      </c>
      <c r="G43" s="307">
        <v>5978.54</v>
      </c>
      <c r="H43" s="308">
        <v>202142.22</v>
      </c>
    </row>
    <row r="44" spans="1:8" ht="15.75">
      <c r="A44" s="143">
        <v>23</v>
      </c>
      <c r="B44" s="59" t="s">
        <v>172</v>
      </c>
      <c r="C44" s="307">
        <v>476314.62</v>
      </c>
      <c r="D44" s="307">
        <v>698288.06</v>
      </c>
      <c r="E44" s="297">
        <v>1174602.6800000002</v>
      </c>
      <c r="F44" s="307">
        <v>694270.94</v>
      </c>
      <c r="G44" s="307">
        <v>1770058.72</v>
      </c>
      <c r="H44" s="308">
        <v>2464329.66</v>
      </c>
    </row>
    <row r="45" spans="1:8" ht="15.75">
      <c r="A45" s="143">
        <v>24</v>
      </c>
      <c r="B45" s="62" t="s">
        <v>173</v>
      </c>
      <c r="C45" s="309">
        <v>7273655.5700000003</v>
      </c>
      <c r="D45" s="309">
        <v>865857.01</v>
      </c>
      <c r="E45" s="297">
        <v>8139512.5800000001</v>
      </c>
      <c r="F45" s="309">
        <v>6080721.9900000002</v>
      </c>
      <c r="G45" s="309">
        <v>2946301.7800000003</v>
      </c>
      <c r="H45" s="308">
        <v>9027023.7699999996</v>
      </c>
    </row>
    <row r="46" spans="1:8">
      <c r="A46" s="143"/>
      <c r="B46" s="57" t="s">
        <v>174</v>
      </c>
      <c r="C46" s="307"/>
      <c r="D46" s="307"/>
      <c r="E46" s="307"/>
      <c r="F46" s="307"/>
      <c r="G46" s="307"/>
      <c r="H46" s="314"/>
    </row>
    <row r="47" spans="1:8" ht="15.75">
      <c r="A47" s="143">
        <v>25</v>
      </c>
      <c r="B47" s="59" t="s">
        <v>175</v>
      </c>
      <c r="C47" s="307">
        <v>1113471.97</v>
      </c>
      <c r="D47" s="307">
        <v>14611.16</v>
      </c>
      <c r="E47" s="297">
        <v>1128083.1299999999</v>
      </c>
      <c r="F47" s="307">
        <v>883073.63</v>
      </c>
      <c r="G47" s="307">
        <v>51424.41</v>
      </c>
      <c r="H47" s="308">
        <v>934498.04</v>
      </c>
    </row>
    <row r="48" spans="1:8" ht="15.75">
      <c r="A48" s="143">
        <v>26</v>
      </c>
      <c r="B48" s="59" t="s">
        <v>176</v>
      </c>
      <c r="C48" s="307">
        <v>1908140.84</v>
      </c>
      <c r="D48" s="307">
        <v>136079.19</v>
      </c>
      <c r="E48" s="297">
        <v>2044220.03</v>
      </c>
      <c r="F48" s="307">
        <v>1478094.72</v>
      </c>
      <c r="G48" s="307">
        <v>137531.54999999999</v>
      </c>
      <c r="H48" s="308">
        <v>1615626.27</v>
      </c>
    </row>
    <row r="49" spans="1:9" ht="15.75">
      <c r="A49" s="143">
        <v>27</v>
      </c>
      <c r="B49" s="59" t="s">
        <v>177</v>
      </c>
      <c r="C49" s="307">
        <v>11075635</v>
      </c>
      <c r="D49" s="307"/>
      <c r="E49" s="297">
        <v>11075635</v>
      </c>
      <c r="F49" s="307">
        <v>9396560.3000000007</v>
      </c>
      <c r="G49" s="307"/>
      <c r="H49" s="308">
        <v>9396560.3000000007</v>
      </c>
    </row>
    <row r="50" spans="1:9" ht="15.75">
      <c r="A50" s="143">
        <v>28</v>
      </c>
      <c r="B50" s="59" t="s">
        <v>321</v>
      </c>
      <c r="C50" s="307">
        <v>89164.160000000003</v>
      </c>
      <c r="D50" s="307"/>
      <c r="E50" s="297">
        <v>89164.160000000003</v>
      </c>
      <c r="F50" s="307">
        <v>85516.41</v>
      </c>
      <c r="G50" s="307"/>
      <c r="H50" s="308">
        <v>85516.41</v>
      </c>
    </row>
    <row r="51" spans="1:9" ht="15.75">
      <c r="A51" s="143">
        <v>29</v>
      </c>
      <c r="B51" s="59" t="s">
        <v>178</v>
      </c>
      <c r="C51" s="307">
        <v>1353755.99</v>
      </c>
      <c r="D51" s="307"/>
      <c r="E51" s="297">
        <v>1353755.99</v>
      </c>
      <c r="F51" s="307">
        <v>1254222.22</v>
      </c>
      <c r="G51" s="307"/>
      <c r="H51" s="308">
        <v>1254222.22</v>
      </c>
    </row>
    <row r="52" spans="1:9" ht="15.75">
      <c r="A52" s="143">
        <v>30</v>
      </c>
      <c r="B52" s="59" t="s">
        <v>179</v>
      </c>
      <c r="C52" s="307">
        <v>2277751.8199999998</v>
      </c>
      <c r="D52" s="307">
        <v>22510.73</v>
      </c>
      <c r="E52" s="297">
        <v>2300262.5499999998</v>
      </c>
      <c r="F52" s="307">
        <v>2040864.0397360562</v>
      </c>
      <c r="G52" s="307">
        <v>37694.26</v>
      </c>
      <c r="H52" s="308">
        <v>2078558.2997360562</v>
      </c>
    </row>
    <row r="53" spans="1:9" ht="15.75">
      <c r="A53" s="143">
        <v>31</v>
      </c>
      <c r="B53" s="62" t="s">
        <v>180</v>
      </c>
      <c r="C53" s="309">
        <v>17817919.780000001</v>
      </c>
      <c r="D53" s="309">
        <v>173201.08000000002</v>
      </c>
      <c r="E53" s="297">
        <v>17991120.859999999</v>
      </c>
      <c r="F53" s="309">
        <v>15138331.319736058</v>
      </c>
      <c r="G53" s="309">
        <v>226650.22</v>
      </c>
      <c r="H53" s="308">
        <v>15364981.539736059</v>
      </c>
    </row>
    <row r="54" spans="1:9" ht="15.75">
      <c r="A54" s="143">
        <v>32</v>
      </c>
      <c r="B54" s="62" t="s">
        <v>181</v>
      </c>
      <c r="C54" s="309">
        <v>-10544264.210000001</v>
      </c>
      <c r="D54" s="309">
        <v>692655.92999999993</v>
      </c>
      <c r="E54" s="297">
        <v>-9851608.2800000012</v>
      </c>
      <c r="F54" s="309">
        <v>-9057609.3297360577</v>
      </c>
      <c r="G54" s="309">
        <v>2719651.56</v>
      </c>
      <c r="H54" s="308">
        <v>-6337957.7697360571</v>
      </c>
    </row>
    <row r="55" spans="1:9">
      <c r="A55" s="143"/>
      <c r="B55" s="57"/>
      <c r="C55" s="311"/>
      <c r="D55" s="311"/>
      <c r="E55" s="311"/>
      <c r="F55" s="311"/>
      <c r="G55" s="311"/>
      <c r="H55" s="312"/>
    </row>
    <row r="56" spans="1:9" ht="15.75">
      <c r="A56" s="143">
        <v>33</v>
      </c>
      <c r="B56" s="62" t="s">
        <v>182</v>
      </c>
      <c r="C56" s="309">
        <v>12201448.224199995</v>
      </c>
      <c r="D56" s="309">
        <v>22056062.744599991</v>
      </c>
      <c r="E56" s="297">
        <v>34257510.968799986</v>
      </c>
      <c r="F56" s="309">
        <v>11451811.459563944</v>
      </c>
      <c r="G56" s="309">
        <v>20233196.441</v>
      </c>
      <c r="H56" s="308">
        <v>31685007.900563944</v>
      </c>
    </row>
    <row r="57" spans="1:9">
      <c r="A57" s="143"/>
      <c r="B57" s="57"/>
      <c r="C57" s="311"/>
      <c r="D57" s="311"/>
      <c r="E57" s="311"/>
      <c r="F57" s="311"/>
      <c r="G57" s="311"/>
      <c r="H57" s="312"/>
    </row>
    <row r="58" spans="1:9" ht="15.75">
      <c r="A58" s="143">
        <v>34</v>
      </c>
      <c r="B58" s="59" t="s">
        <v>183</v>
      </c>
      <c r="C58" s="307">
        <v>7386305.7000000002</v>
      </c>
      <c r="D58" s="307"/>
      <c r="E58" s="297">
        <v>7386305.7000000002</v>
      </c>
      <c r="F58" s="307">
        <v>5364947.25</v>
      </c>
      <c r="G58" s="307"/>
      <c r="H58" s="308">
        <v>5364947.25</v>
      </c>
    </row>
    <row r="59" spans="1:9" s="229" customFormat="1" ht="15.75">
      <c r="A59" s="143">
        <v>35</v>
      </c>
      <c r="B59" s="56" t="s">
        <v>184</v>
      </c>
      <c r="C59" s="315"/>
      <c r="D59" s="315"/>
      <c r="E59" s="316">
        <v>0</v>
      </c>
      <c r="F59" s="317"/>
      <c r="G59" s="317"/>
      <c r="H59" s="318">
        <v>0</v>
      </c>
      <c r="I59" s="228"/>
    </row>
    <row r="60" spans="1:9" ht="15.75">
      <c r="A60" s="143">
        <v>36</v>
      </c>
      <c r="B60" s="59" t="s">
        <v>185</v>
      </c>
      <c r="C60" s="307">
        <v>5589103.75</v>
      </c>
      <c r="D60" s="307"/>
      <c r="E60" s="297">
        <v>5589103.75</v>
      </c>
      <c r="F60" s="307">
        <v>2874834.85</v>
      </c>
      <c r="G60" s="307"/>
      <c r="H60" s="308">
        <v>2874834.85</v>
      </c>
    </row>
    <row r="61" spans="1:9" ht="15.75">
      <c r="A61" s="143">
        <v>37</v>
      </c>
      <c r="B61" s="62" t="s">
        <v>186</v>
      </c>
      <c r="C61" s="309">
        <v>12975409.449999999</v>
      </c>
      <c r="D61" s="309">
        <v>0</v>
      </c>
      <c r="E61" s="297">
        <v>12975409.449999999</v>
      </c>
      <c r="F61" s="309">
        <v>8239782.0999999996</v>
      </c>
      <c r="G61" s="309">
        <v>0</v>
      </c>
      <c r="H61" s="308">
        <v>8239782.0999999996</v>
      </c>
    </row>
    <row r="62" spans="1:9">
      <c r="A62" s="143"/>
      <c r="B62" s="63"/>
      <c r="C62" s="307"/>
      <c r="D62" s="307"/>
      <c r="E62" s="307"/>
      <c r="F62" s="307"/>
      <c r="G62" s="307"/>
      <c r="H62" s="314"/>
    </row>
    <row r="63" spans="1:9" ht="15.75">
      <c r="A63" s="143">
        <v>38</v>
      </c>
      <c r="B63" s="64" t="s">
        <v>322</v>
      </c>
      <c r="C63" s="309">
        <v>-773961.22580000386</v>
      </c>
      <c r="D63" s="309">
        <v>22056062.744599991</v>
      </c>
      <c r="E63" s="297">
        <v>21282101.518799987</v>
      </c>
      <c r="F63" s="309">
        <v>3212029.3595639449</v>
      </c>
      <c r="G63" s="309">
        <v>20233196.441</v>
      </c>
      <c r="H63" s="308">
        <v>23445225.800563946</v>
      </c>
    </row>
    <row r="64" spans="1:9" ht="15.75">
      <c r="A64" s="141">
        <v>39</v>
      </c>
      <c r="B64" s="59" t="s">
        <v>187</v>
      </c>
      <c r="C64" s="319">
        <v>1693489.37</v>
      </c>
      <c r="D64" s="319"/>
      <c r="E64" s="297">
        <v>1693489.37</v>
      </c>
      <c r="F64" s="319">
        <v>2663054.87</v>
      </c>
      <c r="G64" s="319"/>
      <c r="H64" s="308">
        <v>2663054.87</v>
      </c>
    </row>
    <row r="65" spans="1:8" ht="15.75">
      <c r="A65" s="143">
        <v>40</v>
      </c>
      <c r="B65" s="62" t="s">
        <v>188</v>
      </c>
      <c r="C65" s="309">
        <v>-2467450.595800004</v>
      </c>
      <c r="D65" s="309">
        <v>22056062.744599991</v>
      </c>
      <c r="E65" s="297">
        <v>19588612.148799986</v>
      </c>
      <c r="F65" s="309">
        <v>548974.48956394475</v>
      </c>
      <c r="G65" s="309">
        <v>20233196.441</v>
      </c>
      <c r="H65" s="308">
        <v>20782170.930563945</v>
      </c>
    </row>
    <row r="66" spans="1:8" ht="15.75">
      <c r="A66" s="141">
        <v>41</v>
      </c>
      <c r="B66" s="59" t="s">
        <v>189</v>
      </c>
      <c r="C66" s="319">
        <v>-770</v>
      </c>
      <c r="D66" s="319"/>
      <c r="E66" s="297">
        <v>-770</v>
      </c>
      <c r="F66" s="319">
        <v>-8672</v>
      </c>
      <c r="G66" s="319"/>
      <c r="H66" s="308">
        <v>-8672</v>
      </c>
    </row>
    <row r="67" spans="1:8" ht="16.5" thickBot="1">
      <c r="A67" s="145">
        <v>42</v>
      </c>
      <c r="B67" s="146" t="s">
        <v>190</v>
      </c>
      <c r="C67" s="320">
        <v>-2468220.595800004</v>
      </c>
      <c r="D67" s="320">
        <v>22056062.744599991</v>
      </c>
      <c r="E67" s="305">
        <v>19587842.148799986</v>
      </c>
      <c r="F67" s="320">
        <v>540302.48956394475</v>
      </c>
      <c r="G67" s="320">
        <v>20233196.441</v>
      </c>
      <c r="H67" s="321">
        <v>20773498.930563945</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1" zoomScaleNormal="100" workbookViewId="0">
      <selection activeCell="B44" sqref="B44"/>
    </sheetView>
  </sheetViews>
  <sheetFormatPr defaultRowHeight="15"/>
  <cols>
    <col min="1" max="1" width="9.5703125" bestFit="1" customWidth="1"/>
    <col min="2" max="2" width="72.28515625" customWidth="1"/>
    <col min="3" max="8" width="12.7109375" customWidth="1"/>
  </cols>
  <sheetData>
    <row r="1" spans="1:8">
      <c r="A1" s="2" t="s">
        <v>233</v>
      </c>
      <c r="B1" s="17" t="s">
        <v>849</v>
      </c>
    </row>
    <row r="2" spans="1:8">
      <c r="A2" s="2" t="s">
        <v>234</v>
      </c>
      <c r="B2" s="490">
        <v>43100</v>
      </c>
    </row>
    <row r="3" spans="1:8">
      <c r="A3" s="2"/>
    </row>
    <row r="4" spans="1:8" ht="16.5" thickBot="1">
      <c r="A4" s="2" t="s">
        <v>662</v>
      </c>
      <c r="B4" s="2"/>
      <c r="C4" s="240"/>
      <c r="D4" s="240"/>
      <c r="E4" s="240"/>
      <c r="F4" s="241"/>
      <c r="G4" s="241"/>
      <c r="H4" s="242" t="s">
        <v>135</v>
      </c>
    </row>
    <row r="5" spans="1:8" ht="15.75">
      <c r="A5" s="497" t="s">
        <v>32</v>
      </c>
      <c r="B5" s="499" t="s">
        <v>292</v>
      </c>
      <c r="C5" s="501" t="s">
        <v>240</v>
      </c>
      <c r="D5" s="501"/>
      <c r="E5" s="501"/>
      <c r="F5" s="501" t="s">
        <v>241</v>
      </c>
      <c r="G5" s="501"/>
      <c r="H5" s="502"/>
    </row>
    <row r="6" spans="1:8">
      <c r="A6" s="498"/>
      <c r="B6" s="500"/>
      <c r="C6" s="44" t="s">
        <v>33</v>
      </c>
      <c r="D6" s="44" t="s">
        <v>136</v>
      </c>
      <c r="E6" s="44" t="s">
        <v>74</v>
      </c>
      <c r="F6" s="44" t="s">
        <v>33</v>
      </c>
      <c r="G6" s="44" t="s">
        <v>136</v>
      </c>
      <c r="H6" s="45" t="s">
        <v>74</v>
      </c>
    </row>
    <row r="7" spans="1:8" s="3" customFormat="1" ht="15.75">
      <c r="A7" s="243">
        <v>1</v>
      </c>
      <c r="B7" s="244" t="s">
        <v>803</v>
      </c>
      <c r="C7" s="299">
        <v>63397564.020000003</v>
      </c>
      <c r="D7" s="299">
        <v>44752076.099399999</v>
      </c>
      <c r="E7" s="322">
        <v>108149640.11939999</v>
      </c>
      <c r="F7" s="299">
        <v>36513491.799999997</v>
      </c>
      <c r="G7" s="299">
        <v>26672298.449600004</v>
      </c>
      <c r="H7" s="300">
        <v>63185790.249600001</v>
      </c>
    </row>
    <row r="8" spans="1:8" s="3" customFormat="1" ht="15.75">
      <c r="A8" s="243">
        <v>1.1000000000000001</v>
      </c>
      <c r="B8" s="245" t="s">
        <v>326</v>
      </c>
      <c r="C8" s="299">
        <v>42695261.520000003</v>
      </c>
      <c r="D8" s="299">
        <v>14904400.6734</v>
      </c>
      <c r="E8" s="322">
        <v>57599662.193400003</v>
      </c>
      <c r="F8" s="299">
        <v>23441424.350000001</v>
      </c>
      <c r="G8" s="299">
        <v>4667112.6991999997</v>
      </c>
      <c r="H8" s="300">
        <v>28108537.049200002</v>
      </c>
    </row>
    <row r="9" spans="1:8" s="3" customFormat="1" ht="15.75">
      <c r="A9" s="243">
        <v>1.2</v>
      </c>
      <c r="B9" s="245" t="s">
        <v>327</v>
      </c>
      <c r="C9" s="299"/>
      <c r="D9" s="299"/>
      <c r="E9" s="322">
        <v>0</v>
      </c>
      <c r="F9" s="299"/>
      <c r="G9" s="299"/>
      <c r="H9" s="300">
        <v>0</v>
      </c>
    </row>
    <row r="10" spans="1:8" s="3" customFormat="1" ht="15.75">
      <c r="A10" s="243">
        <v>1.3</v>
      </c>
      <c r="B10" s="245" t="s">
        <v>328</v>
      </c>
      <c r="C10" s="299">
        <v>20679607.350000001</v>
      </c>
      <c r="D10" s="299">
        <v>29797315.513700001</v>
      </c>
      <c r="E10" s="322">
        <v>50476922.863700002</v>
      </c>
      <c r="F10" s="299">
        <v>13049372.300000001</v>
      </c>
      <c r="G10" s="299">
        <v>21958426.281400003</v>
      </c>
      <c r="H10" s="300">
        <v>35007798.581400007</v>
      </c>
    </row>
    <row r="11" spans="1:8" s="3" customFormat="1" ht="15.75">
      <c r="A11" s="243">
        <v>1.4</v>
      </c>
      <c r="B11" s="245" t="s">
        <v>329</v>
      </c>
      <c r="C11" s="299">
        <v>22695.15</v>
      </c>
      <c r="D11" s="299">
        <v>50359.912300000004</v>
      </c>
      <c r="E11" s="322">
        <v>73055.062300000005</v>
      </c>
      <c r="F11" s="299">
        <v>22695.15</v>
      </c>
      <c r="G11" s="299">
        <v>46759.468999999997</v>
      </c>
      <c r="H11" s="300">
        <v>69454.619000000006</v>
      </c>
    </row>
    <row r="12" spans="1:8" s="3" customFormat="1" ht="29.25" customHeight="1">
      <c r="A12" s="243">
        <v>2</v>
      </c>
      <c r="B12" s="244" t="s">
        <v>330</v>
      </c>
      <c r="C12" s="299">
        <v>29677600</v>
      </c>
      <c r="D12" s="299">
        <v>31547074</v>
      </c>
      <c r="E12" s="322">
        <v>61224674</v>
      </c>
      <c r="F12" s="299">
        <v>6247200</v>
      </c>
      <c r="G12" s="299">
        <v>879531.64</v>
      </c>
      <c r="H12" s="300">
        <v>7126731.6399999997</v>
      </c>
    </row>
    <row r="13" spans="1:8" s="3" customFormat="1" ht="25.5">
      <c r="A13" s="243">
        <v>3</v>
      </c>
      <c r="B13" s="244" t="s">
        <v>331</v>
      </c>
      <c r="C13" s="299"/>
      <c r="D13" s="299"/>
      <c r="E13" s="322">
        <v>0</v>
      </c>
      <c r="F13" s="299"/>
      <c r="G13" s="299"/>
      <c r="H13" s="300">
        <v>0</v>
      </c>
    </row>
    <row r="14" spans="1:8" s="3" customFormat="1" ht="15.75">
      <c r="A14" s="243">
        <v>3.1</v>
      </c>
      <c r="B14" s="245" t="s">
        <v>332</v>
      </c>
      <c r="C14" s="299"/>
      <c r="D14" s="299"/>
      <c r="E14" s="322">
        <v>0</v>
      </c>
      <c r="F14" s="299"/>
      <c r="G14" s="299"/>
      <c r="H14" s="300">
        <v>0</v>
      </c>
    </row>
    <row r="15" spans="1:8" s="3" customFormat="1" ht="15.75">
      <c r="A15" s="243">
        <v>3.2</v>
      </c>
      <c r="B15" s="245" t="s">
        <v>333</v>
      </c>
      <c r="C15" s="299"/>
      <c r="D15" s="299"/>
      <c r="E15" s="322">
        <v>0</v>
      </c>
      <c r="F15" s="299"/>
      <c r="G15" s="299"/>
      <c r="H15" s="300">
        <v>0</v>
      </c>
    </row>
    <row r="16" spans="1:8" s="3" customFormat="1" ht="15.75">
      <c r="A16" s="243">
        <v>4</v>
      </c>
      <c r="B16" s="244" t="s">
        <v>334</v>
      </c>
      <c r="C16" s="299">
        <v>150175514.28</v>
      </c>
      <c r="D16" s="299">
        <v>3312256282.8548999</v>
      </c>
      <c r="E16" s="322">
        <v>3462431797.1349001</v>
      </c>
      <c r="F16" s="299">
        <v>117559228.5</v>
      </c>
      <c r="G16" s="299">
        <v>2532475903.4494996</v>
      </c>
      <c r="H16" s="300">
        <v>2650035131.9494996</v>
      </c>
    </row>
    <row r="17" spans="1:8" s="3" customFormat="1" ht="15.75">
      <c r="A17" s="243">
        <v>4.0999999999999996</v>
      </c>
      <c r="B17" s="245" t="s">
        <v>335</v>
      </c>
      <c r="C17" s="299">
        <v>148676514.28</v>
      </c>
      <c r="D17" s="299">
        <v>3308014717.8389001</v>
      </c>
      <c r="E17" s="322">
        <v>3456691232.1189003</v>
      </c>
      <c r="F17" s="299">
        <v>116326128.5</v>
      </c>
      <c r="G17" s="299">
        <v>2527986189.5454998</v>
      </c>
      <c r="H17" s="300">
        <v>2644312318.0454998</v>
      </c>
    </row>
    <row r="18" spans="1:8" s="3" customFormat="1" ht="15.75">
      <c r="A18" s="243">
        <v>4.2</v>
      </c>
      <c r="B18" s="245" t="s">
        <v>336</v>
      </c>
      <c r="C18" s="299">
        <v>1499000</v>
      </c>
      <c r="D18" s="299">
        <v>4241565.0159999998</v>
      </c>
      <c r="E18" s="322">
        <v>5740565.0159999998</v>
      </c>
      <c r="F18" s="299">
        <v>1233100</v>
      </c>
      <c r="G18" s="299">
        <v>4489713.9040000001</v>
      </c>
      <c r="H18" s="300">
        <v>5722813.9040000001</v>
      </c>
    </row>
    <row r="19" spans="1:8" s="3" customFormat="1" ht="25.5">
      <c r="A19" s="243">
        <v>5</v>
      </c>
      <c r="B19" s="244" t="s">
        <v>337</v>
      </c>
      <c r="C19" s="299">
        <v>83154537.439999998</v>
      </c>
      <c r="D19" s="299">
        <v>1946956891.2235</v>
      </c>
      <c r="E19" s="322">
        <v>2030111428.6635001</v>
      </c>
      <c r="F19" s="299">
        <v>59874832.229999997</v>
      </c>
      <c r="G19" s="299">
        <v>1353806623.1464</v>
      </c>
      <c r="H19" s="300">
        <v>1413681455.3764</v>
      </c>
    </row>
    <row r="20" spans="1:8" s="3" customFormat="1" ht="15.75">
      <c r="A20" s="243">
        <v>5.0999999999999996</v>
      </c>
      <c r="B20" s="245" t="s">
        <v>338</v>
      </c>
      <c r="C20" s="299">
        <v>9147691.7699999996</v>
      </c>
      <c r="D20" s="299">
        <v>153675710.97009999</v>
      </c>
      <c r="E20" s="322">
        <v>162823402.7401</v>
      </c>
      <c r="F20" s="299">
        <v>8148175.29</v>
      </c>
      <c r="G20" s="299">
        <v>91332492.224099994</v>
      </c>
      <c r="H20" s="300">
        <v>99480667.5141</v>
      </c>
    </row>
    <row r="21" spans="1:8" s="3" customFormat="1" ht="15.75">
      <c r="A21" s="243">
        <v>5.2</v>
      </c>
      <c r="B21" s="245" t="s">
        <v>339</v>
      </c>
      <c r="C21" s="299">
        <v>0</v>
      </c>
      <c r="D21" s="299">
        <v>11211265</v>
      </c>
      <c r="E21" s="322">
        <v>11211265</v>
      </c>
      <c r="F21" s="299">
        <v>0</v>
      </c>
      <c r="G21" s="299">
        <v>25660726</v>
      </c>
      <c r="H21" s="300">
        <v>25660726</v>
      </c>
    </row>
    <row r="22" spans="1:8" s="3" customFormat="1" ht="15.75">
      <c r="A22" s="243">
        <v>5.3</v>
      </c>
      <c r="B22" s="245" t="s">
        <v>340</v>
      </c>
      <c r="C22" s="299">
        <v>24302956.809999999</v>
      </c>
      <c r="D22" s="299">
        <v>1311809578.9766002</v>
      </c>
      <c r="E22" s="322">
        <v>1336112535.7866001</v>
      </c>
      <c r="F22" s="299">
        <v>25898487.809999999</v>
      </c>
      <c r="G22" s="299">
        <v>1043837750.1703</v>
      </c>
      <c r="H22" s="300">
        <v>1069736237.9802999</v>
      </c>
    </row>
    <row r="23" spans="1:8" s="3" customFormat="1" ht="15.75">
      <c r="A23" s="243" t="s">
        <v>341</v>
      </c>
      <c r="B23" s="246" t="s">
        <v>342</v>
      </c>
      <c r="C23" s="299">
        <v>23841349.809999999</v>
      </c>
      <c r="D23" s="299">
        <v>587972972.34660006</v>
      </c>
      <c r="E23" s="322">
        <v>611814322.1566</v>
      </c>
      <c r="F23" s="299">
        <v>25745668.809999999</v>
      </c>
      <c r="G23" s="299">
        <v>487969967.73329997</v>
      </c>
      <c r="H23" s="300">
        <v>513715636.54329997</v>
      </c>
    </row>
    <row r="24" spans="1:8" s="3" customFormat="1" ht="15.75">
      <c r="A24" s="243" t="s">
        <v>343</v>
      </c>
      <c r="B24" s="246" t="s">
        <v>344</v>
      </c>
      <c r="C24" s="299">
        <v>251925</v>
      </c>
      <c r="D24" s="299">
        <v>501399969.44919997</v>
      </c>
      <c r="E24" s="322">
        <v>501651894.44919997</v>
      </c>
      <c r="F24" s="299">
        <v>0</v>
      </c>
      <c r="G24" s="299">
        <v>371581349.67809999</v>
      </c>
      <c r="H24" s="300">
        <v>371581349.67809999</v>
      </c>
    </row>
    <row r="25" spans="1:8" s="3" customFormat="1" ht="15.75">
      <c r="A25" s="243" t="s">
        <v>345</v>
      </c>
      <c r="B25" s="247" t="s">
        <v>346</v>
      </c>
      <c r="C25" s="299">
        <v>0</v>
      </c>
      <c r="D25" s="299">
        <v>20323247.198800001</v>
      </c>
      <c r="E25" s="322">
        <v>20323247.198800001</v>
      </c>
      <c r="F25" s="299">
        <v>24150</v>
      </c>
      <c r="G25" s="299">
        <v>14712634.82</v>
      </c>
      <c r="H25" s="300">
        <v>14736784.82</v>
      </c>
    </row>
    <row r="26" spans="1:8" s="3" customFormat="1" ht="15.75">
      <c r="A26" s="243" t="s">
        <v>347</v>
      </c>
      <c r="B26" s="246" t="s">
        <v>348</v>
      </c>
      <c r="C26" s="299">
        <v>122232</v>
      </c>
      <c r="D26" s="299">
        <v>138759719.8612</v>
      </c>
      <c r="E26" s="322">
        <v>138881951.8612</v>
      </c>
      <c r="F26" s="299">
        <v>96469</v>
      </c>
      <c r="G26" s="299">
        <v>117455232.8716</v>
      </c>
      <c r="H26" s="300">
        <v>117551701.8716</v>
      </c>
    </row>
    <row r="27" spans="1:8" s="3" customFormat="1" ht="15.75">
      <c r="A27" s="243" t="s">
        <v>349</v>
      </c>
      <c r="B27" s="246" t="s">
        <v>350</v>
      </c>
      <c r="C27" s="299">
        <v>87450</v>
      </c>
      <c r="D27" s="299">
        <v>63353670.120800003</v>
      </c>
      <c r="E27" s="322">
        <v>63441120.120800003</v>
      </c>
      <c r="F27" s="299">
        <v>32200</v>
      </c>
      <c r="G27" s="299">
        <v>52118565.067299999</v>
      </c>
      <c r="H27" s="300">
        <v>52150765.067299999</v>
      </c>
    </row>
    <row r="28" spans="1:8" s="3" customFormat="1" ht="15.75">
      <c r="A28" s="243">
        <v>5.4</v>
      </c>
      <c r="B28" s="245" t="s">
        <v>351</v>
      </c>
      <c r="C28" s="299">
        <v>28615111.859999999</v>
      </c>
      <c r="D28" s="299">
        <v>155940670.46340001</v>
      </c>
      <c r="E28" s="322">
        <v>184555782.32340002</v>
      </c>
      <c r="F28" s="299">
        <v>20442468.48</v>
      </c>
      <c r="G28" s="299">
        <v>137766110.64660001</v>
      </c>
      <c r="H28" s="300">
        <v>158208579.1266</v>
      </c>
    </row>
    <row r="29" spans="1:8" s="3" customFormat="1" ht="15.75">
      <c r="A29" s="243">
        <v>5.5</v>
      </c>
      <c r="B29" s="245" t="s">
        <v>352</v>
      </c>
      <c r="C29" s="299">
        <v>0</v>
      </c>
      <c r="D29" s="299">
        <v>19068936.055</v>
      </c>
      <c r="E29" s="322">
        <v>19068936.055</v>
      </c>
      <c r="F29" s="299">
        <v>0</v>
      </c>
      <c r="G29" s="299">
        <v>16363245.470000001</v>
      </c>
      <c r="H29" s="300">
        <v>16363245.470000001</v>
      </c>
    </row>
    <row r="30" spans="1:8" s="3" customFormat="1" ht="15.75">
      <c r="A30" s="243">
        <v>5.6</v>
      </c>
      <c r="B30" s="245" t="s">
        <v>353</v>
      </c>
      <c r="C30" s="299">
        <v>12970000</v>
      </c>
      <c r="D30" s="299">
        <v>275499.016</v>
      </c>
      <c r="E30" s="322">
        <v>13245499.016000001</v>
      </c>
      <c r="F30" s="299">
        <v>0</v>
      </c>
      <c r="G30" s="299">
        <v>10770357.0482</v>
      </c>
      <c r="H30" s="300">
        <v>10770357.0482</v>
      </c>
    </row>
    <row r="31" spans="1:8" s="3" customFormat="1" ht="15.75">
      <c r="A31" s="243">
        <v>5.7</v>
      </c>
      <c r="B31" s="245" t="s">
        <v>354</v>
      </c>
      <c r="C31" s="299">
        <v>8118777</v>
      </c>
      <c r="D31" s="299">
        <v>294975230.74239999</v>
      </c>
      <c r="E31" s="322">
        <v>303094007.74239999</v>
      </c>
      <c r="F31" s="299">
        <v>5385700.6500000004</v>
      </c>
      <c r="G31" s="299">
        <v>28075941.587200001</v>
      </c>
      <c r="H31" s="300">
        <v>33461642.237199999</v>
      </c>
    </row>
    <row r="32" spans="1:8" s="3" customFormat="1" ht="15.75">
      <c r="A32" s="243">
        <v>6</v>
      </c>
      <c r="B32" s="244" t="s">
        <v>355</v>
      </c>
      <c r="C32" s="299"/>
      <c r="D32" s="299"/>
      <c r="E32" s="322">
        <v>0</v>
      </c>
      <c r="F32" s="299"/>
      <c r="G32" s="299"/>
      <c r="H32" s="300">
        <v>0</v>
      </c>
    </row>
    <row r="33" spans="1:8" s="3" customFormat="1" ht="25.5">
      <c r="A33" s="243">
        <v>6.1</v>
      </c>
      <c r="B33" s="245" t="s">
        <v>804</v>
      </c>
      <c r="C33" s="299"/>
      <c r="D33" s="299"/>
      <c r="E33" s="322">
        <v>0</v>
      </c>
      <c r="F33" s="299"/>
      <c r="G33" s="299"/>
      <c r="H33" s="300">
        <v>0</v>
      </c>
    </row>
    <row r="34" spans="1:8" s="3" customFormat="1" ht="25.5">
      <c r="A34" s="243">
        <v>6.2</v>
      </c>
      <c r="B34" s="245" t="s">
        <v>356</v>
      </c>
      <c r="C34" s="299"/>
      <c r="D34" s="299"/>
      <c r="E34" s="322">
        <v>0</v>
      </c>
      <c r="F34" s="299"/>
      <c r="G34" s="299"/>
      <c r="H34" s="300">
        <v>0</v>
      </c>
    </row>
    <row r="35" spans="1:8" s="3" customFormat="1" ht="25.5">
      <c r="A35" s="243">
        <v>6.3</v>
      </c>
      <c r="B35" s="245" t="s">
        <v>357</v>
      </c>
      <c r="C35" s="299"/>
      <c r="D35" s="299"/>
      <c r="E35" s="322">
        <v>0</v>
      </c>
      <c r="F35" s="299"/>
      <c r="G35" s="299"/>
      <c r="H35" s="300">
        <v>0</v>
      </c>
    </row>
    <row r="36" spans="1:8" s="3" customFormat="1" ht="15.75">
      <c r="A36" s="243">
        <v>6.4</v>
      </c>
      <c r="B36" s="245" t="s">
        <v>358</v>
      </c>
      <c r="C36" s="299"/>
      <c r="D36" s="299"/>
      <c r="E36" s="322">
        <v>0</v>
      </c>
      <c r="F36" s="299"/>
      <c r="G36" s="299"/>
      <c r="H36" s="300">
        <v>0</v>
      </c>
    </row>
    <row r="37" spans="1:8" s="3" customFormat="1" ht="15.75">
      <c r="A37" s="243">
        <v>6.5</v>
      </c>
      <c r="B37" s="245" t="s">
        <v>359</v>
      </c>
      <c r="C37" s="299"/>
      <c r="D37" s="299"/>
      <c r="E37" s="322">
        <v>0</v>
      </c>
      <c r="F37" s="299"/>
      <c r="G37" s="299"/>
      <c r="H37" s="300">
        <v>0</v>
      </c>
    </row>
    <row r="38" spans="1:8" s="3" customFormat="1" ht="25.5">
      <c r="A38" s="243">
        <v>6.6</v>
      </c>
      <c r="B38" s="245" t="s">
        <v>360</v>
      </c>
      <c r="C38" s="299"/>
      <c r="D38" s="299"/>
      <c r="E38" s="322">
        <v>0</v>
      </c>
      <c r="F38" s="299"/>
      <c r="G38" s="299"/>
      <c r="H38" s="300">
        <v>0</v>
      </c>
    </row>
    <row r="39" spans="1:8" s="3" customFormat="1" ht="25.5">
      <c r="A39" s="243">
        <v>6.7</v>
      </c>
      <c r="B39" s="245" t="s">
        <v>361</v>
      </c>
      <c r="C39" s="299"/>
      <c r="D39" s="299"/>
      <c r="E39" s="322">
        <v>0</v>
      </c>
      <c r="F39" s="299"/>
      <c r="G39" s="299"/>
      <c r="H39" s="300">
        <v>0</v>
      </c>
    </row>
    <row r="40" spans="1:8" s="3" customFormat="1" ht="15.75">
      <c r="A40" s="243">
        <v>7</v>
      </c>
      <c r="B40" s="244" t="s">
        <v>362</v>
      </c>
      <c r="C40" s="299"/>
      <c r="D40" s="299"/>
      <c r="E40" s="322">
        <v>0</v>
      </c>
      <c r="F40" s="299"/>
      <c r="G40" s="299"/>
      <c r="H40" s="300">
        <v>0</v>
      </c>
    </row>
    <row r="41" spans="1:8" s="3" customFormat="1" ht="25.5">
      <c r="A41" s="243">
        <v>7.1</v>
      </c>
      <c r="B41" s="245" t="s">
        <v>363</v>
      </c>
      <c r="C41" s="299">
        <v>141191.91999999998</v>
      </c>
      <c r="D41" s="299">
        <v>34979.1999999994</v>
      </c>
      <c r="E41" s="322">
        <v>176171.11999999938</v>
      </c>
      <c r="F41" s="299">
        <v>211647.9</v>
      </c>
      <c r="G41" s="299">
        <v>19907.653501000001</v>
      </c>
      <c r="H41" s="300">
        <f t="shared" ref="H41:H53" si="0">F41+G41</f>
        <v>231555.55350099999</v>
      </c>
    </row>
    <row r="42" spans="1:8" s="3" customFormat="1" ht="25.5">
      <c r="A42" s="243">
        <v>7.2</v>
      </c>
      <c r="B42" s="245" t="s">
        <v>364</v>
      </c>
      <c r="C42" s="299">
        <v>167479.65999999995</v>
      </c>
      <c r="D42" s="299">
        <v>249778.98430000001</v>
      </c>
      <c r="E42" s="322">
        <v>417258.64429999993</v>
      </c>
      <c r="F42" s="299">
        <v>174434.63000000015</v>
      </c>
      <c r="G42" s="299">
        <v>219560.9584</v>
      </c>
      <c r="H42" s="300">
        <f t="shared" si="0"/>
        <v>393995.58840000012</v>
      </c>
    </row>
    <row r="43" spans="1:8" s="3" customFormat="1" ht="25.5">
      <c r="A43" s="243">
        <v>7.3</v>
      </c>
      <c r="B43" s="245" t="s">
        <v>365</v>
      </c>
      <c r="C43" s="299">
        <v>2524455.0299999998</v>
      </c>
      <c r="D43" s="299">
        <v>1648984.789205</v>
      </c>
      <c r="E43" s="322">
        <v>4173439.8192050001</v>
      </c>
      <c r="F43" s="299">
        <v>1984167.9300000002</v>
      </c>
      <c r="G43" s="299">
        <v>1930617.999205</v>
      </c>
      <c r="H43" s="300">
        <f t="shared" si="0"/>
        <v>3914785.9292050004</v>
      </c>
    </row>
    <row r="44" spans="1:8" s="3" customFormat="1" ht="25.5">
      <c r="A44" s="243">
        <v>7.4</v>
      </c>
      <c r="B44" s="245" t="s">
        <v>366</v>
      </c>
      <c r="C44" s="299">
        <v>690082.99000000057</v>
      </c>
      <c r="D44" s="299">
        <v>1602992.2492000004</v>
      </c>
      <c r="E44" s="322">
        <v>2293075.2392000011</v>
      </c>
      <c r="F44" s="299">
        <v>403263.9499999999</v>
      </c>
      <c r="G44" s="299">
        <v>1137226.0219999994</v>
      </c>
      <c r="H44" s="300">
        <f t="shared" si="0"/>
        <v>1540489.9719999994</v>
      </c>
    </row>
    <row r="45" spans="1:8" s="3" customFormat="1" ht="15.75">
      <c r="A45" s="243">
        <v>8</v>
      </c>
      <c r="B45" s="244" t="s">
        <v>367</v>
      </c>
      <c r="C45" s="299"/>
      <c r="D45" s="299"/>
      <c r="E45" s="322">
        <f t="shared" ref="E45:E53" si="1">C45+D45</f>
        <v>0</v>
      </c>
      <c r="F45" s="299"/>
      <c r="G45" s="299"/>
      <c r="H45" s="300">
        <f t="shared" si="0"/>
        <v>0</v>
      </c>
    </row>
    <row r="46" spans="1:8" s="3" customFormat="1" ht="15.75">
      <c r="A46" s="243">
        <v>8.1</v>
      </c>
      <c r="B46" s="245" t="s">
        <v>368</v>
      </c>
      <c r="C46" s="299"/>
      <c r="D46" s="299"/>
      <c r="E46" s="322">
        <f t="shared" si="1"/>
        <v>0</v>
      </c>
      <c r="F46" s="299"/>
      <c r="G46" s="299"/>
      <c r="H46" s="300">
        <f t="shared" si="0"/>
        <v>0</v>
      </c>
    </row>
    <row r="47" spans="1:8" s="3" customFormat="1" ht="15.75">
      <c r="A47" s="243">
        <v>8.1999999999999993</v>
      </c>
      <c r="B47" s="245" t="s">
        <v>369</v>
      </c>
      <c r="C47" s="299"/>
      <c r="D47" s="299"/>
      <c r="E47" s="322">
        <f t="shared" si="1"/>
        <v>0</v>
      </c>
      <c r="F47" s="299"/>
      <c r="G47" s="299"/>
      <c r="H47" s="300">
        <f t="shared" si="0"/>
        <v>0</v>
      </c>
    </row>
    <row r="48" spans="1:8" s="3" customFormat="1" ht="15.75">
      <c r="A48" s="243">
        <v>8.3000000000000007</v>
      </c>
      <c r="B48" s="245" t="s">
        <v>370</v>
      </c>
      <c r="C48" s="299"/>
      <c r="D48" s="299"/>
      <c r="E48" s="322">
        <f t="shared" si="1"/>
        <v>0</v>
      </c>
      <c r="F48" s="299"/>
      <c r="G48" s="299"/>
      <c r="H48" s="300">
        <f t="shared" si="0"/>
        <v>0</v>
      </c>
    </row>
    <row r="49" spans="1:8" s="3" customFormat="1" ht="15.75">
      <c r="A49" s="243">
        <v>8.4</v>
      </c>
      <c r="B49" s="245" t="s">
        <v>371</v>
      </c>
      <c r="C49" s="299"/>
      <c r="D49" s="299"/>
      <c r="E49" s="322">
        <f t="shared" si="1"/>
        <v>0</v>
      </c>
      <c r="F49" s="299"/>
      <c r="G49" s="299"/>
      <c r="H49" s="300">
        <f t="shared" si="0"/>
        <v>0</v>
      </c>
    </row>
    <row r="50" spans="1:8" s="3" customFormat="1" ht="15.75">
      <c r="A50" s="243">
        <v>8.5</v>
      </c>
      <c r="B50" s="245" t="s">
        <v>372</v>
      </c>
      <c r="C50" s="299"/>
      <c r="D50" s="299"/>
      <c r="E50" s="322">
        <f t="shared" si="1"/>
        <v>0</v>
      </c>
      <c r="F50" s="299"/>
      <c r="G50" s="299"/>
      <c r="H50" s="300">
        <f t="shared" si="0"/>
        <v>0</v>
      </c>
    </row>
    <row r="51" spans="1:8" s="3" customFormat="1" ht="15.75">
      <c r="A51" s="243">
        <v>8.6</v>
      </c>
      <c r="B51" s="245" t="s">
        <v>373</v>
      </c>
      <c r="C51" s="299"/>
      <c r="D51" s="299"/>
      <c r="E51" s="322">
        <f t="shared" si="1"/>
        <v>0</v>
      </c>
      <c r="F51" s="299"/>
      <c r="G51" s="299"/>
      <c r="H51" s="300">
        <f t="shared" si="0"/>
        <v>0</v>
      </c>
    </row>
    <row r="52" spans="1:8" s="3" customFormat="1" ht="15.75">
      <c r="A52" s="243">
        <v>8.6999999999999993</v>
      </c>
      <c r="B52" s="245" t="s">
        <v>374</v>
      </c>
      <c r="C52" s="299"/>
      <c r="D52" s="299"/>
      <c r="E52" s="322">
        <f t="shared" si="1"/>
        <v>0</v>
      </c>
      <c r="F52" s="299"/>
      <c r="G52" s="299"/>
      <c r="H52" s="300">
        <f t="shared" si="0"/>
        <v>0</v>
      </c>
    </row>
    <row r="53" spans="1:8" s="3" customFormat="1" ht="26.25" thickBot="1">
      <c r="A53" s="248">
        <v>9</v>
      </c>
      <c r="B53" s="249" t="s">
        <v>375</v>
      </c>
      <c r="C53" s="323"/>
      <c r="D53" s="323"/>
      <c r="E53" s="324">
        <f t="shared" si="1"/>
        <v>0</v>
      </c>
      <c r="F53" s="323"/>
      <c r="G53" s="323"/>
      <c r="H53" s="30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0"/>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36" sqref="B3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233</v>
      </c>
      <c r="B1" s="17" t="s">
        <v>849</v>
      </c>
      <c r="C1" s="17"/>
    </row>
    <row r="2" spans="1:8" ht="15">
      <c r="A2" s="18" t="s">
        <v>234</v>
      </c>
      <c r="B2" s="490">
        <v>43100</v>
      </c>
      <c r="C2" s="30"/>
      <c r="D2" s="19"/>
      <c r="E2" s="12"/>
      <c r="F2" s="12"/>
      <c r="G2" s="12"/>
      <c r="H2" s="12"/>
    </row>
    <row r="3" spans="1:8" ht="15">
      <c r="A3" s="18"/>
      <c r="B3" s="17"/>
      <c r="C3" s="30"/>
      <c r="D3" s="19"/>
      <c r="E3" s="12"/>
      <c r="F3" s="12"/>
      <c r="G3" s="12"/>
      <c r="H3" s="12"/>
    </row>
    <row r="4" spans="1:8" ht="15" customHeight="1" thickBot="1">
      <c r="A4" s="237" t="s">
        <v>663</v>
      </c>
      <c r="B4" s="238" t="s">
        <v>230</v>
      </c>
      <c r="C4" s="237"/>
      <c r="D4" s="239" t="s">
        <v>135</v>
      </c>
    </row>
    <row r="5" spans="1:8" ht="15" customHeight="1">
      <c r="A5" s="233" t="s">
        <v>32</v>
      </c>
      <c r="B5" s="234"/>
      <c r="C5" s="235" t="s">
        <v>5</v>
      </c>
      <c r="D5" s="236" t="s">
        <v>6</v>
      </c>
    </row>
    <row r="6" spans="1:8" ht="15" customHeight="1">
      <c r="A6" s="148">
        <v>1</v>
      </c>
      <c r="B6" s="66" t="s">
        <v>238</v>
      </c>
      <c r="C6" s="325">
        <f>C7+C9+C10</f>
        <v>903928850.17868626</v>
      </c>
      <c r="D6" s="325">
        <f>D7+D9+D10</f>
        <v>812065321.0453403</v>
      </c>
    </row>
    <row r="7" spans="1:8" ht="15" customHeight="1">
      <c r="A7" s="148">
        <v>1.1000000000000001</v>
      </c>
      <c r="B7" s="67" t="s">
        <v>27</v>
      </c>
      <c r="C7" s="326">
        <v>849789991.3985846</v>
      </c>
      <c r="D7" s="327">
        <v>766098981.63145185</v>
      </c>
    </row>
    <row r="8" spans="1:8" ht="25.5">
      <c r="A8" s="148" t="s">
        <v>301</v>
      </c>
      <c r="B8" s="198" t="s">
        <v>657</v>
      </c>
      <c r="C8" s="326">
        <v>4300000</v>
      </c>
      <c r="D8" s="327">
        <v>0</v>
      </c>
    </row>
    <row r="9" spans="1:8" ht="15" customHeight="1">
      <c r="A9" s="148">
        <v>1.2</v>
      </c>
      <c r="B9" s="67" t="s">
        <v>28</v>
      </c>
      <c r="C9" s="326">
        <v>54138858.780101605</v>
      </c>
      <c r="D9" s="327">
        <v>45966339.413888499</v>
      </c>
    </row>
    <row r="10" spans="1:8" ht="15" customHeight="1">
      <c r="A10" s="391">
        <v>1.3</v>
      </c>
      <c r="B10" s="199" t="s">
        <v>83</v>
      </c>
      <c r="C10" s="328">
        <v>0</v>
      </c>
      <c r="D10" s="327">
        <v>0</v>
      </c>
    </row>
    <row r="11" spans="1:8" ht="15" customHeight="1">
      <c r="A11" s="148">
        <v>2</v>
      </c>
      <c r="B11" s="66" t="s">
        <v>239</v>
      </c>
      <c r="C11" s="326">
        <v>748684.87270010065</v>
      </c>
      <c r="D11" s="327">
        <v>1059136.9901966101</v>
      </c>
    </row>
    <row r="12" spans="1:8" ht="15" customHeight="1">
      <c r="A12" s="148">
        <v>3</v>
      </c>
      <c r="B12" s="66" t="s">
        <v>237</v>
      </c>
      <c r="C12" s="328">
        <v>75594490.25651516</v>
      </c>
      <c r="D12" s="327">
        <v>57595802.100202039</v>
      </c>
    </row>
    <row r="13" spans="1:8" ht="15" customHeight="1" thickBot="1">
      <c r="A13" s="149">
        <v>4</v>
      </c>
      <c r="B13" s="150" t="s">
        <v>302</v>
      </c>
      <c r="C13" s="329">
        <f>C6+C11+C12</f>
        <v>980272025.3079015</v>
      </c>
      <c r="D13" s="330">
        <f>D6+D11+D12</f>
        <v>870720260.13573897</v>
      </c>
    </row>
    <row r="14" spans="1:8" ht="15" customHeight="1">
      <c r="A14" s="68"/>
      <c r="B14" s="69"/>
      <c r="C14" s="70"/>
      <c r="D14" s="70"/>
    </row>
    <row r="15" spans="1:8">
      <c r="B15" s="24"/>
    </row>
    <row r="16" spans="1:8">
      <c r="B16" s="116"/>
    </row>
    <row r="17" spans="2:2">
      <c r="B17" s="116"/>
    </row>
    <row r="18" spans="2:2">
      <c r="B18" s="116"/>
    </row>
    <row r="19" spans="2:2">
      <c r="B19" s="116"/>
    </row>
    <row r="20" spans="2:2">
      <c r="B20" s="1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H31" sqref="H31"/>
    </sheetView>
  </sheetViews>
  <sheetFormatPr defaultRowHeight="15"/>
  <cols>
    <col min="1" max="1" width="9.5703125" style="2" bestFit="1" customWidth="1"/>
    <col min="2" max="2" width="90.42578125" style="2" bestFit="1" customWidth="1"/>
    <col min="3" max="3" width="9.140625" style="2"/>
  </cols>
  <sheetData>
    <row r="1" spans="1:8">
      <c r="A1" s="2" t="s">
        <v>233</v>
      </c>
      <c r="B1" s="17" t="s">
        <v>849</v>
      </c>
    </row>
    <row r="2" spans="1:8">
      <c r="A2" s="2" t="s">
        <v>234</v>
      </c>
      <c r="B2" s="490">
        <v>43100</v>
      </c>
    </row>
    <row r="4" spans="1:8" ht="16.5" customHeight="1" thickBot="1">
      <c r="A4" s="273" t="s">
        <v>664</v>
      </c>
      <c r="B4" s="71" t="s">
        <v>191</v>
      </c>
      <c r="C4" s="14"/>
    </row>
    <row r="5" spans="1:8" ht="15.75">
      <c r="A5" s="11"/>
      <c r="B5" s="503" t="s">
        <v>192</v>
      </c>
      <c r="C5" s="504"/>
    </row>
    <row r="6" spans="1:8">
      <c r="A6" s="15">
        <v>1</v>
      </c>
      <c r="B6" s="73" t="s">
        <v>850</v>
      </c>
      <c r="C6" s="74"/>
    </row>
    <row r="7" spans="1:8">
      <c r="A7" s="15">
        <v>2</v>
      </c>
      <c r="B7" s="73" t="s">
        <v>856</v>
      </c>
      <c r="C7" s="74"/>
    </row>
    <row r="8" spans="1:8">
      <c r="A8" s="15">
        <v>3</v>
      </c>
      <c r="B8" s="73" t="s">
        <v>857</v>
      </c>
      <c r="C8" s="74"/>
    </row>
    <row r="9" spans="1:8">
      <c r="A9" s="15">
        <v>4</v>
      </c>
      <c r="B9" s="73" t="s">
        <v>858</v>
      </c>
      <c r="C9" s="74"/>
    </row>
    <row r="10" spans="1:8">
      <c r="A10" s="15">
        <v>5</v>
      </c>
      <c r="B10" s="73" t="s">
        <v>859</v>
      </c>
      <c r="C10" s="74"/>
    </row>
    <row r="11" spans="1:8">
      <c r="A11" s="15">
        <v>6</v>
      </c>
      <c r="B11" s="73"/>
      <c r="C11" s="74"/>
    </row>
    <row r="12" spans="1:8">
      <c r="A12" s="15">
        <v>7</v>
      </c>
      <c r="B12" s="73"/>
      <c r="C12" s="74"/>
      <c r="H12" s="4"/>
    </row>
    <row r="13" spans="1:8">
      <c r="A13" s="15">
        <v>8</v>
      </c>
      <c r="B13" s="73"/>
      <c r="C13" s="74"/>
    </row>
    <row r="14" spans="1:8">
      <c r="A14" s="15">
        <v>9</v>
      </c>
      <c r="B14" s="73"/>
      <c r="C14" s="74"/>
    </row>
    <row r="15" spans="1:8">
      <c r="A15" s="15">
        <v>10</v>
      </c>
      <c r="B15" s="73"/>
      <c r="C15" s="74"/>
    </row>
    <row r="16" spans="1:8">
      <c r="A16" s="15"/>
      <c r="B16" s="505"/>
      <c r="C16" s="506"/>
    </row>
    <row r="17" spans="1:3" ht="15.75">
      <c r="A17" s="15"/>
      <c r="B17" s="507" t="s">
        <v>193</v>
      </c>
      <c r="C17" s="508"/>
    </row>
    <row r="18" spans="1:3" ht="15.75">
      <c r="A18" s="15">
        <v>1</v>
      </c>
      <c r="B18" s="28" t="s">
        <v>858</v>
      </c>
      <c r="C18" s="72"/>
    </row>
    <row r="19" spans="1:3" ht="15.75">
      <c r="A19" s="15">
        <v>2</v>
      </c>
      <c r="B19" s="28" t="s">
        <v>860</v>
      </c>
      <c r="C19" s="72"/>
    </row>
    <row r="20" spans="1:3" ht="15.75">
      <c r="A20" s="15">
        <v>3</v>
      </c>
      <c r="B20" s="28" t="s">
        <v>861</v>
      </c>
      <c r="C20" s="72"/>
    </row>
    <row r="21" spans="1:3" ht="15.75">
      <c r="A21" s="15">
        <v>4</v>
      </c>
      <c r="B21" s="28" t="s">
        <v>862</v>
      </c>
      <c r="C21" s="72"/>
    </row>
    <row r="22" spans="1:3" ht="15.75">
      <c r="A22" s="15">
        <v>5</v>
      </c>
      <c r="B22" s="28" t="s">
        <v>859</v>
      </c>
      <c r="C22" s="72"/>
    </row>
    <row r="23" spans="1:3" ht="15.75">
      <c r="A23" s="15">
        <v>6</v>
      </c>
      <c r="B23" s="28"/>
      <c r="C23" s="72"/>
    </row>
    <row r="24" spans="1:3" ht="15.75">
      <c r="A24" s="15">
        <v>7</v>
      </c>
      <c r="B24" s="28"/>
      <c r="C24" s="72"/>
    </row>
    <row r="25" spans="1:3" ht="15.75">
      <c r="A25" s="15">
        <v>8</v>
      </c>
      <c r="B25" s="28"/>
      <c r="C25" s="72"/>
    </row>
    <row r="26" spans="1:3" ht="15.75">
      <c r="A26" s="15">
        <v>9</v>
      </c>
      <c r="B26" s="28"/>
      <c r="C26" s="72"/>
    </row>
    <row r="27" spans="1:3" ht="15.75" customHeight="1">
      <c r="A27" s="15">
        <v>10</v>
      </c>
      <c r="B27" s="28"/>
      <c r="C27" s="29"/>
    </row>
    <row r="28" spans="1:3" ht="15.75" customHeight="1">
      <c r="A28" s="15"/>
      <c r="B28" s="28"/>
      <c r="C28" s="29"/>
    </row>
    <row r="29" spans="1:3" ht="30" customHeight="1">
      <c r="A29" s="15"/>
      <c r="B29" s="509" t="s">
        <v>194</v>
      </c>
      <c r="C29" s="510"/>
    </row>
    <row r="30" spans="1:3">
      <c r="A30" s="15">
        <v>1</v>
      </c>
      <c r="B30" s="468" t="s">
        <v>863</v>
      </c>
      <c r="C30" s="469">
        <v>0.92077591103428191</v>
      </c>
    </row>
    <row r="31" spans="1:3" ht="15.75" customHeight="1">
      <c r="A31" s="15">
        <v>2</v>
      </c>
      <c r="B31" s="468" t="s">
        <v>857</v>
      </c>
      <c r="C31" s="469">
        <v>6.9517249194052735E-2</v>
      </c>
    </row>
    <row r="32" spans="1:3" ht="29.25" customHeight="1">
      <c r="A32" s="15"/>
      <c r="B32" s="509" t="s">
        <v>323</v>
      </c>
      <c r="C32" s="510"/>
    </row>
    <row r="33" spans="1:3">
      <c r="A33" s="15">
        <v>1</v>
      </c>
      <c r="B33" s="468" t="s">
        <v>864</v>
      </c>
      <c r="C33" s="469">
        <v>0.91989196615968905</v>
      </c>
    </row>
    <row r="34" spans="1:3" ht="16.5" thickBot="1">
      <c r="A34" s="16">
        <v>2</v>
      </c>
      <c r="B34" s="75" t="s">
        <v>857</v>
      </c>
      <c r="C34" s="470">
        <v>6.9517249194052735E-2</v>
      </c>
    </row>
  </sheetData>
  <mergeCells count="5">
    <mergeCell ref="B5:C5"/>
    <mergeCell ref="B16:C16"/>
    <mergeCell ref="B17:C17"/>
    <mergeCell ref="B32:C32"/>
    <mergeCell ref="B29:C29"/>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B1" sqref="B1: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233</v>
      </c>
      <c r="B1" s="17" t="s">
        <v>849</v>
      </c>
    </row>
    <row r="2" spans="1:7" s="22" customFormat="1" ht="15.75" customHeight="1">
      <c r="A2" s="22" t="s">
        <v>234</v>
      </c>
      <c r="B2" s="490">
        <v>43100</v>
      </c>
    </row>
    <row r="3" spans="1:7" s="22" customFormat="1" ht="15.75" customHeight="1"/>
    <row r="4" spans="1:7" s="22" customFormat="1" ht="15.75" customHeight="1" thickBot="1">
      <c r="A4" s="274" t="s">
        <v>665</v>
      </c>
      <c r="B4" s="275" t="s">
        <v>312</v>
      </c>
      <c r="C4" s="212"/>
      <c r="D4" s="212"/>
      <c r="E4" s="213" t="s">
        <v>135</v>
      </c>
    </row>
    <row r="5" spans="1:7" s="131" customFormat="1" ht="17.45" customHeight="1">
      <c r="A5" s="434"/>
      <c r="B5" s="435"/>
      <c r="C5" s="211" t="s">
        <v>0</v>
      </c>
      <c r="D5" s="211" t="s">
        <v>1</v>
      </c>
      <c r="E5" s="436" t="s">
        <v>2</v>
      </c>
    </row>
    <row r="6" spans="1:7" s="172" customFormat="1" ht="14.45" customHeight="1">
      <c r="A6" s="437"/>
      <c r="B6" s="511" t="s">
        <v>277</v>
      </c>
      <c r="C6" s="511" t="s">
        <v>276</v>
      </c>
      <c r="D6" s="512" t="s">
        <v>275</v>
      </c>
      <c r="E6" s="513"/>
      <c r="G6"/>
    </row>
    <row r="7" spans="1:7" s="172" customFormat="1" ht="99.6" customHeight="1">
      <c r="A7" s="437"/>
      <c r="B7" s="511"/>
      <c r="C7" s="511"/>
      <c r="D7" s="430" t="s">
        <v>274</v>
      </c>
      <c r="E7" s="431" t="s">
        <v>844</v>
      </c>
      <c r="G7"/>
    </row>
    <row r="8" spans="1:7">
      <c r="A8" s="438">
        <v>1</v>
      </c>
      <c r="B8" s="439" t="s">
        <v>196</v>
      </c>
      <c r="C8" s="440">
        <v>31447808.0656</v>
      </c>
      <c r="D8" s="440"/>
      <c r="E8" s="441">
        <v>31447808.0656</v>
      </c>
    </row>
    <row r="9" spans="1:7">
      <c r="A9" s="438">
        <v>2</v>
      </c>
      <c r="B9" s="439" t="s">
        <v>197</v>
      </c>
      <c r="C9" s="440">
        <v>158693124.97799999</v>
      </c>
      <c r="D9" s="440"/>
      <c r="E9" s="441">
        <v>158693124.97799999</v>
      </c>
    </row>
    <row r="10" spans="1:7">
      <c r="A10" s="438">
        <v>3</v>
      </c>
      <c r="B10" s="439" t="s">
        <v>273</v>
      </c>
      <c r="C10" s="440">
        <v>81709557.44160001</v>
      </c>
      <c r="D10" s="440"/>
      <c r="E10" s="441">
        <v>81709557.44160001</v>
      </c>
    </row>
    <row r="11" spans="1:7" ht="25.5">
      <c r="A11" s="438">
        <v>4</v>
      </c>
      <c r="B11" s="439" t="s">
        <v>227</v>
      </c>
      <c r="C11" s="440">
        <v>0</v>
      </c>
      <c r="D11" s="440"/>
      <c r="E11" s="441">
        <v>0</v>
      </c>
    </row>
    <row r="12" spans="1:7">
      <c r="A12" s="438">
        <v>5</v>
      </c>
      <c r="B12" s="439" t="s">
        <v>199</v>
      </c>
      <c r="C12" s="440">
        <v>141586513.81</v>
      </c>
      <c r="D12" s="440"/>
      <c r="E12" s="441">
        <v>141586513.81</v>
      </c>
    </row>
    <row r="13" spans="1:7">
      <c r="A13" s="438">
        <v>6.1</v>
      </c>
      <c r="B13" s="439" t="s">
        <v>200</v>
      </c>
      <c r="C13" s="442">
        <v>786584264.49759996</v>
      </c>
      <c r="D13" s="440"/>
      <c r="E13" s="441">
        <v>786584264.49759996</v>
      </c>
    </row>
    <row r="14" spans="1:7">
      <c r="A14" s="438">
        <v>6.2</v>
      </c>
      <c r="B14" s="443" t="s">
        <v>201</v>
      </c>
      <c r="C14" s="442">
        <v>-33487171.08670738</v>
      </c>
      <c r="D14" s="440"/>
      <c r="E14" s="441">
        <v>-33487171.08670738</v>
      </c>
    </row>
    <row r="15" spans="1:7">
      <c r="A15" s="438">
        <v>6</v>
      </c>
      <c r="B15" s="439" t="s">
        <v>272</v>
      </c>
      <c r="C15" s="440">
        <v>753097093.41089261</v>
      </c>
      <c r="D15" s="440"/>
      <c r="E15" s="441">
        <v>753097093.41089261</v>
      </c>
    </row>
    <row r="16" spans="1:7" ht="25.5">
      <c r="A16" s="438">
        <v>7</v>
      </c>
      <c r="B16" s="439" t="s">
        <v>203</v>
      </c>
      <c r="C16" s="440">
        <v>6536490.5112999994</v>
      </c>
      <c r="D16" s="440"/>
      <c r="E16" s="441">
        <v>6536490.5112999994</v>
      </c>
    </row>
    <row r="17" spans="1:7">
      <c r="A17" s="438">
        <v>8</v>
      </c>
      <c r="B17" s="439" t="s">
        <v>204</v>
      </c>
      <c r="C17" s="440">
        <v>5440009.8060000008</v>
      </c>
      <c r="D17" s="440"/>
      <c r="E17" s="441">
        <v>5440009.8060000008</v>
      </c>
      <c r="F17" s="6"/>
      <c r="G17" s="6"/>
    </row>
    <row r="18" spans="1:7">
      <c r="A18" s="438">
        <v>9</v>
      </c>
      <c r="B18" s="439" t="s">
        <v>205</v>
      </c>
      <c r="C18" s="440">
        <v>4362704.66</v>
      </c>
      <c r="D18" s="440"/>
      <c r="E18" s="441">
        <v>4362704.66</v>
      </c>
      <c r="G18" s="6"/>
    </row>
    <row r="19" spans="1:7" ht="25.5">
      <c r="A19" s="438">
        <v>10</v>
      </c>
      <c r="B19" s="439" t="s">
        <v>206</v>
      </c>
      <c r="C19" s="440">
        <v>23148755.699999999</v>
      </c>
      <c r="D19" s="440">
        <v>861076.11999999918</v>
      </c>
      <c r="E19" s="441">
        <v>22287679.579999998</v>
      </c>
      <c r="G19" s="6"/>
    </row>
    <row r="20" spans="1:7">
      <c r="A20" s="438">
        <v>11</v>
      </c>
      <c r="B20" s="439" t="s">
        <v>207</v>
      </c>
      <c r="C20" s="440">
        <v>6026621.6925299997</v>
      </c>
      <c r="D20" s="440"/>
      <c r="E20" s="441">
        <v>6026621.6925299997</v>
      </c>
    </row>
    <row r="21" spans="1:7" ht="51.75" thickBot="1">
      <c r="A21" s="444"/>
      <c r="B21" s="445" t="s">
        <v>805</v>
      </c>
      <c r="C21" s="379">
        <f>SUM(C8:C12, C15:C20)</f>
        <v>1212048680.0759227</v>
      </c>
      <c r="D21" s="379">
        <f>SUM(D8:D12, D15:D20)</f>
        <v>861076.11999999918</v>
      </c>
      <c r="E21" s="446">
        <f>SUM(E8:E12, E15:E20)</f>
        <v>1211187603.9559226</v>
      </c>
    </row>
    <row r="22" spans="1:7">
      <c r="A22"/>
      <c r="B22"/>
      <c r="C22"/>
      <c r="D22"/>
      <c r="E22"/>
    </row>
    <row r="23" spans="1:7">
      <c r="A23"/>
      <c r="B23"/>
      <c r="C23"/>
      <c r="D23"/>
      <c r="E23"/>
    </row>
    <row r="25" spans="1:7" s="2" customFormat="1">
      <c r="B25" s="77"/>
      <c r="F25"/>
      <c r="G25"/>
    </row>
    <row r="26" spans="1:7" s="2" customFormat="1">
      <c r="B26" s="78"/>
      <c r="F26"/>
      <c r="G26"/>
    </row>
    <row r="27" spans="1:7" s="2" customFormat="1">
      <c r="B27" s="77"/>
      <c r="F27"/>
      <c r="G27"/>
    </row>
    <row r="28" spans="1:7" s="2" customFormat="1">
      <c r="B28" s="77"/>
      <c r="F28"/>
      <c r="G28"/>
    </row>
    <row r="29" spans="1:7" s="2" customFormat="1">
      <c r="B29" s="77"/>
      <c r="F29"/>
      <c r="G29"/>
    </row>
    <row r="30" spans="1:7" s="2" customFormat="1">
      <c r="B30" s="77"/>
      <c r="F30"/>
      <c r="G30"/>
    </row>
    <row r="31" spans="1:7" s="2" customFormat="1">
      <c r="B31" s="77"/>
      <c r="F31"/>
      <c r="G31"/>
    </row>
    <row r="32" spans="1:7" s="2" customFormat="1">
      <c r="B32" s="78"/>
      <c r="F32"/>
      <c r="G32"/>
    </row>
    <row r="33" spans="2:7" s="2" customFormat="1">
      <c r="B33" s="78"/>
      <c r="F33"/>
      <c r="G33"/>
    </row>
    <row r="34" spans="2:7" s="2" customFormat="1">
      <c r="B34" s="78"/>
      <c r="F34"/>
      <c r="G34"/>
    </row>
    <row r="35" spans="2:7" s="2" customFormat="1">
      <c r="B35" s="78"/>
      <c r="F35"/>
      <c r="G35"/>
    </row>
    <row r="36" spans="2:7" s="2" customFormat="1">
      <c r="B36" s="78"/>
      <c r="F36"/>
      <c r="G36"/>
    </row>
    <row r="37" spans="2:7" s="2" customFormat="1">
      <c r="B37" s="7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 sqref="B1: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233</v>
      </c>
      <c r="B1" s="17" t="s">
        <v>849</v>
      </c>
    </row>
    <row r="2" spans="1:6" s="22" customFormat="1" ht="15.75" customHeight="1">
      <c r="A2" s="22" t="s">
        <v>234</v>
      </c>
      <c r="B2" s="490">
        <v>43100</v>
      </c>
      <c r="C2"/>
      <c r="D2"/>
      <c r="E2"/>
      <c r="F2"/>
    </row>
    <row r="3" spans="1:6" s="22" customFormat="1" ht="15.75" customHeight="1">
      <c r="C3"/>
      <c r="D3"/>
      <c r="E3"/>
      <c r="F3"/>
    </row>
    <row r="4" spans="1:6" s="22" customFormat="1" ht="26.25" thickBot="1">
      <c r="A4" s="22" t="s">
        <v>666</v>
      </c>
      <c r="B4" s="219" t="s">
        <v>316</v>
      </c>
      <c r="C4" s="213" t="s">
        <v>135</v>
      </c>
      <c r="D4"/>
      <c r="E4"/>
      <c r="F4"/>
    </row>
    <row r="5" spans="1:6" ht="26.25">
      <c r="A5" s="214">
        <v>1</v>
      </c>
      <c r="B5" s="215" t="s">
        <v>703</v>
      </c>
      <c r="C5" s="331">
        <f>'7. LI1'!E21</f>
        <v>1211187603.9559226</v>
      </c>
    </row>
    <row r="6" spans="1:6" s="201" customFormat="1">
      <c r="A6" s="130">
        <v>2.1</v>
      </c>
      <c r="B6" s="221" t="s">
        <v>317</v>
      </c>
      <c r="C6" s="332">
        <v>108132580.11909999</v>
      </c>
    </row>
    <row r="7" spans="1:6" s="4" customFormat="1" ht="25.5" outlineLevel="1">
      <c r="A7" s="220">
        <v>2.2000000000000002</v>
      </c>
      <c r="B7" s="216" t="s">
        <v>318</v>
      </c>
      <c r="C7" s="333"/>
    </row>
    <row r="8" spans="1:6" s="4" customFormat="1" ht="26.25">
      <c r="A8" s="220">
        <v>3</v>
      </c>
      <c r="B8" s="217" t="s">
        <v>704</v>
      </c>
      <c r="C8" s="334">
        <f>SUM(C5:C7)</f>
        <v>1319320184.0750227</v>
      </c>
    </row>
    <row r="9" spans="1:6" s="201" customFormat="1">
      <c r="A9" s="130">
        <v>4</v>
      </c>
      <c r="B9" s="224" t="s">
        <v>313</v>
      </c>
      <c r="C9" s="332">
        <v>11389547.417548023</v>
      </c>
    </row>
    <row r="10" spans="1:6" s="4" customFormat="1" ht="25.5" outlineLevel="1">
      <c r="A10" s="220">
        <v>5.0999999999999996</v>
      </c>
      <c r="B10" s="216" t="s">
        <v>324</v>
      </c>
      <c r="C10" s="333">
        <v>-20002024.338959992</v>
      </c>
    </row>
    <row r="11" spans="1:6" s="4" customFormat="1" ht="25.5" outlineLevel="1">
      <c r="A11" s="220">
        <v>5.2</v>
      </c>
      <c r="B11" s="216" t="s">
        <v>325</v>
      </c>
      <c r="C11" s="333"/>
    </row>
    <row r="12" spans="1:6" s="4" customFormat="1">
      <c r="A12" s="220">
        <v>6</v>
      </c>
      <c r="B12" s="222" t="s">
        <v>314</v>
      </c>
      <c r="C12" s="447"/>
    </row>
    <row r="13" spans="1:6" s="4" customFormat="1" ht="15.75" thickBot="1">
      <c r="A13" s="223">
        <v>7</v>
      </c>
      <c r="B13" s="218" t="s">
        <v>315</v>
      </c>
      <c r="C13" s="335">
        <f>SUM(C8:C12)</f>
        <v>1310707707.1536107</v>
      </c>
    </row>
    <row r="17" spans="2:9" s="2" customFormat="1">
      <c r="B17" s="79"/>
      <c r="C17"/>
      <c r="D17"/>
      <c r="E17"/>
      <c r="F17"/>
      <c r="G17"/>
      <c r="H17"/>
      <c r="I17"/>
    </row>
    <row r="18" spans="2:9" s="2" customFormat="1">
      <c r="B18" s="76"/>
      <c r="C18"/>
      <c r="D18"/>
      <c r="E18"/>
      <c r="F18"/>
      <c r="G18"/>
      <c r="H18"/>
      <c r="I18"/>
    </row>
    <row r="19" spans="2:9" s="2" customFormat="1">
      <c r="B19" s="76"/>
      <c r="C19"/>
      <c r="D19"/>
      <c r="E19"/>
      <c r="F19"/>
      <c r="G19"/>
      <c r="H19"/>
      <c r="I19"/>
    </row>
    <row r="20" spans="2:9" s="2" customFormat="1">
      <c r="B20" s="78"/>
      <c r="C20"/>
      <c r="D20"/>
      <c r="E20"/>
      <c r="F20"/>
      <c r="G20"/>
      <c r="H20"/>
      <c r="I20"/>
    </row>
    <row r="21" spans="2:9" s="2" customFormat="1">
      <c r="B21" s="77"/>
      <c r="C21"/>
      <c r="D21"/>
      <c r="E21"/>
      <c r="F21"/>
      <c r="G21"/>
      <c r="H21"/>
      <c r="I21"/>
    </row>
    <row r="22" spans="2:9" s="2" customFormat="1">
      <c r="B22" s="78"/>
      <c r="C22"/>
      <c r="D22"/>
      <c r="E22"/>
      <c r="F22"/>
      <c r="G22"/>
      <c r="H22"/>
      <c r="I22"/>
    </row>
    <row r="23" spans="2:9" s="2" customFormat="1">
      <c r="B23" s="77"/>
      <c r="C23"/>
      <c r="D23"/>
      <c r="E23"/>
      <c r="F23"/>
      <c r="G23"/>
      <c r="H23"/>
      <c r="I23"/>
    </row>
    <row r="24" spans="2:9" s="2" customFormat="1">
      <c r="B24" s="77"/>
      <c r="C24"/>
      <c r="D24"/>
      <c r="E24"/>
      <c r="F24"/>
      <c r="G24"/>
      <c r="H24"/>
      <c r="I24"/>
    </row>
    <row r="25" spans="2:9" s="2" customFormat="1">
      <c r="B25" s="77"/>
      <c r="C25"/>
      <c r="D25"/>
      <c r="E25"/>
      <c r="F25"/>
      <c r="G25"/>
      <c r="H25"/>
      <c r="I25"/>
    </row>
    <row r="26" spans="2:9" s="2" customFormat="1">
      <c r="B26" s="77"/>
      <c r="C26"/>
      <c r="D26"/>
      <c r="E26"/>
      <c r="F26"/>
      <c r="G26"/>
      <c r="H26"/>
      <c r="I26"/>
    </row>
    <row r="27" spans="2:9" s="2" customFormat="1">
      <c r="B27" s="77"/>
      <c r="C27"/>
      <c r="D27"/>
      <c r="E27"/>
      <c r="F27"/>
      <c r="G27"/>
      <c r="H27"/>
      <c r="I27"/>
    </row>
    <row r="28" spans="2:9" s="2" customFormat="1">
      <c r="B28" s="78"/>
      <c r="C28"/>
      <c r="D28"/>
      <c r="E28"/>
      <c r="F28"/>
      <c r="G28"/>
      <c r="H28"/>
      <c r="I28"/>
    </row>
    <row r="29" spans="2:9" s="2" customFormat="1">
      <c r="B29" s="78"/>
      <c r="C29"/>
      <c r="D29"/>
      <c r="E29"/>
      <c r="F29"/>
      <c r="G29"/>
      <c r="H29"/>
      <c r="I29"/>
    </row>
    <row r="30" spans="2:9" s="2" customFormat="1">
      <c r="B30" s="78"/>
      <c r="C30"/>
      <c r="D30"/>
      <c r="E30"/>
      <c r="F30"/>
      <c r="G30"/>
      <c r="H30"/>
      <c r="I30"/>
    </row>
    <row r="31" spans="2:9" s="2" customFormat="1">
      <c r="B31" s="78"/>
      <c r="C31"/>
      <c r="D31"/>
      <c r="E31"/>
      <c r="F31"/>
      <c r="G31"/>
      <c r="H31"/>
      <c r="I31"/>
    </row>
    <row r="32" spans="2:9" s="2" customFormat="1">
      <c r="B32" s="78"/>
      <c r="C32"/>
      <c r="D32"/>
      <c r="E32"/>
      <c r="F32"/>
      <c r="G32"/>
      <c r="H32"/>
      <c r="I32"/>
    </row>
    <row r="33" spans="2:9" s="2" customFormat="1">
      <c r="B33" s="7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6QbfmYipS+j6cDnfDVB63UilU96KojGqILjir1LmGXQ=</DigestValue>
    </Reference>
    <Reference Type="http://www.w3.org/2000/09/xmldsig#Object" URI="#idOfficeObject">
      <DigestMethod Algorithm="http://www.w3.org/2001/04/xmlenc#sha256"/>
      <DigestValue>ao0KoHbVl6nWIykkxOWlTNz+zOd8kvpaHfA9JsnfnsU=</DigestValue>
    </Reference>
    <Reference Type="http://uri.etsi.org/01903#SignedProperties" URI="#idSignedProperties">
      <Transforms>
        <Transform Algorithm="http://www.w3.org/TR/2001/REC-xml-c14n-20010315"/>
      </Transforms>
      <DigestMethod Algorithm="http://www.w3.org/2001/04/xmlenc#sha256"/>
      <DigestValue>B+4E3QCBbfakHWg5LedyJ/ih4C33jzeDynW0j1VR2lw=</DigestValue>
    </Reference>
  </SignedInfo>
  <SignatureValue>ZD/S+sSo+GuWv9uSyEqPwxvDucXK8Nd2GXD2QODf+Me1yYq+bSznSGtwRCCsQAXRegB6jLm7pu9j
C0woH+ubd6HvySqz1l+mpBCYVEd+t0xbwC7xmHXgP8/XLQxfj1kJnwEX0aHleOxv+fav3hQ7SJ40
2pRLCwMBXtyplPT3NRyJP8b2ubV6ZIPY1JmamH35fpH8aMa05USwkmGntKQdjOm/2F8DkMYvwSU+
WHsrAhSwUJIlFB06x6Zn8WRW9RWlvypwJ3JgR85/ppVurczsDzptsH28hUi37gN/0g9DmEebtVd+
7AFEiAiu9YHSU1mZ5YLBq7KrcJZgzYLuuni1mw==</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qtI+I7OYEahsJEs+GHaHpYC36UgjrErjrYmXG/H5XK0=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YZakuHf6SK+jb88YnidLMWByLdOJlFVWb+a40YzOmug=</DigestValue>
      </Reference>
      <Reference URI="/xl/styles.xml?ContentType=application/vnd.openxmlformats-officedocument.spreadsheetml.styles+xml">
        <DigestMethod Algorithm="http://www.w3.org/2001/04/xmlenc#sha256"/>
        <DigestValue>28TYubxe5PLBz/5tEa+qKbLc3vBjeBUtIRanAIhNncA=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pI22obppPhiw5CehueoQ0qrEtStHeCCLRxzIeyHLEHE=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OsDlxDBUqTzrkRzwkZErMXTzW56ZsMf25X/Vk7cRVgY=</DigestValue>
      </Reference>
      <Reference URI="/xl/worksheets/sheet10.xml?ContentType=application/vnd.openxmlformats-officedocument.spreadsheetml.worksheet+xml">
        <DigestMethod Algorithm="http://www.w3.org/2001/04/xmlenc#sha256"/>
        <DigestValue>E8a0JSyyRgIBMNDJEO6mgxakpwwCLVP/mzgNWw48OBw=</DigestValue>
      </Reference>
      <Reference URI="/xl/worksheets/sheet11.xml?ContentType=application/vnd.openxmlformats-officedocument.spreadsheetml.worksheet+xml">
        <DigestMethod Algorithm="http://www.w3.org/2001/04/xmlenc#sha256"/>
        <DigestValue>RkXiqpvq2RgGMnem/FooT3W4psfqbXvvSIF5OhpxBBk=</DigestValue>
      </Reference>
      <Reference URI="/xl/worksheets/sheet12.xml?ContentType=application/vnd.openxmlformats-officedocument.spreadsheetml.worksheet+xml">
        <DigestMethod Algorithm="http://www.w3.org/2001/04/xmlenc#sha256"/>
        <DigestValue>TZsy8jrFjb65NBeJr8lFijwjZYlhip3HZfDLTztGA1Y=</DigestValue>
      </Reference>
      <Reference URI="/xl/worksheets/sheet13.xml?ContentType=application/vnd.openxmlformats-officedocument.spreadsheetml.worksheet+xml">
        <DigestMethod Algorithm="http://www.w3.org/2001/04/xmlenc#sha256"/>
        <DigestValue>VxrOowAv6wMIk9L/hiwuSavgO9Tzs3dsm7xd//YfcsM=</DigestValue>
      </Reference>
      <Reference URI="/xl/worksheets/sheet14.xml?ContentType=application/vnd.openxmlformats-officedocument.spreadsheetml.worksheet+xml">
        <DigestMethod Algorithm="http://www.w3.org/2001/04/xmlenc#sha256"/>
        <DigestValue>bqFN8MdtbR9Q/IyMUi5bBJOQTbw5XoxLOB+uKVAvJaE=</DigestValue>
      </Reference>
      <Reference URI="/xl/worksheets/sheet15.xml?ContentType=application/vnd.openxmlformats-officedocument.spreadsheetml.worksheet+xml">
        <DigestMethod Algorithm="http://www.w3.org/2001/04/xmlenc#sha256"/>
        <DigestValue>swMDGUYEzfkxzJOKAOS3X0dx+fhEGzFbc62QmBn4CK0=</DigestValue>
      </Reference>
      <Reference URI="/xl/worksheets/sheet16.xml?ContentType=application/vnd.openxmlformats-officedocument.spreadsheetml.worksheet+xml">
        <DigestMethod Algorithm="http://www.w3.org/2001/04/xmlenc#sha256"/>
        <DigestValue>Ri4XQ/f0mbpdVINJsJvP4oAr5m3UlXYYh8bvsRdZb9k=</DigestValue>
      </Reference>
      <Reference URI="/xl/worksheets/sheet17.xml?ContentType=application/vnd.openxmlformats-officedocument.spreadsheetml.worksheet+xml">
        <DigestMethod Algorithm="http://www.w3.org/2001/04/xmlenc#sha256"/>
        <DigestValue>5IXGFgC9L1T0Nr7Z5Wge2Mi/a6rMHNwDw6AZvYHI5+o=</DigestValue>
      </Reference>
      <Reference URI="/xl/worksheets/sheet2.xml?ContentType=application/vnd.openxmlformats-officedocument.spreadsheetml.worksheet+xml">
        <DigestMethod Algorithm="http://www.w3.org/2001/04/xmlenc#sha256"/>
        <DigestValue>jaj9vyWIuIaNzejJOXXpitJ03z0AZQw7XrdEHqb0slE=</DigestValue>
      </Reference>
      <Reference URI="/xl/worksheets/sheet3.xml?ContentType=application/vnd.openxmlformats-officedocument.spreadsheetml.worksheet+xml">
        <DigestMethod Algorithm="http://www.w3.org/2001/04/xmlenc#sha256"/>
        <DigestValue>psbpL991gucJk+gEWyDVRIJVcwYU0DFtkW/4cysV0/Q=</DigestValue>
      </Reference>
      <Reference URI="/xl/worksheets/sheet4.xml?ContentType=application/vnd.openxmlformats-officedocument.spreadsheetml.worksheet+xml">
        <DigestMethod Algorithm="http://www.w3.org/2001/04/xmlenc#sha256"/>
        <DigestValue>qJPSaSc73iXSWCQJqb6z64y5460TBCuHZrW0sNWpNzI=</DigestValue>
      </Reference>
      <Reference URI="/xl/worksheets/sheet5.xml?ContentType=application/vnd.openxmlformats-officedocument.spreadsheetml.worksheet+xml">
        <DigestMethod Algorithm="http://www.w3.org/2001/04/xmlenc#sha256"/>
        <DigestValue>I9LrNZwjdoREbGYEOHgdnYMQ2NxcqkevWdmUovgcoKA=</DigestValue>
      </Reference>
      <Reference URI="/xl/worksheets/sheet6.xml?ContentType=application/vnd.openxmlformats-officedocument.spreadsheetml.worksheet+xml">
        <DigestMethod Algorithm="http://www.w3.org/2001/04/xmlenc#sha256"/>
        <DigestValue>yaXaPKQlRv1S/efuTr7wzTkC14JiDS7okccVjxL9chI=</DigestValue>
      </Reference>
      <Reference URI="/xl/worksheets/sheet7.xml?ContentType=application/vnd.openxmlformats-officedocument.spreadsheetml.worksheet+xml">
        <DigestMethod Algorithm="http://www.w3.org/2001/04/xmlenc#sha256"/>
        <DigestValue>OwqMjR33Gj0r1Gy0NISp9O/DhY97XOQbAhfwGhipVUM=</DigestValue>
      </Reference>
      <Reference URI="/xl/worksheets/sheet8.xml?ContentType=application/vnd.openxmlformats-officedocument.spreadsheetml.worksheet+xml">
        <DigestMethod Algorithm="http://www.w3.org/2001/04/xmlenc#sha256"/>
        <DigestValue>qGBXMHyCZJ919BrIzIW7NB4fVUrby5ZZqMElu8ibMBU=</DigestValue>
      </Reference>
      <Reference URI="/xl/worksheets/sheet9.xml?ContentType=application/vnd.openxmlformats-officedocument.spreadsheetml.worksheet+xml">
        <DigestMethod Algorithm="http://www.w3.org/2001/04/xmlenc#sha256"/>
        <DigestValue>A9K6W8TkF/mRkSv72o2xmiRkYv06p7VTRg3sLG8iRHs=</DigestValue>
      </Reference>
    </Manifest>
    <SignatureProperties>
      <SignatureProperty Id="idSignatureTime" Target="#idPackageSignature">
        <mdssi:SignatureTime xmlns:mdssi="http://schemas.openxmlformats.org/package/2006/digital-signature">
          <mdssi:Format>YYYY-MM-DDThh:mm:ssTZD</mdssi:Format>
          <mdssi:Value>2018-01-29T07:00:48Z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2018-01-29T07:00:48Z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+4CTUmtSWKWOC6naNpClqUPnVtVYlLoHsPpHcoEaU4E=</DigestValue>
    </Reference>
    <Reference Type="http://www.w3.org/2000/09/xmldsig#Object" URI="#idOfficeObject">
      <DigestMethod Algorithm="http://www.w3.org/2001/04/xmlenc#sha256"/>
      <DigestValue>AgSGaGfr1aq1C6iPgIgLI7by9He8tNdsz5U1RECAFk0=</DigestValue>
    </Reference>
    <Reference Type="http://uri.etsi.org/01903#SignedProperties" URI="#idSignedProperties">
      <Transforms>
        <Transform Algorithm="http://www.w3.org/TR/2001/REC-xml-c14n-20010315"/>
      </Transforms>
      <DigestMethod Algorithm="http://www.w3.org/2001/04/xmlenc#sha256"/>
      <DigestValue>HQ969iBMnn9S6P+HKIeOaSTn/JiesJhVJds3Zg1OsWM=</DigestValue>
    </Reference>
  </SignedInfo>
  <SignatureValue>kQx5IQpbpOjw6jy2zMGL6iDZxm0+1B2R0bLnLSSs3plJdTPaX4hiO6UhiHBvvrkWHcvH8TSbCBgr
Kt1/JHG6L2q8QbicEwN7MXfdMGZDwJoikhhztrSh34Hrq2vzaT369qVLoI39JYl3huCmfT0xzd0E
6/wwOZ5n+8qCD5HjA7Fx0FGtJZ8+oj9Uy6dAakoMsYtzKFEMl5zKgG093POcjbfA9TEdAZc2m+xi
7cOkuDBa+9OmiLTpskupzTf+ICQ+uCCwGPbyCEAWYqw1AZegca8Ypw4rx00aILBzz0zyVzFvhLyp
gHI75pwgHSy6hBseTQSRrXMos7HzPD6RPqwDvw==</SignatureValue>
  <KeyInfo>
    <X509Data>
      <X509Certificate>MIIGPTCCBSWgAwIBAgIKe4Mt+wACAAAc4DANBgkqhkiG9w0BAQsFADBKMRIwEAYKCZImiZPyLGQBGRYCZ2UxEzARBgoJkiaJk/IsZAEZFgNuYmcxHzAdBgNVBAMTFk5CRyBDbGFzcyAyIElOVCBTdWIgQ0EwHhcNMTcwMjE1MTA0NTIzWhcNMTkwMjE1MTA0NTIzWjA7MRYwFAYDVQQKEw1KU0MgQkFTSVNCQU5LMSEwHwYDVQQDExhCQlMgLSBMaWEgQXNsYW5pa2FzaHZpbGkwggEiMA0GCSqGSIb3DQEBAQUAA4IBDwAwggEKAoIBAQDGVH1a9Ch1XSedupP7lneKbMp8O5Rxp+3kEe2FVAsuO8Ih7AnfP8KDmI40je9te/aOlbBGNHR0+MDsB56vVqPi9zAf1iZ+1/9lNikN9i4Rq8HGWizIVPVTccrCP69q3atnJuZFV/NVD3pKZslJARyZxjdddM+KCJQMg3CZ8l/5hYyxVen20noSJWzNnDwMgMm/jqO24jvZLIPuYo/uW8klIfTrengbprDckmfExRV+tLGKanBiU+WH6Y9qk/UB4ter+C9T7l9F2Gyx75Ol0U6vGcAmPyMwyFUTKukBuHuxGm+wV+fkI6YQZPfaWwtW1Rja/KNDyt/vf3Re9ImYVGolAgMBAAGjggMyMIIDLjA8BgkrBgEEAYI3FQcELzAtBiUrBgEEAYI3FQjmsmCDjfVEhoGZCYO4oUqDvoRxBIHPkBGGr54RAgFkAgEbMB0GA1UdJQQWMBQGCCsGAQUFBwMCBggrBgEFBQcDBDALBgNVHQ8EBAMCB4AwJwYJKwYBBAGCNxUKBBowGDAKBggrBgEFBQcDAjAKBggrBgEFBQcDBDAdBgNVHQ4EFgQU2CJKLLHXu57wRpgmMLUD+os1KR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QudxHwnVIkFizK+ZgP57NszbnyRYPlMLTwhrYZv8EYaMTH4lp/V3sdECJy6tkoC4/UeUzavzHclhGSO/us33SNXKSWr9SJQ3AQmc1cS8Pgn2S8nvPAsx/Tv2zm3z9IxBva8r6YfPqpX0+20jhHDYlbaoyU3FttRIZXjoNsO2f5zvomwQLtK84mz68J1+rRezqRyiAPl0KbUSnS/oX40nEuVbVZUxBErEKJ+MGSVdfFpnlA8taSSpAXKx8PvgZ6EM65a3ycF9pXRoNU+z8b22UJwH9WwfoVvAnG4gF374/hDd4+bpDP9lRZsZjYch7Dl6Peew7VVeu8FAjqFXMN7L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qtI+I7OYEahsJEs+GHaHpYC36UgjrErjrYmXG/H5XK0=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YZakuHf6SK+jb88YnidLMWByLdOJlFVWb+a40YzOmug=</DigestValue>
      </Reference>
      <Reference URI="/xl/styles.xml?ContentType=application/vnd.openxmlformats-officedocument.spreadsheetml.styles+xml">
        <DigestMethod Algorithm="http://www.w3.org/2001/04/xmlenc#sha256"/>
        <DigestValue>28TYubxe5PLBz/5tEa+qKbLc3vBjeBUtIRanAIhNncA=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pI22obppPhiw5CehueoQ0qrEtStHeCCLRxzIeyHLEHE=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OsDlxDBUqTzrkRzwkZErMXTzW56ZsMf25X/Vk7cRVgY=</DigestValue>
      </Reference>
      <Reference URI="/xl/worksheets/sheet10.xml?ContentType=application/vnd.openxmlformats-officedocument.spreadsheetml.worksheet+xml">
        <DigestMethod Algorithm="http://www.w3.org/2001/04/xmlenc#sha256"/>
        <DigestValue>E8a0JSyyRgIBMNDJEO6mgxakpwwCLVP/mzgNWw48OBw=</DigestValue>
      </Reference>
      <Reference URI="/xl/worksheets/sheet11.xml?ContentType=application/vnd.openxmlformats-officedocument.spreadsheetml.worksheet+xml">
        <DigestMethod Algorithm="http://www.w3.org/2001/04/xmlenc#sha256"/>
        <DigestValue>RkXiqpvq2RgGMnem/FooT3W4psfqbXvvSIF5OhpxBBk=</DigestValue>
      </Reference>
      <Reference URI="/xl/worksheets/sheet12.xml?ContentType=application/vnd.openxmlformats-officedocument.spreadsheetml.worksheet+xml">
        <DigestMethod Algorithm="http://www.w3.org/2001/04/xmlenc#sha256"/>
        <DigestValue>TZsy8jrFjb65NBeJr8lFijwjZYlhip3HZfDLTztGA1Y=</DigestValue>
      </Reference>
      <Reference URI="/xl/worksheets/sheet13.xml?ContentType=application/vnd.openxmlformats-officedocument.spreadsheetml.worksheet+xml">
        <DigestMethod Algorithm="http://www.w3.org/2001/04/xmlenc#sha256"/>
        <DigestValue>VxrOowAv6wMIk9L/hiwuSavgO9Tzs3dsm7xd//YfcsM=</DigestValue>
      </Reference>
      <Reference URI="/xl/worksheets/sheet14.xml?ContentType=application/vnd.openxmlformats-officedocument.spreadsheetml.worksheet+xml">
        <DigestMethod Algorithm="http://www.w3.org/2001/04/xmlenc#sha256"/>
        <DigestValue>bqFN8MdtbR9Q/IyMUi5bBJOQTbw5XoxLOB+uKVAvJaE=</DigestValue>
      </Reference>
      <Reference URI="/xl/worksheets/sheet15.xml?ContentType=application/vnd.openxmlformats-officedocument.spreadsheetml.worksheet+xml">
        <DigestMethod Algorithm="http://www.w3.org/2001/04/xmlenc#sha256"/>
        <DigestValue>swMDGUYEzfkxzJOKAOS3X0dx+fhEGzFbc62QmBn4CK0=</DigestValue>
      </Reference>
      <Reference URI="/xl/worksheets/sheet16.xml?ContentType=application/vnd.openxmlformats-officedocument.spreadsheetml.worksheet+xml">
        <DigestMethod Algorithm="http://www.w3.org/2001/04/xmlenc#sha256"/>
        <DigestValue>Ri4XQ/f0mbpdVINJsJvP4oAr5m3UlXYYh8bvsRdZb9k=</DigestValue>
      </Reference>
      <Reference URI="/xl/worksheets/sheet17.xml?ContentType=application/vnd.openxmlformats-officedocument.spreadsheetml.worksheet+xml">
        <DigestMethod Algorithm="http://www.w3.org/2001/04/xmlenc#sha256"/>
        <DigestValue>5IXGFgC9L1T0Nr7Z5Wge2Mi/a6rMHNwDw6AZvYHI5+o=</DigestValue>
      </Reference>
      <Reference URI="/xl/worksheets/sheet2.xml?ContentType=application/vnd.openxmlformats-officedocument.spreadsheetml.worksheet+xml">
        <DigestMethod Algorithm="http://www.w3.org/2001/04/xmlenc#sha256"/>
        <DigestValue>jaj9vyWIuIaNzejJOXXpitJ03z0AZQw7XrdEHqb0slE=</DigestValue>
      </Reference>
      <Reference URI="/xl/worksheets/sheet3.xml?ContentType=application/vnd.openxmlformats-officedocument.spreadsheetml.worksheet+xml">
        <DigestMethod Algorithm="http://www.w3.org/2001/04/xmlenc#sha256"/>
        <DigestValue>psbpL991gucJk+gEWyDVRIJVcwYU0DFtkW/4cysV0/Q=</DigestValue>
      </Reference>
      <Reference URI="/xl/worksheets/sheet4.xml?ContentType=application/vnd.openxmlformats-officedocument.spreadsheetml.worksheet+xml">
        <DigestMethod Algorithm="http://www.w3.org/2001/04/xmlenc#sha256"/>
        <DigestValue>qJPSaSc73iXSWCQJqb6z64y5460TBCuHZrW0sNWpNzI=</DigestValue>
      </Reference>
      <Reference URI="/xl/worksheets/sheet5.xml?ContentType=application/vnd.openxmlformats-officedocument.spreadsheetml.worksheet+xml">
        <DigestMethod Algorithm="http://www.w3.org/2001/04/xmlenc#sha256"/>
        <DigestValue>I9LrNZwjdoREbGYEOHgdnYMQ2NxcqkevWdmUovgcoKA=</DigestValue>
      </Reference>
      <Reference URI="/xl/worksheets/sheet6.xml?ContentType=application/vnd.openxmlformats-officedocument.spreadsheetml.worksheet+xml">
        <DigestMethod Algorithm="http://www.w3.org/2001/04/xmlenc#sha256"/>
        <DigestValue>yaXaPKQlRv1S/efuTr7wzTkC14JiDS7okccVjxL9chI=</DigestValue>
      </Reference>
      <Reference URI="/xl/worksheets/sheet7.xml?ContentType=application/vnd.openxmlformats-officedocument.spreadsheetml.worksheet+xml">
        <DigestMethod Algorithm="http://www.w3.org/2001/04/xmlenc#sha256"/>
        <DigestValue>OwqMjR33Gj0r1Gy0NISp9O/DhY97XOQbAhfwGhipVUM=</DigestValue>
      </Reference>
      <Reference URI="/xl/worksheets/sheet8.xml?ContentType=application/vnd.openxmlformats-officedocument.spreadsheetml.worksheet+xml">
        <DigestMethod Algorithm="http://www.w3.org/2001/04/xmlenc#sha256"/>
        <DigestValue>qGBXMHyCZJ919BrIzIW7NB4fVUrby5ZZqMElu8ibMBU=</DigestValue>
      </Reference>
      <Reference URI="/xl/worksheets/sheet9.xml?ContentType=application/vnd.openxmlformats-officedocument.spreadsheetml.worksheet+xml">
        <DigestMethod Algorithm="http://www.w3.org/2001/04/xmlenc#sha256"/>
        <DigestValue>A9K6W8TkF/mRkSv72o2xmiRkYv06p7VTRg3sLG8iRHs=</DigestValue>
      </Reference>
    </Manifest>
    <SignatureProperties>
      <SignatureProperty Id="idSignatureTime" Target="#idPackageSignature">
        <mdssi:SignatureTime xmlns:mdssi="http://schemas.openxmlformats.org/package/2006/digital-signature">
          <mdssi:Format>YYYY-MM-DDThh:mm:ssTZD</mdssi:Format>
          <mdssi:Value>2018-01-29T14:23:03Z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2018-01-29T14:23:03Z</xd:SigningTime>
          <xd:SigningCertificate>
            <xd:Cert>
              <xd:CertDigest>
                <DigestMethod Algorithm="http://www.w3.org/2001/04/xmlenc#sha256"/>
                <DigestValue>ZNfH+qfjnwEtXM+lV+ObJRD9De/x5/3dy4hyPQmjRQo=</DigestValue>
              </xd:CertDigest>
              <xd:IssuerSerial>
                <X509IssuerName>CN=NBG Class 2 INT Sub CA, DC=nbg, DC=ge</X509IssuerName>
                <X509SerialNumber>583270914108581763620064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2018-01-29T06:58:25Z</dcterms:modified>
</cp:coreProperties>
</file>