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919" activeTab="1"/>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E9" i="92" l="1"/>
  <c r="B2" i="97" l="1"/>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B1" i="97" l="1"/>
  <c r="B1" i="95" l="1"/>
  <c r="B1" i="92"/>
  <c r="B1" i="93"/>
  <c r="B1" i="64"/>
  <c r="B1" i="90"/>
  <c r="B1" i="69"/>
  <c r="B1" i="94"/>
  <c r="B1" i="89"/>
  <c r="B1" i="73"/>
  <c r="B1" i="88"/>
  <c r="B1" i="52"/>
  <c r="B1" i="86"/>
  <c r="G5" i="86"/>
  <c r="F5" i="86"/>
  <c r="E5" i="86"/>
  <c r="D5" i="86"/>
  <c r="G5" i="84"/>
  <c r="F5" i="84"/>
  <c r="E5" i="84"/>
  <c r="D5" i="84"/>
  <c r="C5" i="84"/>
  <c r="B1" i="91" l="1"/>
  <c r="B1" i="84"/>
  <c r="N20" i="92" l="1"/>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<sst xmlns="http://schemas.openxmlformats.org/spreadsheetml/2006/main" count="1194" uniqueCount="742">
  <si>
    <t>a</t>
  </si>
  <si>
    <t>b</t>
  </si>
  <si>
    <t>c</t>
  </si>
  <si>
    <t>d</t>
  </si>
  <si>
    <t>e</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</si>
  <si>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</si>
  <si>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</si>
  <si>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</si>
  <si>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</si>
  <si>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</si>
  <si>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</si>
  <si>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</si>
  <si>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</si>
  <si>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</si>
  <si>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</si>
  <si>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</si>
  <si>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</si>
  <si>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</si>
  <si>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</si>
  <si>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</si>
  <si>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</si>
  <si>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</si>
  <si>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</si>
  <si>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</si>
  <si>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</si>
  <si>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</si>
  <si>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</si>
  <si>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</si>
  <si>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</si>
  <si>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</si>
  <si>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</si>
  <si>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</si>
  <si>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</si>
  <si>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</si>
  <si>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</si>
  <si>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</si>
  <si>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</si>
  <si>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</si>
  <si>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</si>
  <si>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</si>
  <si>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</si>
  <si>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</si>
  <si>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</si>
  <si>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</si>
  <si>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</si>
  <si>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</si>
  <si>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</si>
  <si>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</si>
  <si>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</si>
  <si>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</si>
  <si>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</si>
  <si>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</si>
  <si>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</si>
  <si>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</si>
  <si>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</si>
  <si>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</si>
  <si>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</si>
  <si>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</si>
  <si>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</si>
  <si>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</si>
  <si>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</si>
  <si>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</si>
  <si>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</si>
  <si>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</si>
  <si>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</si>
  <si>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</si>
  <si>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</si>
  <si>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</si>
  <si>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</si>
  <si>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</si>
  <si>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</si>
  <si>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</si>
  <si>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</si>
  <si>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</si>
  <si>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</si>
  <si>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</si>
  <si>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</si>
  <si>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</si>
  <si>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</si>
  <si>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</si>
  <si>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</si>
  <si>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</si>
  <si>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</si>
  <si>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</si>
  <si>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</si>
  <si>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</si>
  <si>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</si>
  <si>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</si>
  <si>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</si>
  <si>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</si>
  <si>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</si>
  <si>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</si>
  <si>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</si>
  <si>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</si>
  <si>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</si>
  <si>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</si>
  <si>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</si>
  <si>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</si>
  <si>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</si>
  <si>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</si>
  <si>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</si>
  <si>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</si>
  <si>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</si>
  <si>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</si>
  <si>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</si>
  <si>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</si>
  <si>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</si>
  <si>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</si>
  <si>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</si>
  <si>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</si>
  <si>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</si>
  <si>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</si>
  <si>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</si>
  <si>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</si>
  <si>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</si>
  <si>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</si>
  <si>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</si>
  <si>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</si>
  <si>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</si>
  <si>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</si>
  <si>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</si>
  <si>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</si>
  <si>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</si>
  <si>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</si>
  <si>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</si>
  <si>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</si>
  <si>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</si>
  <si>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</si>
  <si>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</si>
  <si>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</si>
  <si>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</si>
  <si>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</si>
  <si>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</si>
  <si>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</si>
  <si>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</si>
  <si>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</si>
  <si>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</si>
  <si>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</si>
  <si>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</si>
  <si>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</si>
  <si>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</si>
  <si>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</si>
  <si>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</si>
  <si>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</si>
  <si>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</si>
  <si>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</si>
  <si>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</si>
  <si>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</si>
  <si>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</si>
  <si>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</si>
  <si>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</si>
  <si>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</si>
  <si>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</si>
  <si>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</si>
  <si>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</si>
  <si>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</si>
  <si>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</si>
  <si>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</si>
  <si>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</si>
  <si>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</si>
  <si>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</si>
  <si>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</si>
  <si>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</si>
  <si>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</si>
  <si>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</si>
  <si>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</si>
  <si>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</si>
  <si>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</si>
  <si>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</si>
  <si>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</si>
  <si>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</si>
  <si>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</si>
  <si>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</si>
  <si>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</si>
  <si>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</si>
  <si>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</si>
  <si>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</si>
  <si>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</si>
  <si>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</si>
  <si>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</si>
  <si>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</si>
  <si>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</si>
  <si>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</si>
  <si>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</si>
  <si>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</si>
  <si>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</si>
  <si>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</si>
  <si>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</si>
  <si>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</si>
  <si>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</si>
  <si>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</si>
  <si>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</si>
  <si>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</si>
  <si>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</si>
  <si>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</si>
  <si>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</si>
  <si>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</si>
  <si>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</si>
  <si>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</si>
  <si>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</si>
  <si>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</si>
  <si>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</si>
  <si>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</si>
  <si>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</si>
  <si>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</si>
  <si>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</si>
  <si>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</si>
  <si>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</si>
  <si>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</si>
  <si>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</si>
  <si>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</si>
  <si>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</si>
  <si>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</si>
  <si>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</si>
  <si>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</si>
  <si>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</si>
  <si>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</si>
  <si>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</si>
  <si>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</si>
  <si>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</si>
  <si>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</si>
  <si>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</si>
  <si>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</si>
  <si>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</si>
  <si>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</si>
  <si>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</si>
  <si>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</si>
  <si>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</si>
  <si>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</si>
  <si>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</si>
  <si>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</si>
  <si>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</si>
  <si>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</si>
  <si>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</si>
  <si>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</si>
  <si>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</si>
  <si>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</si>
  <si>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</si>
  <si>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</si>
  <si>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</si>
  <si>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</si>
  <si>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</si>
  <si>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</si>
  <si>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</si>
  <si>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</si>
  <si>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</si>
  <si>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</si>
  <si>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</si>
  <si>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</si>
  <si>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</si>
  <si>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</si>
  <si>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</si>
  <si>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</si>
  <si>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</si>
  <si>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</si>
  <si>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</si>
  <si>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</si>
  <si>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</si>
  <si>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</si>
  <si>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</si>
  <si>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</si>
  <si>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</si>
  <si>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</si>
  <si>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</si>
  <si>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</si>
  <si>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</si>
  <si>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</si>
  <si>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</si>
  <si>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</si>
  <si>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</si>
  <si>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</si>
  <si>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</si>
  <si>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</si>
  <si>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</si>
  <si>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</si>
  <si>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</si>
  <si>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</si>
  <si>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</si>
  <si>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</si>
  <si>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</si>
  <si>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</si>
  <si>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</si>
  <si>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</si>
  <si>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</si>
  <si>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</si>
  <si>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</si>
  <si>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</si>
  <si>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</si>
  <si>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</si>
  <si>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</si>
  <si>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</si>
  <si>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</si>
  <si>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</si>
  <si>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</si>
  <si>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</si>
  <si>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</si>
  <si>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</si>
  <si>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</si>
  <si>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</si>
  <si>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</si>
  <si>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</si>
  <si>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</si>
  <si>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</si>
  <si>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</si>
  <si>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</si>
  <si>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</si>
  <si>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</si>
  <si>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</si>
  <si>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</si>
  <si>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</si>
  <si>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</si>
  <si>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</si>
  <si>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</si>
  <si>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</si>
  <si>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</si>
  <si>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</si>
  <si>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</si>
  <si>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</si>
  <si>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</si>
  <si>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</si>
  <si>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</si>
  <si>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</si>
  <si>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</si>
  <si>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</si>
  <si>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</si>
  <si>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</si>
  <si>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</si>
  <si>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</si>
  <si>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</si>
  <si>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</si>
  <si>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</si>
  <si>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</si>
  <si>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</si>
  <si>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</si>
  <si>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</si>
  <si>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</si>
  <si>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</si>
  <si>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</si>
  <si>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</si>
  <si>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</si>
  <si>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</si>
  <si>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</si>
  <si>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</si>
  <si>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</si>
  <si>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</si>
  <si>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</si>
  <si>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</si>
  <si>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</si>
  <si>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</si>
  <si>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</si>
  <si>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</si>
  <si>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</si>
  <si>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</si>
  <si>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</si>
  <si>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</si>
  <si>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</si>
  <si>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</si>
  <si>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</si>
  <si>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</si>
  <si>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</si>
  <si>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</si>
  <si>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</si>
  <si>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</si>
  <si>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</si>
  <si>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</si>
  <si>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</si>
  <si>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</si>
  <si>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</si>
  <si>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</si>
  <si>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</si>
  <si>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</si>
  <si>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</si>
  <si>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</si>
  <si>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</si>
  <si>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</si>
  <si>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</si>
  <si>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</si>
  <si>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</si>
  <si>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</si>
  <si>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</si>
  <si>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</si>
  <si>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</si>
  <si>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</si>
  <si>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</si>
  <si>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</si>
  <si>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</si>
  <si>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</si>
  <si>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</si>
  <si>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</si>
  <si>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</si>
  <si>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</si>
  <si>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</si>
  <si>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</si>
  <si>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</si>
  <si>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</si>
  <si>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</si>
  <si>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</si>
  <si>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</si>
  <si>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</si>
  <si>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</si>
  <si>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</si>
  <si>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</si>
  <si>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</si>
  <si>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</si>
  <si>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</si>
  <si>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</si>
  <si>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</si>
  <si>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</si>
  <si>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</si>
  <si>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</si>
  <si>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</si>
  <si>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</si>
  <si>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</si>
  <si>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</si>
  <si>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</si>
  <si>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</si>
  <si>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</si>
  <si>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</si>
  <si>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</si>
  <si>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</si>
  <si>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</si>
  <si>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</si>
  <si>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</si>
  <si>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</si>
  <si>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</si>
  <si>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</si>
  <si>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</si>
  <si>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</si>
  <si>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</si>
  <si>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</si>
  <si>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</si>
  <si>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</si>
  <si>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</si>
  <si>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</si>
  <si>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</si>
  <si>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</si>
  <si>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</si>
  <si>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</si>
  <si>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</si>
  <si>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</si>
  <si>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</si>
  <si>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</si>
  <si>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</si>
  <si>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</si>
  <si>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</si>
  <si>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</si>
  <si>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</si>
  <si>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</si>
  <si>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</si>
  <si>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</si>
  <si>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</si>
  <si>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</si>
  <si>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</si>
  <si>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</si>
  <si>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</si>
  <si>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</si>
  <si>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</si>
  <si>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</si>
  <si>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</si>
  <si>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</si>
  <si>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</si>
  <si>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</si>
  <si>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</si>
  <si>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</si>
  <si>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</si>
  <si>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</si>
  <si>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</si>
  <si>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</si>
  <si>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</si>
  <si>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</si>
  <si>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</si>
  <si>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</si>
  <si>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</si>
  <si>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</si>
  <si>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</si>
  <si>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</si>
  <si>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</si>
  <si>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</si>
  <si>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</si>
  <si>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</si>
  <si>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</si>
  <si>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</si>
  <si>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</si>
  <si>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</si>
  <si>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</si>
  <si>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</si>
  <si>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</si>
  <si>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</si>
  <si>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</si>
  <si>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</si>
  <si>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</si>
  <si>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</si>
  <si>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</si>
  <si>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</si>
  <si>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</si>
  <si>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</si>
  <si>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</si>
  <si>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</si>
  <si>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</si>
  <si>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</si>
  <si>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</si>
  <si>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</si>
  <si>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</si>
  <si>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</si>
  <si>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</si>
  <si>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</si>
  <si>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</si>
  <si>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</si>
  <si>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</si>
  <si>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</si>
  <si>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</si>
  <si>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</si>
  <si>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</si>
  <si>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</si>
  <si>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</si>
  <si>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</si>
  <si>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</si>
  <si>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</si>
  <si>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</si>
  <si>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</si>
  <si>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</si>
  <si>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</si>
  <si>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</si>
  <si>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</si>
  <si>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</si>
  <si>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</si>
  <si>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</si>
  <si>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</si>
  <si>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</si>
  <si>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</si>
  <si>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</si>
  <si>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</si>
  <si>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</si>
  <si>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</si>
  <si>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</si>
  <si>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</si>
  <si>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</si>
  <si>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</si>
  <si>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</si>
  <si>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</si>
  <si>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</si>
  <si>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</si>
  <si>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</si>
  <si>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</si>
  <si>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</si>
  <si>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</si>
  <si>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</si>
  <si>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</si>
  <si>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</si>
  <si>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</si>
  <si>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</si>
  <si>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</si>
  <si>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</si>
  <si>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</si>
  <si>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</si>
  <si>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</si>
  <si>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</si>
  <si>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</si>
  <si>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</si>
  <si>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</si>
  <si>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</si>
  <si>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</si>
  <si>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</si>
  <si>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</si>
  <si>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</si>
  <si>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</si>
  <si>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</si>
  <si>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</si>
  <si>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</si>
  <si>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</si>
  <si>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</si>
  <si>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</si>
  <si>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</si>
  <si>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</si>
  <si>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</si>
  <si>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</si>
  <si>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</si>
  <si>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</si>
  <si>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</si>
  <si>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</si>
  <si>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</si>
  <si>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</si>
  <si>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</si>
  <si>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</si>
  <si>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</si>
  <si>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</si>
  <si>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</si>
  <si>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</si>
  <si>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</si>
  <si>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</si>
  <si>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</si>
  <si>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</si>
  <si>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</si>
  <si>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</si>
  <si>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</si>
  <si>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</si>
  <si>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</si>
  <si>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</si>
  <si>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</si>
  <si>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</si>
  <si>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</si>
  <si>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</si>
  <si>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</si>
  <si>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</si>
  <si>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</si>
  <si>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</si>
  <si>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</si>
  <si>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</si>
  <si>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</si>
  <si>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</si>
  <si>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</si>
  <si>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</si>
  <si>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</si>
  <si>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</si>
  <si>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</si>
  <si>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</si>
  <si>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</si>
  <si>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</si>
  <si>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</si>
  <si>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</si>
  <si>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</si>
  <si>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</si>
  <si>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</si>
  <si>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</si>
  <si>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</si>
  <si>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</si>
  <si>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</si>
  <si>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</si>
  <si>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</si>
  <si>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</si>
  <si>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</si>
  <si>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</si>
  <si>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</si>
  <si>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</si>
  <si>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</si>
  <si>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</si>
  <si>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</si>
  <si>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</si>
  <si>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</si>
  <si>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</si>
  <si>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</si>
  <si>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</si>
  <si>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</si>
  <si>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</si>
  <si>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</si>
  <si>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</si>
  <si>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</si>
  <si>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</si>
  <si>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</si>
  <si>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</si>
  <si>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</si>
  <si>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</si>
  <si>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</si>
  <si>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</si>
  <si>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</si>
  <si>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</si>
  <si>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</si>
  <si>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</si>
  <si>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</si>
  <si>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</si>
  <si>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</si>
  <si>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</si>
  <si>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</si>
  <si>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</si>
  <si>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</si>
  <si>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</si>
  <si>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</si>
  <si>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</si>
  <si>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</si>
  <si>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</si>
  <si>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</si>
  <si>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</si>
  <si>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</si>
  <si>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</si>
  <si>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</si>
  <si>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</si>
  <si>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</si>
  <si>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</si>
  <si>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</si>
  <si>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</si>
  <si>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</si>
  <si>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</si>
  <si>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</si>
  <si>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</si>
  <si>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</si>
  <si>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</si>
  <si>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</si>
  <si>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</si>
  <si>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</si>
  <si>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</si>
  <si>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</si>
  <si>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</si>
  <si>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</si>
  <si>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</si>
  <si>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</si>
  <si>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</si>
  <si>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</si>
  <si>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</si>
  <si>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</si>
  <si>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</si>
  <si>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</si>
  <si>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</si>
  <si>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</si>
  <si>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</si>
  <si>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</si>
  <si>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</si>
  <si>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</si>
  <si>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</si>
  <si>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</si>
  <si>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</si>
  <si>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</si>
  <si>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</si>
  <si>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Ziraat Bank Georgia</t>
  </si>
  <si>
    <t>Omer AYDIN</t>
  </si>
  <si>
    <t>www.ziraatbank.ge</t>
  </si>
  <si>
    <t>Non-independent chair</t>
  </si>
  <si>
    <t>Harun ÖZMEN</t>
  </si>
  <si>
    <t>Non-independent member</t>
  </si>
  <si>
    <t>Dimitri JAPARIDZE</t>
  </si>
  <si>
    <t>Independent member</t>
  </si>
  <si>
    <t>Ketevan TKAVADZE</t>
  </si>
  <si>
    <t>General Director</t>
  </si>
  <si>
    <t>Haluk CENGIZ</t>
  </si>
  <si>
    <t>Deputy General Director (Finance and Operations)</t>
  </si>
  <si>
    <t>Mert KOZACIOGLU</t>
  </si>
  <si>
    <t>Director (Credit and Marcketing)</t>
  </si>
  <si>
    <t>JSC  Ziraat Bank Turkey</t>
  </si>
  <si>
    <t>Table 9 (Capital), N2</t>
  </si>
  <si>
    <t>Table 9 (Capital), N6</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</si>
  <si>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</si>
  <si>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</si>
  <si>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 xml:space="preserve">                                                                                                    On Balance Assets                                                                                                                   
                                                                                                                                                                                                                                                                                                            Risk classes</t>
  </si>
  <si>
    <t>Özlem MELEK SEZER</t>
  </si>
  <si>
    <t>2Q-2023</t>
  </si>
  <si>
    <t>1Q-2023</t>
  </si>
  <si>
    <t>4Q-2022</t>
  </si>
  <si>
    <t>3Q-2022</t>
  </si>
  <si>
    <t>კოეფიციენტი</t>
  </si>
  <si>
    <t>თანხა (ლარი)</t>
  </si>
  <si>
    <t>Sezgin TUNC</t>
  </si>
  <si>
    <t>Konstantine MACHAVARIANI</t>
  </si>
  <si>
    <t>Director (Director of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</si>
</sst>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s>
  <fonts count="14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0"/>
      <color rgb="FF333333"/>
      <name val="Sylfaen"/>
      <family val="1"/>
    </font>
    <font>
      <sz val="10"/>
      <color rgb="FFC00000"/>
      <name val="Calibri"/>
      <family val="2"/>
      <scheme val="minor"/>
    </font>
    <font>
      <sz val="11"/>
      <color theme="1"/>
      <name val="Sylfaen"/>
      <family val="1"/>
    </font>
    <font>
      <b/>
      <sz val="10"/>
      <color theme="1"/>
      <name val="Sylfaen"/>
      <family val="1"/>
    </font>
    <font>
      <sz val="10"/>
      <color theme="1"/>
      <name val="Sylfaen"/>
      <family val="1"/>
    </font>
    <font>
      <b/>
      <i/>
      <sz val="10"/>
      <color theme="1"/>
      <name val="Sylfaen"/>
      <family val="1"/>
    </font>
    <font>
      <sz val="9"/>
      <color theme="1"/>
      <name val="Calibri"/>
      <family val="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69696"/>
        <bgColor indexed="64"/>
      </patternFill>
    </fill>
  </fills>
  <borders count="13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968">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9"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4"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68"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0" applyNumberFormat="0" applyFill="0" applyAlignment="0" applyProtection="0"/>
    <xf numFmtId="169" fontId="38" fillId="0" borderId="40" applyNumberFormat="0" applyFill="0" applyAlignment="0" applyProtection="0"/>
    <xf numFmtId="0"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0" fontId="38" fillId="0" borderId="40" applyNumberFormat="0" applyFill="0" applyAlignment="0" applyProtection="0"/>
    <xf numFmtId="0" fontId="39" fillId="0" borderId="41" applyNumberFormat="0" applyFill="0" applyAlignment="0" applyProtection="0"/>
    <xf numFmtId="169" fontId="39" fillId="0" borderId="41" applyNumberFormat="0" applyFill="0" applyAlignment="0" applyProtection="0"/>
    <xf numFmtId="0"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0" fontId="39" fillId="0" borderId="41" applyNumberFormat="0" applyFill="0" applyAlignment="0" applyProtection="0"/>
    <xf numFmtId="0" fontId="40" fillId="0" borderId="42" applyNumberFormat="0" applyFill="0" applyAlignment="0" applyProtection="0"/>
    <xf numFmtId="169"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9"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0" fontId="49" fillId="43" borderId="37"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3"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0" fontId="52" fillId="0" borderId="43"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0" fontId="52"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4"/>
    <xf numFmtId="169" fontId="9" fillId="0" borderId="44"/>
    <xf numFmtId="168" fontId="9"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9"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9"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9"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8" fillId="0" borderId="48"/>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xf numFmtId="43" fontId="1" fillId="0" borderId="0"/>
  </cellStyleXfs>
  <cellXfs count="834">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2" fillId="0" borderId="3" xfId="0" applyFont="1" applyFill="1" applyBorder="1" applyAlignment="1">
      <alignment horizontal="center" vertical="center" wrapText="1"/>
    </xf>
    <xf numFmtId="0" fontId="88" fillId="0" borderId="0" xfId="0" applyFont="1" applyBorder="1"/>
    <xf numFmtId="0" fontId="46" fillId="0" borderId="0" xfId="0" applyFont="1" applyFill="1" applyAlignment="1">
      <alignment horizontal="center"/>
    </xf>
    <xf numFmtId="0" fontId="84" fillId="0" borderId="17" xfId="0" applyFont="1" applyBorder="1" applyAlignment="1">
      <alignment horizontal="center" vertical="center" wrapText="1"/>
    </xf>
    <xf numFmtId="0" fontId="84" fillId="0" borderId="3" xfId="0" applyFont="1" applyFill="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applyAlignment="1"/>
    <xf numFmtId="0" fontId="85" fillId="0" borderId="0" xfId="0" applyFont="1" applyAlignment="1">
      <alignment wrapText="1"/>
    </xf>
    <xf numFmtId="0" fontId="2" fillId="0" borderId="19" xfId="0" applyFont="1" applyBorder="1" applyAlignment="1"/>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84" fillId="0" borderId="36"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5" xfId="11" applyFont="1" applyFill="1" applyBorder="1" applyAlignment="1" applyProtection="1">
      <alignment horizontal="center" vertical="center"/>
    </xf>
    <xf numFmtId="0" fontId="45" fillId="0" borderId="16"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4"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6" xfId="2" applyNumberFormat="1" applyFont="1" applyFill="1" applyBorder="1" applyAlignment="1" applyProtection="1">
      <alignment horizontal="center" vertical="center"/>
      <protection locked="0"/>
    </xf>
    <xf numFmtId="0" fontId="2" fillId="0" borderId="17"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7"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7"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58" xfId="0" applyNumberFormat="1" applyFont="1" applyBorder="1" applyAlignment="1">
      <alignment horizontal="center"/>
    </xf>
    <xf numFmtId="167" fontId="85" fillId="0" borderId="0" xfId="0" applyNumberFormat="1" applyFont="1" applyBorder="1" applyAlignment="1">
      <alignment horizontal="center"/>
    </xf>
    <xf numFmtId="167" fontId="84" fillId="0" borderId="56" xfId="0" applyNumberFormat="1" applyFont="1" applyBorder="1" applyAlignment="1">
      <alignment horizontal="center"/>
    </xf>
    <xf numFmtId="167" fontId="91" fillId="0" borderId="0" xfId="0" applyNumberFormat="1" applyFont="1" applyBorder="1" applyAlignment="1">
      <alignment horizontal="center"/>
    </xf>
    <xf numFmtId="167" fontId="84" fillId="0" borderId="59" xfId="0" applyNumberFormat="1" applyFont="1" applyBorder="1" applyAlignment="1">
      <alignment horizontal="center"/>
    </xf>
    <xf numFmtId="167" fontId="89" fillId="0" borderId="0" xfId="0" applyNumberFormat="1" applyFont="1" applyFill="1" applyBorder="1" applyAlignment="1">
      <alignment horizontal="center"/>
    </xf>
    <xf numFmtId="167" fontId="84" fillId="0" borderId="60" xfId="0" applyNumberFormat="1" applyFont="1" applyBorder="1" applyAlignment="1">
      <alignment horizontal="center"/>
    </xf>
    <xf numFmtId="0" fontId="84" fillId="0" borderId="17"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0" xfId="9" applyFont="1" applyFill="1" applyBorder="1" applyAlignment="1" applyProtection="1">
      <alignment horizontal="left" vertical="center"/>
      <protection locked="0"/>
    </xf>
    <xf numFmtId="0" fontId="45" fillId="3" borderId="21" xfId="16" applyFont="1" applyFill="1" applyBorder="1" applyAlignment="1" applyProtection="1">
      <protection locked="0"/>
    </xf>
    <xf numFmtId="193" fontId="84" fillId="36"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4" fontId="2" fillId="3" borderId="17"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8" xfId="1" applyNumberFormat="1" applyFont="1" applyFill="1" applyBorder="1" applyAlignment="1" applyProtection="1">
      <alignment horizontal="center" vertical="center" wrapText="1"/>
      <protection locked="0"/>
    </xf>
    <xf numFmtId="0" fontId="2" fillId="3" borderId="17" xfId="5" applyFont="1" applyFill="1" applyBorder="1" applyAlignment="1" applyProtection="1">
      <alignment horizontal="right" vertical="center"/>
      <protection locked="0"/>
    </xf>
    <xf numFmtId="193" fontId="84" fillId="0" borderId="17" xfId="0" applyNumberFormat="1" applyFont="1" applyBorder="1" applyAlignment="1"/>
    <xf numFmtId="193" fontId="84" fillId="0" borderId="18" xfId="0" applyNumberFormat="1" applyFont="1" applyBorder="1" applyAlignment="1"/>
    <xf numFmtId="193" fontId="84" fillId="36" borderId="50" xfId="0" applyNumberFormat="1" applyFont="1" applyFill="1" applyBorder="1" applyAlignment="1"/>
    <xf numFmtId="0" fontId="45" fillId="3" borderId="22" xfId="16" applyFont="1" applyFill="1" applyBorder="1" applyAlignment="1" applyProtection="1">
      <protection locked="0"/>
    </xf>
    <xf numFmtId="193" fontId="84" fillId="36" borderId="20" xfId="0" applyNumberFormat="1" applyFont="1" applyFill="1" applyBorder="1"/>
    <xf numFmtId="193" fontId="84" fillId="36" borderId="22" xfId="0" applyNumberFormat="1" applyFont="1" applyFill="1" applyBorder="1"/>
    <xf numFmtId="193" fontId="84" fillId="36" borderId="51" xfId="0" applyNumberFormat="1" applyFont="1" applyFill="1" applyBorder="1"/>
    <xf numFmtId="0" fontId="84" fillId="0" borderId="0" xfId="0" applyFont="1" applyBorder="1" applyAlignment="1">
      <alignment vertical="center"/>
    </xf>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1" xfId="0" applyFont="1" applyBorder="1" applyAlignment="1">
      <alignment wrapText="1"/>
    </xf>
    <xf numFmtId="0" fontId="84" fillId="0" borderId="20" xfId="0" applyFont="1" applyBorder="1"/>
    <xf numFmtId="0" fontId="86" fillId="0" borderId="21" xfId="0" applyFont="1" applyBorder="1"/>
    <xf numFmtId="193" fontId="45" fillId="36" borderId="21" xfId="16" applyNumberFormat="1" applyFont="1" applyFill="1" applyBorder="1" applyAlignment="1" applyProtection="1">
      <protection locked="0"/>
    </xf>
    <xf numFmtId="0" fontId="84" fillId="0" borderId="52" xfId="0" applyFont="1" applyBorder="1" applyAlignment="1">
      <alignment horizontal="center"/>
    </xf>
    <xf numFmtId="0" fontId="84" fillId="0" borderId="53"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8" fillId="0" borderId="0" xfId="0" applyFont="1" applyAlignment="1">
      <alignment horizontal="center"/>
    </xf>
    <xf numFmtId="0" fontId="2" fillId="3" borderId="17"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8"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1" xfId="16" applyNumberFormat="1" applyFont="1" applyFill="1" applyBorder="1" applyAlignment="1" applyProtection="1">
      <protection locked="0"/>
    </xf>
    <xf numFmtId="193" fontId="45" fillId="36" borderId="21" xfId="1" applyNumberFormat="1" applyFont="1" applyFill="1" applyBorder="1" applyAlignment="1" applyProtection="1">
      <protection locked="0"/>
    </xf>
    <xf numFmtId="193" fontId="2" fillId="3" borderId="21" xfId="5" applyNumberFormat="1" applyFont="1" applyFill="1" applyBorder="1" applyProtection="1">
      <protection locked="0"/>
    </xf>
    <xf numFmtId="164" fontId="45" fillId="36" borderId="22" xfId="1" applyNumberFormat="1" applyFont="1" applyFill="1" applyBorder="1" applyAlignment="1" applyProtection="1">
      <protection locked="0"/>
    </xf>
    <xf numFmtId="193" fontId="84" fillId="0" borderId="0" xfId="0" applyNumberFormat="1" applyFont="1"/>
    <xf numFmtId="0" fontId="45" fillId="0" borderId="24"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1" xfId="0" applyFont="1" applyBorder="1" applyAlignment="1">
      <alignment vertical="center" wrapText="1"/>
    </xf>
    <xf numFmtId="0" fontId="2" fillId="0" borderId="14" xfId="11" applyFont="1" applyFill="1" applyBorder="1" applyAlignment="1" applyProtection="1">
      <alignment vertical="center"/>
    </xf>
    <xf numFmtId="0" fontId="2" fillId="0" borderId="15" xfId="11" applyFont="1" applyFill="1" applyBorder="1" applyAlignment="1" applyProtection="1">
      <alignment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193" fontId="84" fillId="36" borderId="16" xfId="0" applyNumberFormat="1" applyFont="1" applyFill="1" applyBorder="1" applyAlignment="1">
      <alignment horizontal="center" vertical="center"/>
    </xf>
    <xf numFmtId="0" fontId="84" fillId="0" borderId="0" xfId="0" applyFont="1" applyAlignment="1"/>
    <xf numFmtId="193" fontId="84" fillId="36" borderId="18" xfId="0" applyNumberFormat="1" applyFont="1" applyFill="1" applyBorder="1" applyAlignment="1">
      <alignment horizontal="center" vertical="center" wrapText="1"/>
    </xf>
    <xf numFmtId="193" fontId="84" fillId="36" borderId="22"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2" xfId="0" applyFont="1" applyBorder="1"/>
    <xf numFmtId="0" fontId="3" fillId="0" borderId="53"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7" fillId="0" borderId="0" xfId="0" applyFont="1"/>
    <xf numFmtId="0" fontId="3" fillId="0" borderId="61" xfId="0" applyFont="1" applyBorder="1"/>
    <xf numFmtId="193" fontId="84" fillId="0" borderId="19" xfId="0" applyNumberFormat="1" applyFont="1" applyBorder="1" applyAlignment="1"/>
    <xf numFmtId="0" fontId="3" fillId="0" borderId="0" xfId="0" applyFont="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Fill="1" applyBorder="1" applyAlignment="1">
      <alignment horizontal="center" vertical="center" wrapText="1"/>
    </xf>
    <xf numFmtId="193" fontId="3" fillId="36" borderId="21" xfId="0" applyNumberFormat="1" applyFont="1" applyFill="1" applyBorder="1"/>
    <xf numFmtId="9" fontId="3" fillId="0" borderId="18" xfId="20962" applyFont="1" applyBorder="1"/>
    <xf numFmtId="9" fontId="3" fillId="36" borderId="22" xfId="20962" applyFont="1" applyFill="1" applyBorder="1"/>
    <xf numFmtId="0" fontId="86" fillId="0" borderId="0" xfId="0" applyFont="1" applyFill="1" applyBorder="1" applyAlignment="1">
      <alignment horizontal="center" wrapText="1"/>
    </xf>
    <xf numFmtId="167" fontId="84" fillId="36" borderId="21" xfId="0" applyNumberFormat="1" applyFont="1" applyFill="1" applyBorder="1"/>
    <xf numFmtId="0" fontId="84" fillId="0" borderId="0" xfId="0" applyFont="1" applyFill="1" applyBorder="1" applyAlignment="1">
      <alignment vertical="center" wrapText="1"/>
    </xf>
    <xf numFmtId="0" fontId="84" fillId="0" borderId="66" xfId="0" applyFont="1" applyFill="1" applyBorder="1" applyAlignment="1">
      <alignment vertical="center" wrapText="1"/>
    </xf>
    <xf numFmtId="0" fontId="84" fillId="0" borderId="17" xfId="0" applyFont="1" applyFill="1" applyBorder="1"/>
    <xf numFmtId="193"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76" xfId="0" applyFont="1" applyFill="1" applyBorder="1" applyAlignment="1">
      <alignment horizontal="left"/>
    </xf>
    <xf numFmtId="0" fontId="99"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Fill="1" applyBorder="1" applyAlignment="1">
      <alignment horizontal="center" vertical="center"/>
    </xf>
    <xf numFmtId="0" fontId="3" fillId="0" borderId="7" xfId="0" applyFont="1" applyFill="1" applyBorder="1" applyAlignment="1">
      <alignment vertical="center"/>
    </xf>
    <xf numFmtId="0" fontId="3" fillId="0" borderId="83" xfId="0" applyFont="1" applyFill="1" applyBorder="1" applyAlignment="1">
      <alignment vertical="center"/>
    </xf>
    <xf numFmtId="0" fontId="3" fillId="0" borderId="62" xfId="0" applyFont="1" applyFill="1" applyBorder="1" applyAlignment="1">
      <alignment vertical="center"/>
    </xf>
    <xf numFmtId="0" fontId="3" fillId="0" borderId="17" xfId="0" applyFont="1" applyFill="1" applyBorder="1" applyAlignment="1">
      <alignment horizontal="center"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0" fontId="4" fillId="0" borderId="78" xfId="0" applyFont="1" applyFill="1" applyBorder="1" applyAlignment="1">
      <alignment vertical="center"/>
    </xf>
    <xf numFmtId="0" fontId="3" fillId="0" borderId="20" xfId="0" applyFont="1" applyFill="1" applyBorder="1" applyAlignment="1">
      <alignment horizontal="center" vertical="center"/>
    </xf>
    <xf numFmtId="0" fontId="4" fillId="0" borderId="21" xfId="0" applyFont="1" applyFill="1" applyBorder="1" applyAlignment="1">
      <alignment vertical="center"/>
    </xf>
    <xf numFmtId="0" fontId="3" fillId="0" borderId="21" xfId="0" applyFont="1" applyFill="1" applyBorder="1" applyAlignment="1">
      <alignment vertical="center"/>
    </xf>
    <xf numFmtId="0" fontId="3" fillId="0" borderId="23" xfId="0" applyFont="1" applyFill="1" applyBorder="1" applyAlignment="1">
      <alignment vertical="center"/>
    </xf>
    <xf numFmtId="0" fontId="3" fillId="0" borderId="22" xfId="0" applyFont="1" applyFill="1" applyBorder="1" applyAlignment="1">
      <alignment vertical="center"/>
    </xf>
    <xf numFmtId="0" fontId="3" fillId="3" borderId="61" xfId="0" applyFont="1" applyFill="1" applyBorder="1" applyAlignment="1">
      <alignment horizontal="center" vertical="center"/>
    </xf>
    <xf numFmtId="0" fontId="3" fillId="3" borderId="0"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3" fillId="0" borderId="84" xfId="0" applyFont="1" applyFill="1" applyBorder="1" applyAlignment="1">
      <alignment horizontal="center" vertical="center"/>
    </xf>
    <xf numFmtId="0" fontId="3" fillId="0" borderId="85" xfId="0" applyFont="1" applyFill="1" applyBorder="1" applyAlignment="1">
      <alignment vertical="center"/>
    </xf>
    <xf numFmtId="0" fontId="3" fillId="0" borderId="87" xfId="0" applyFont="1" applyFill="1" applyBorder="1" applyAlignment="1">
      <alignment vertical="center"/>
    </xf>
    <xf numFmtId="0" fontId="3" fillId="0" borderId="88" xfId="0" applyFont="1" applyFill="1" applyBorder="1" applyAlignment="1">
      <alignment horizontal="center" vertical="center"/>
    </xf>
    <xf numFmtId="0" fontId="3" fillId="0" borderId="89" xfId="0" applyFont="1" applyFill="1" applyBorder="1" applyAlignment="1">
      <alignment vertical="center"/>
    </xf>
    <xf numFmtId="0" fontId="4" fillId="0" borderId="0" xfId="0" applyFont="1" applyFill="1" applyAlignment="1">
      <alignment horizontal="center"/>
    </xf>
    <xf numFmtId="0" fontId="86" fillId="0" borderId="78" xfId="0" applyFont="1" applyFill="1" applyBorder="1" applyAlignment="1">
      <alignment horizontal="center" vertical="center" wrapText="1"/>
    </xf>
    <xf numFmtId="0" fontId="86" fillId="0" borderId="79" xfId="0" applyFont="1" applyFill="1" applyBorder="1" applyAlignment="1">
      <alignment horizontal="center" vertical="center" wrapText="1"/>
    </xf>
    <xf numFmtId="0" fontId="94" fillId="0" borderId="0" xfId="11" applyFont="1" applyFill="1" applyBorder="1" applyProtection="1"/>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7" xfId="0" applyFont="1" applyFill="1" applyBorder="1" applyAlignment="1">
      <alignment horizontal="right" vertical="center" wrapText="1"/>
    </xf>
    <xf numFmtId="0" fontId="100" fillId="0" borderId="17" xfId="0" applyFont="1" applyFill="1" applyBorder="1" applyAlignment="1">
      <alignment horizontal="right" vertical="center" wrapText="1"/>
    </xf>
    <xf numFmtId="0" fontId="4" fillId="0" borderId="17"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0" xfId="5" applyNumberFormat="1" applyFont="1" applyFill="1" applyBorder="1" applyAlignment="1" applyProtection="1">
      <alignment horizontal="left" vertical="center"/>
      <protection locked="0"/>
    </xf>
    <xf numFmtId="0" fontId="102" fillId="0" borderId="21" xfId="9" applyFont="1" applyFill="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3" fillId="36" borderId="79" xfId="0" applyNumberFormat="1" applyFont="1" applyFill="1" applyBorder="1" applyAlignment="1">
      <alignment vertical="center" wrapText="1"/>
    </xf>
    <xf numFmtId="3" fontId="103" fillId="36" borderId="21"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6" xfId="20964" applyFont="1" applyFill="1" applyBorder="1" applyAlignment="1">
      <alignment vertical="center"/>
    </xf>
    <xf numFmtId="0" fontId="45" fillId="76" borderId="97" xfId="20964" applyFont="1" applyFill="1" applyBorder="1" applyAlignment="1">
      <alignment vertical="center"/>
    </xf>
    <xf numFmtId="0" fontId="45" fillId="76" borderId="94" xfId="20964" applyFont="1" applyFill="1" applyBorder="1" applyAlignment="1">
      <alignment vertical="center"/>
    </xf>
    <xf numFmtId="0" fontId="105" fillId="70" borderId="93" xfId="20964" applyFont="1" applyFill="1" applyBorder="1" applyAlignment="1">
      <alignment horizontal="center" vertical="center"/>
    </xf>
    <xf numFmtId="0" fontId="105" fillId="70" borderId="94" xfId="20964" applyFont="1" applyFill="1" applyBorder="1" applyAlignment="1">
      <alignment horizontal="left" vertical="center" wrapText="1"/>
    </xf>
    <xf numFmtId="0" fontId="104" fillId="77" borderId="95" xfId="20964" applyFont="1" applyFill="1" applyBorder="1" applyAlignment="1">
      <alignment horizontal="center" vertical="center"/>
    </xf>
    <xf numFmtId="0" fontId="104" fillId="77" borderId="97" xfId="20964" applyFont="1" applyFill="1" applyBorder="1" applyAlignment="1">
      <alignment vertical="top" wrapText="1"/>
    </xf>
    <xf numFmtId="0" fontId="106" fillId="70" borderId="93" xfId="20964" applyFont="1" applyFill="1" applyBorder="1" applyAlignment="1">
      <alignment horizontal="center" vertical="center"/>
    </xf>
    <xf numFmtId="0" fontId="105" fillId="70" borderId="97" xfId="20964" applyFont="1" applyFill="1" applyBorder="1" applyAlignment="1">
      <alignment vertical="center" wrapText="1"/>
    </xf>
    <xf numFmtId="0" fontId="105" fillId="70" borderId="94" xfId="20964" applyFont="1" applyFill="1" applyBorder="1" applyAlignment="1">
      <alignment horizontal="left" vertical="center"/>
    </xf>
    <xf numFmtId="0" fontId="106" fillId="3" borderId="93" xfId="20964" applyFont="1" applyFill="1" applyBorder="1" applyAlignment="1">
      <alignment horizontal="center" vertical="center"/>
    </xf>
    <xf numFmtId="0" fontId="105" fillId="3" borderId="94" xfId="20964" applyFont="1" applyFill="1" applyBorder="1" applyAlignment="1">
      <alignment horizontal="left" vertical="center"/>
    </xf>
    <xf numFmtId="0" fontId="106" fillId="0" borderId="93" xfId="20964" applyFont="1" applyFill="1" applyBorder="1" applyAlignment="1">
      <alignment horizontal="center" vertical="center"/>
    </xf>
    <xf numFmtId="0" fontId="105" fillId="0" borderId="94" xfId="20964" applyFont="1" applyFill="1" applyBorder="1" applyAlignment="1">
      <alignment horizontal="left" vertical="center"/>
    </xf>
    <xf numFmtId="0" fontId="107" fillId="77" borderId="95" xfId="20964" applyFont="1" applyFill="1" applyBorder="1" applyAlignment="1">
      <alignment horizontal="center" vertical="center"/>
    </xf>
    <xf numFmtId="0" fontId="104" fillId="77" borderId="97" xfId="20964" applyFont="1" applyFill="1" applyBorder="1" applyAlignment="1">
      <alignment vertical="center"/>
    </xf>
    <xf numFmtId="0" fontId="104" fillId="76" borderId="96" xfId="20964" applyFont="1" applyFill="1" applyBorder="1" applyAlignment="1">
      <alignment vertical="center"/>
    </xf>
    <xf numFmtId="0" fontId="104" fillId="76" borderId="97" xfId="20964" applyFont="1" applyFill="1" applyBorder="1" applyAlignment="1">
      <alignment vertical="center"/>
    </xf>
    <xf numFmtId="0" fontId="109" fillId="3" borderId="93" xfId="20964" applyFont="1" applyFill="1" applyBorder="1" applyAlignment="1">
      <alignment horizontal="center" vertical="center"/>
    </xf>
    <xf numFmtId="0" fontId="110" fillId="77" borderId="95" xfId="20964" applyFont="1" applyFill="1" applyBorder="1" applyAlignment="1">
      <alignment horizontal="center" vertical="center"/>
    </xf>
    <xf numFmtId="0" fontId="45" fillId="77" borderId="97" xfId="20964" applyFont="1" applyFill="1" applyBorder="1" applyAlignment="1">
      <alignment vertical="center"/>
    </xf>
    <xf numFmtId="0" fontId="109" fillId="70" borderId="93" xfId="20964" applyFont="1" applyFill="1" applyBorder="1" applyAlignment="1">
      <alignment horizontal="center" vertical="center"/>
    </xf>
    <xf numFmtId="0" fontId="110" fillId="3" borderId="95" xfId="20964" applyFont="1" applyFill="1" applyBorder="1" applyAlignment="1">
      <alignment horizontal="center" vertical="center"/>
    </xf>
    <xf numFmtId="0" fontId="45" fillId="3" borderId="97" xfId="20964" applyFont="1" applyFill="1" applyBorder="1" applyAlignment="1">
      <alignment vertical="center"/>
    </xf>
    <xf numFmtId="0" fontId="106" fillId="70" borderId="95" xfId="20964" applyFont="1" applyFill="1" applyBorder="1" applyAlignment="1">
      <alignment horizontal="center" vertical="center"/>
    </xf>
    <xf numFmtId="0" fontId="19" fillId="70" borderId="95" xfId="20964" applyFont="1" applyFill="1" applyBorder="1" applyAlignment="1">
      <alignment horizontal="center" vertical="center"/>
    </xf>
    <xf numFmtId="0" fontId="100" fillId="0" borderId="95" xfId="0" applyFont="1" applyFill="1" applyBorder="1" applyAlignment="1">
      <alignment horizontal="left" vertical="center" wrapText="1"/>
    </xf>
    <xf numFmtId="10" fontId="96" fillId="0" borderId="95" xfId="20962" applyNumberFormat="1" applyFont="1" applyFill="1" applyBorder="1" applyAlignment="1">
      <alignment horizontal="left" vertical="center" wrapText="1"/>
    </xf>
    <xf numFmtId="1" fontId="3" fillId="0" borderId="79" xfId="0" applyNumberFormat="1" applyFont="1" applyFill="1" applyBorder="1" applyAlignment="1">
      <alignment horizontal="right" vertical="center" wrapText="1"/>
    </xf>
    <xf numFmtId="10" fontId="3" fillId="0"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left" vertical="center" wrapText="1"/>
    </xf>
    <xf numFmtId="10" fontId="100" fillId="0" borderId="95" xfId="20962" applyNumberFormat="1" applyFont="1" applyFill="1" applyBorder="1" applyAlignment="1">
      <alignment horizontal="left" vertical="center" wrapText="1"/>
    </xf>
    <xf numFmtId="10" fontId="4" fillId="36"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center" vertical="center" wrapText="1"/>
    </xf>
    <xf numFmtId="10" fontId="102" fillId="0" borderId="21" xfId="20962" applyNumberFormat="1" applyFont="1" applyFill="1" applyBorder="1" applyAlignment="1" applyProtection="1">
      <alignment horizontal="left" vertical="center"/>
    </xf>
    <xf numFmtId="0" fontId="4" fillId="36" borderId="95" xfId="0" applyFont="1" applyFill="1" applyBorder="1" applyAlignment="1">
      <alignment horizontal="left" vertical="center" wrapText="1"/>
    </xf>
    <xf numFmtId="0" fontId="3" fillId="0" borderId="95" xfId="0" applyFont="1" applyFill="1" applyBorder="1" applyAlignment="1">
      <alignment horizontal="left" vertical="center" wrapText="1"/>
    </xf>
    <xf numFmtId="10" fontId="4" fillId="36" borderId="79" xfId="0" applyNumberFormat="1" applyFont="1" applyFill="1" applyBorder="1" applyAlignment="1">
      <alignment horizontal="left" vertical="center" wrapText="1"/>
    </xf>
    <xf numFmtId="10" fontId="4" fillId="36" borderId="79" xfId="20962" applyNumberFormat="1" applyFont="1" applyFill="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4" xfId="0" applyFont="1" applyFill="1" applyBorder="1" applyAlignment="1">
      <alignment vertical="center" wrapText="1"/>
    </xf>
    <xf numFmtId="0" fontId="4" fillId="36" borderId="67" xfId="0" applyFont="1" applyFill="1" applyBorder="1" applyAlignment="1">
      <alignment vertical="center" wrapText="1"/>
    </xf>
    <xf numFmtId="0" fontId="4" fillId="36"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84" fillId="0" borderId="95" xfId="0" applyFont="1" applyFill="1" applyBorder="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3" fontId="103" fillId="36" borderId="95" xfId="0" applyNumberFormat="1" applyFont="1" applyFill="1" applyBorder="1" applyAlignment="1">
      <alignment vertical="center" wrapText="1"/>
    </xf>
    <xf numFmtId="3" fontId="103" fillId="36" borderId="96"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3" fontId="103" fillId="36" borderId="82" xfId="0" applyNumberFormat="1" applyFont="1" applyFill="1" applyBorder="1" applyAlignment="1">
      <alignment vertical="center" wrapText="1"/>
    </xf>
    <xf numFmtId="3" fontId="103" fillId="0" borderId="82" xfId="0" applyNumberFormat="1" applyFont="1" applyFill="1" applyBorder="1" applyAlignment="1">
      <alignment vertical="center" wrapText="1"/>
    </xf>
    <xf numFmtId="3" fontId="103" fillId="36" borderId="36" xfId="0" applyNumberFormat="1" applyFont="1" applyFill="1" applyBorder="1" applyAlignment="1">
      <alignment vertical="center" wrapText="1"/>
    </xf>
    <xf numFmtId="0" fontId="2" fillId="0" borderId="15" xfId="0" applyNumberFormat="1" applyFont="1" applyFill="1" applyBorder="1" applyAlignment="1">
      <alignment horizontal="left" vertical="center" wrapText="1" indent="1"/>
    </xf>
    <xf numFmtId="0" fontId="2" fillId="0" borderId="16"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2" xfId="20" applyFont="1" applyBorder="1"/>
    <xf numFmtId="0" fontId="2" fillId="0" borderId="17" xfId="0" applyFont="1" applyFill="1" applyBorder="1" applyAlignment="1">
      <alignment horizontal="right" vertical="center" wrapText="1"/>
    </xf>
    <xf numFmtId="0" fontId="2" fillId="2" borderId="17" xfId="0" applyFont="1" applyFill="1" applyBorder="1" applyAlignment="1">
      <alignment horizontal="right" vertical="center"/>
    </xf>
    <xf numFmtId="0" fontId="45" fillId="0" borderId="17" xfId="0" applyFont="1" applyFill="1" applyBorder="1" applyAlignment="1">
      <alignment horizontal="center" vertical="center" wrapText="1"/>
    </xf>
    <xf numFmtId="0" fontId="2" fillId="2" borderId="20"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2"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3" xfId="0" applyFont="1" applyFill="1" applyBorder="1" applyAlignment="1">
      <alignment horizontal="center" wrapText="1"/>
    </xf>
    <xf numFmtId="0" fontId="3" fillId="0" borderId="95" xfId="0" applyFont="1" applyFill="1" applyBorder="1" applyAlignment="1">
      <alignment horizontal="center"/>
    </xf>
    <xf numFmtId="0" fontId="3" fillId="0" borderId="95" xfId="0" applyFont="1" applyBorder="1" applyAlignment="1">
      <alignment horizontal="center"/>
    </xf>
    <xf numFmtId="0" fontId="3" fillId="3" borderId="61"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0" fontId="99" fillId="0" borderId="95" xfId="0" applyFont="1" applyBorder="1" applyAlignment="1">
      <alignment horizontal="left" wrapText="1" indent="2"/>
    </xf>
    <xf numFmtId="0" fontId="4" fillId="0" borderId="17" xfId="0" applyFont="1" applyBorder="1"/>
    <xf numFmtId="0" fontId="4" fillId="0" borderId="95" xfId="0" applyFont="1" applyBorder="1" applyAlignment="1">
      <alignment wrapText="1"/>
    </xf>
    <xf numFmtId="0" fontId="111" fillId="3" borderId="61"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2" xfId="7" applyNumberFormat="1" applyFont="1" applyFill="1" applyBorder="1"/>
    <xf numFmtId="0" fontId="99" fillId="0" borderId="95"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2" xfId="0" applyFont="1" applyFill="1" applyBorder="1"/>
    <xf numFmtId="0" fontId="4" fillId="0" borderId="20" xfId="0" applyFont="1" applyBorder="1"/>
    <xf numFmtId="0" fontId="4" fillId="0" borderId="21" xfId="0" applyFont="1" applyBorder="1" applyAlignment="1">
      <alignment wrapText="1"/>
    </xf>
    <xf numFmtId="0" fontId="2" fillId="2" borderId="84" xfId="0" applyFont="1" applyFill="1" applyBorder="1" applyAlignment="1">
      <alignment horizontal="right" vertical="center"/>
    </xf>
    <xf numFmtId="0" fontId="2" fillId="0" borderId="93"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3" fillId="0" borderId="0" xfId="0" applyFont="1" applyFill="1"/>
    <xf numFmtId="0" fontId="115" fillId="0" borderId="66" xfId="0" applyNumberFormat="1" applyFont="1" applyFill="1" applyBorder="1" applyAlignment="1">
      <alignment horizontal="left" vertical="center" wrapText="1"/>
    </xf>
    <xf numFmtId="0" fontId="6" fillId="0" borderId="110" xfId="17" applyBorder="1" applyAlignment="1" applyProtection="1"/>
    <xf numFmtId="0" fontId="113" fillId="0" borderId="0" xfId="0" applyFont="1" applyFill="1" applyAlignment="1">
      <alignment horizontal="left" vertical="top" wrapText="1"/>
    </xf>
    <xf numFmtId="0" fontId="2" fillId="0" borderId="110" xfId="0" applyFont="1" applyFill="1" applyBorder="1" applyAlignment="1" applyProtection="1">
      <alignment horizontal="center" vertical="center" wrapText="1"/>
    </xf>
    <xf numFmtId="0" fontId="111" fillId="0" borderId="110" xfId="0" applyFont="1" applyBorder="1" applyAlignment="1">
      <alignment horizontal="center" vertical="center"/>
    </xf>
    <xf numFmtId="0" fontId="0" fillId="0" borderId="110" xfId="0" applyBorder="1" applyAlignment="1">
      <alignment horizontal="center"/>
    </xf>
    <xf numFmtId="0" fontId="124" fillId="3" borderId="110" xfId="20966" applyFont="1" applyFill="1" applyBorder="1" applyAlignment="1">
      <alignment horizontal="left" vertical="center" wrapText="1"/>
    </xf>
    <xf numFmtId="0" fontId="125" fillId="0" borderId="110" xfId="20966" applyFont="1" applyFill="1" applyBorder="1" applyAlignment="1">
      <alignment horizontal="left" vertical="center" wrapText="1" indent="1"/>
    </xf>
    <xf numFmtId="0" fontId="126" fillId="3" borderId="120" xfId="0" applyFont="1" applyFill="1" applyBorder="1" applyAlignment="1">
      <alignment horizontal="left" vertical="center" wrapText="1"/>
    </xf>
    <xf numFmtId="0" fontId="125" fillId="3" borderId="110" xfId="20966" applyFont="1" applyFill="1" applyBorder="1" applyAlignment="1">
      <alignment horizontal="left" vertical="center" wrapText="1" indent="1"/>
    </xf>
    <xf numFmtId="0" fontId="124" fillId="0" borderId="120" xfId="0" applyFont="1" applyFill="1" applyBorder="1" applyAlignment="1">
      <alignment horizontal="left" vertical="center" wrapText="1"/>
    </xf>
    <xf numFmtId="0" fontId="126" fillId="0" borderId="120" xfId="0" applyFont="1" applyFill="1" applyBorder="1" applyAlignment="1">
      <alignment horizontal="left" vertical="center" wrapText="1"/>
    </xf>
    <xf numFmtId="0" fontId="126" fillId="0" borderId="120" xfId="0" applyFont="1" applyFill="1" applyBorder="1" applyAlignment="1">
      <alignment vertical="center" wrapText="1"/>
    </xf>
    <xf numFmtId="0" fontId="127" fillId="0" borderId="120" xfId="0" applyFont="1" applyFill="1" applyBorder="1" applyAlignment="1">
      <alignment horizontal="left" vertical="center" wrapText="1" indent="1"/>
    </xf>
    <xf numFmtId="0" fontId="127" fillId="3" borderId="120" xfId="0" applyFont="1" applyFill="1" applyBorder="1" applyAlignment="1">
      <alignment horizontal="left" vertical="center" wrapText="1" indent="1"/>
    </xf>
    <xf numFmtId="0" fontId="126" fillId="3" borderId="121" xfId="0" applyFont="1" applyFill="1" applyBorder="1" applyAlignment="1">
      <alignment horizontal="left" vertical="center" wrapText="1"/>
    </xf>
    <xf numFmtId="0" fontId="127" fillId="0" borderId="110" xfId="20966" applyFont="1" applyFill="1" applyBorder="1" applyAlignment="1">
      <alignment horizontal="left" vertical="center" wrapText="1" indent="1"/>
    </xf>
    <xf numFmtId="0" fontId="126" fillId="0" borderId="110" xfId="0" applyFont="1" applyFill="1" applyBorder="1" applyAlignment="1">
      <alignment horizontal="left" vertical="center" wrapText="1"/>
    </xf>
    <xf numFmtId="0" fontId="128" fillId="0" borderId="110" xfId="20966" applyFont="1" applyFill="1" applyBorder="1" applyAlignment="1">
      <alignment horizontal="center" vertical="center" wrapText="1"/>
    </xf>
    <xf numFmtId="0" fontId="126" fillId="3" borderId="122" xfId="0" applyFont="1" applyFill="1" applyBorder="1" applyAlignment="1">
      <alignment horizontal="left" vertical="center" wrapText="1"/>
    </xf>
    <xf numFmtId="0" fontId="0" fillId="0" borderId="123" xfId="0" applyBorder="1" applyAlignment="1">
      <alignment horizontal="center"/>
    </xf>
    <xf numFmtId="0" fontId="125" fillId="3" borderId="123" xfId="20966" applyFont="1" applyFill="1" applyBorder="1" applyAlignment="1">
      <alignment horizontal="left" vertical="center" wrapText="1" indent="1"/>
    </xf>
    <xf numFmtId="0" fontId="125" fillId="3" borderId="120" xfId="0" applyFont="1" applyFill="1" applyBorder="1" applyAlignment="1">
      <alignment horizontal="left" vertical="center" wrapText="1" indent="1"/>
    </xf>
    <xf numFmtId="0" fontId="125" fillId="0" borderId="123" xfId="20966" applyFont="1" applyFill="1" applyBorder="1" applyAlignment="1">
      <alignment horizontal="left" vertical="center" wrapText="1" indent="1"/>
    </xf>
    <xf numFmtId="0" fontId="126" fillId="0" borderId="120" xfId="0" applyFont="1" applyBorder="1" applyAlignment="1">
      <alignment horizontal="left" vertical="center" wrapText="1"/>
    </xf>
    <xf numFmtId="0" fontId="125" fillId="0" borderId="120" xfId="0" applyFont="1" applyBorder="1" applyAlignment="1">
      <alignment horizontal="left" vertical="center" wrapText="1" indent="1"/>
    </xf>
    <xf numFmtId="0" fontId="125" fillId="0" borderId="121" xfId="0" applyFont="1" applyBorder="1" applyAlignment="1">
      <alignment horizontal="left" vertical="center" wrapText="1" indent="1"/>
    </xf>
    <xf numFmtId="0" fontId="126" fillId="0" borderId="123" xfId="20966" applyFont="1" applyFill="1" applyBorder="1" applyAlignment="1">
      <alignment horizontal="left" vertical="center" wrapText="1"/>
    </xf>
    <xf numFmtId="0" fontId="126" fillId="0" borderId="123" xfId="0" applyFont="1" applyFill="1" applyBorder="1" applyAlignment="1">
      <alignment vertical="center" wrapText="1"/>
    </xf>
    <xf numFmtId="0" fontId="128" fillId="0" borderId="123" xfId="20966" applyFont="1" applyFill="1" applyBorder="1" applyAlignment="1">
      <alignment horizontal="center" vertical="center" wrapText="1"/>
    </xf>
    <xf numFmtId="0" fontId="126" fillId="3" borderId="123" xfId="20966" applyFont="1" applyFill="1" applyBorder="1" applyAlignment="1">
      <alignment horizontal="left" vertical="center" wrapText="1"/>
    </xf>
    <xf numFmtId="0" fontId="129" fillId="0" borderId="0" xfId="0" applyFont="1" applyAlignment="1">
      <alignment horizontal="justify"/>
    </xf>
    <xf numFmtId="0" fontId="126" fillId="0" borderId="123"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Fill="1" applyBorder="1" applyAlignment="1" applyProtection="1">
      <alignment horizontal="center" vertical="center" wrapText="1"/>
    </xf>
    <xf numFmtId="0" fontId="0" fillId="0" borderId="123" xfId="0" applyBorder="1" applyAlignment="1">
      <alignment horizontal="center" vertical="center"/>
    </xf>
    <xf numFmtId="0" fontId="126" fillId="0" borderId="128" xfId="0" applyFont="1" applyFill="1" applyBorder="1" applyAlignment="1">
      <alignment horizontal="justify" vertical="center" wrapText="1"/>
    </xf>
    <xf numFmtId="0" fontId="125" fillId="0" borderId="120" xfId="0" applyFont="1" applyFill="1" applyBorder="1" applyAlignment="1">
      <alignment horizontal="left" vertical="center" wrapText="1" indent="1"/>
    </xf>
    <xf numFmtId="0" fontId="125" fillId="0" borderId="121" xfId="0" applyFont="1" applyFill="1" applyBorder="1" applyAlignment="1">
      <alignment horizontal="left" vertical="center" wrapText="1" indent="1"/>
    </xf>
    <xf numFmtId="0" fontId="126" fillId="0" borderId="120" xfId="0" applyFont="1" applyFill="1" applyBorder="1" applyAlignment="1">
      <alignment horizontal="justify" vertical="center" wrapText="1"/>
    </xf>
    <xf numFmtId="0" fontId="124" fillId="0" borderId="120" xfId="0" applyFont="1" applyFill="1" applyBorder="1" applyAlignment="1">
      <alignment horizontal="justify" vertical="center" wrapText="1"/>
    </xf>
    <xf numFmtId="0" fontId="126" fillId="3" borderId="120" xfId="0" applyFont="1" applyFill="1" applyBorder="1" applyAlignment="1">
      <alignment horizontal="justify" vertical="center" wrapText="1"/>
    </xf>
    <xf numFmtId="0" fontId="126" fillId="0" borderId="121" xfId="0" applyFont="1" applyFill="1" applyBorder="1" applyAlignment="1">
      <alignment horizontal="justify" vertical="center" wrapText="1"/>
    </xf>
    <xf numFmtId="0" fontId="126" fillId="0" borderId="122" xfId="0" applyFont="1" applyFill="1" applyBorder="1" applyAlignment="1">
      <alignment horizontal="justify" vertical="center" wrapText="1"/>
    </xf>
    <xf numFmtId="0" fontId="124" fillId="0" borderId="120" xfId="0" applyFont="1" applyFill="1" applyBorder="1" applyAlignment="1">
      <alignment vertical="center" wrapText="1"/>
    </xf>
    <xf numFmtId="0" fontId="125" fillId="0" borderId="120" xfId="0" applyFont="1" applyFill="1" applyBorder="1" applyAlignment="1">
      <alignment horizontal="left" vertical="center" wrapText="1"/>
    </xf>
    <xf numFmtId="0" fontId="126" fillId="0" borderId="129" xfId="0" applyFont="1" applyFill="1" applyBorder="1" applyAlignment="1">
      <alignment vertical="center" wrapText="1"/>
    </xf>
    <xf numFmtId="0" fontId="126" fillId="3" borderId="120" xfId="0" applyFont="1" applyFill="1" applyBorder="1" applyAlignment="1">
      <alignment vertical="center" wrapText="1"/>
    </xf>
    <xf numFmtId="0" fontId="104" fillId="0" borderId="126" xfId="0" applyNumberFormat="1" applyFont="1" applyFill="1" applyBorder="1" applyAlignment="1">
      <alignment vertical="center" wrapText="1"/>
    </xf>
    <xf numFmtId="0" fontId="2" fillId="0" borderId="126" xfId="0" applyNumberFormat="1" applyFont="1" applyFill="1" applyBorder="1" applyAlignment="1">
      <alignment horizontal="left" vertical="center" wrapText="1" indent="4"/>
    </xf>
    <xf numFmtId="0" fontId="45" fillId="0" borderId="126" xfId="0" applyNumberFormat="1" applyFont="1" applyFill="1" applyBorder="1" applyAlignment="1">
      <alignment vertical="center" wrapText="1"/>
    </xf>
    <xf numFmtId="0" fontId="2" fillId="0" borderId="123" xfId="0" applyFont="1" applyFill="1" applyBorder="1" applyAlignment="1" applyProtection="1">
      <alignment horizontal="left" vertical="center" indent="11"/>
      <protection locked="0"/>
    </xf>
    <xf numFmtId="0" fontId="46" fillId="0" borderId="123" xfId="0" applyFont="1" applyFill="1" applyBorder="1" applyAlignment="1" applyProtection="1">
      <alignment horizontal="left" vertical="center" indent="17"/>
      <protection locked="0"/>
    </xf>
    <xf numFmtId="0" fontId="111" fillId="0" borderId="123" xfId="0" applyFont="1" applyBorder="1" applyAlignment="1">
      <alignment vertical="center"/>
    </xf>
    <xf numFmtId="0" fontId="95" fillId="0" borderId="123" xfId="0" applyNumberFormat="1" applyFont="1" applyFill="1" applyBorder="1" applyAlignment="1">
      <alignment vertical="center" wrapText="1"/>
    </xf>
    <xf numFmtId="0" fontId="96" fillId="0" borderId="126" xfId="0" applyNumberFormat="1" applyFont="1" applyFill="1" applyBorder="1" applyAlignment="1">
      <alignment horizontal="left" vertical="center" wrapText="1"/>
    </xf>
    <xf numFmtId="0" fontId="2" fillId="0" borderId="126" xfId="0" applyNumberFormat="1" applyFont="1" applyFill="1" applyBorder="1" applyAlignment="1">
      <alignment horizontal="left" vertical="center" wrapText="1"/>
    </xf>
    <xf numFmtId="193" fontId="94" fillId="0" borderId="0" xfId="0" applyNumberFormat="1" applyFont="1" applyFill="1" applyBorder="1" applyAlignment="1" applyProtection="1">
      <alignment horizontal="right"/>
    </xf>
    <xf numFmtId="0" fontId="125" fillId="3" borderId="121" xfId="0" applyFont="1" applyFill="1" applyBorder="1" applyAlignment="1">
      <alignment horizontal="left" vertical="center" wrapText="1" indent="1"/>
    </xf>
    <xf numFmtId="0" fontId="125" fillId="3" borderId="123" xfId="0" applyFont="1" applyFill="1" applyBorder="1" applyAlignment="1">
      <alignment horizontal="left" vertical="center" wrapText="1" indent="1"/>
    </xf>
    <xf numFmtId="167" fontId="84" fillId="0" borderId="123" xfId="0" applyNumberFormat="1" applyFont="1" applyBorder="1" applyAlignment="1">
      <alignment horizontal="center"/>
    </xf>
    <xf numFmtId="0" fontId="126" fillId="0" borderId="123" xfId="0" applyFont="1" applyBorder="1" applyAlignment="1">
      <alignment horizontal="left" vertical="center" wrapText="1"/>
    </xf>
    <xf numFmtId="0" fontId="84" fillId="0" borderId="123" xfId="0" applyFont="1" applyBorder="1"/>
    <xf numFmtId="0" fontId="125" fillId="0" borderId="123" xfId="0" applyFont="1" applyBorder="1" applyAlignment="1">
      <alignment horizontal="left" vertical="center" wrapText="1" indent="1"/>
    </xf>
    <xf numFmtId="0" fontId="126" fillId="3" borderId="123" xfId="0" applyFont="1" applyFill="1" applyBorder="1" applyAlignment="1">
      <alignment horizontal="left" vertical="center" wrapText="1"/>
    </xf>
    <xf numFmtId="0" fontId="127" fillId="3" borderId="123" xfId="0" applyFont="1" applyFill="1" applyBorder="1" applyAlignment="1">
      <alignment horizontal="left" vertical="center" wrapText="1" indent="1"/>
    </xf>
    <xf numFmtId="0" fontId="129" fillId="0" borderId="123" xfId="0" applyFont="1" applyBorder="1" applyAlignment="1">
      <alignment horizontal="justify"/>
    </xf>
    <xf numFmtId="167" fontId="86" fillId="0" borderId="123" xfId="0" applyNumberFormat="1" applyFont="1" applyFill="1" applyBorder="1" applyAlignment="1">
      <alignment horizontal="center"/>
    </xf>
    <xf numFmtId="167" fontId="86" fillId="0" borderId="54" xfId="0" applyNumberFormat="1" applyFont="1" applyFill="1" applyBorder="1" applyAlignment="1">
      <alignment horizontal="center"/>
    </xf>
    <xf numFmtId="167" fontId="84" fillId="0" borderId="56" xfId="0" applyNumberFormat="1" applyFont="1" applyFill="1" applyBorder="1" applyAlignment="1">
      <alignment horizontal="center"/>
    </xf>
    <xf numFmtId="167" fontId="87" fillId="0" borderId="56" xfId="0" applyNumberFormat="1" applyFont="1" applyFill="1" applyBorder="1" applyAlignment="1">
      <alignment horizontal="center"/>
    </xf>
    <xf numFmtId="167" fontId="46" fillId="0" borderId="56" xfId="0" applyNumberFormat="1" applyFont="1" applyFill="1" applyBorder="1" applyAlignment="1">
      <alignment horizontal="center"/>
    </xf>
    <xf numFmtId="167" fontId="84" fillId="0" borderId="59" xfId="0" applyNumberFormat="1" applyFont="1" applyFill="1" applyBorder="1" applyAlignment="1">
      <alignment horizontal="center"/>
    </xf>
    <xf numFmtId="0" fontId="125" fillId="0" borderId="123" xfId="0" applyFont="1" applyFill="1" applyBorder="1" applyAlignment="1">
      <alignment horizontal="left" vertical="center" wrapText="1" indent="1"/>
    </xf>
    <xf numFmtId="0" fontId="113" fillId="0" borderId="0" xfId="0" applyFont="1"/>
    <xf numFmtId="0" fontId="116" fillId="0" borderId="123" xfId="0" applyFont="1" applyBorder="1"/>
    <xf numFmtId="49" fontId="118" fillId="0" borderId="123" xfId="5" applyNumberFormat="1" applyFont="1" applyFill="1" applyBorder="1" applyAlignment="1" applyProtection="1">
      <alignment horizontal="right" vertical="center"/>
      <protection locked="0"/>
    </xf>
    <xf numFmtId="0" fontId="117" fillId="3" borderId="123" xfId="13" applyFont="1" applyFill="1" applyBorder="1" applyAlignment="1" applyProtection="1">
      <alignment horizontal="left" vertical="center" wrapText="1"/>
      <protection locked="0"/>
    </xf>
    <xf numFmtId="49" fontId="117" fillId="3" borderId="123" xfId="5" applyNumberFormat="1" applyFont="1" applyFill="1" applyBorder="1" applyAlignment="1" applyProtection="1">
      <alignment horizontal="right" vertical="center"/>
      <protection locked="0"/>
    </xf>
    <xf numFmtId="0" fontId="117" fillId="0" borderId="123" xfId="13" applyFont="1" applyFill="1" applyBorder="1" applyAlignment="1" applyProtection="1">
      <alignment horizontal="left" vertical="center" wrapText="1"/>
      <protection locked="0"/>
    </xf>
    <xf numFmtId="49" fontId="117" fillId="0" borderId="123" xfId="5" applyNumberFormat="1" applyFont="1" applyFill="1" applyBorder="1" applyAlignment="1" applyProtection="1">
      <alignment horizontal="right" vertical="center"/>
      <protection locked="0"/>
    </xf>
    <xf numFmtId="0" fontId="119" fillId="0" borderId="123" xfId="13" applyFont="1" applyFill="1" applyBorder="1" applyAlignment="1" applyProtection="1">
      <alignment horizontal="left" vertical="center" wrapText="1"/>
      <protection locked="0"/>
    </xf>
    <xf numFmtId="0" fontId="116" fillId="0" borderId="123" xfId="0" applyFont="1" applyFill="1" applyBorder="1" applyAlignment="1">
      <alignment horizontal="center" vertical="center" wrapText="1"/>
    </xf>
    <xf numFmtId="43" fontId="96" fillId="0" borderId="0" xfId="7" applyFont="1"/>
    <xf numFmtId="0" fontId="113" fillId="0" borderId="0" xfId="0" applyFont="1" applyAlignment="1">
      <alignment wrapText="1"/>
    </xf>
    <xf numFmtId="166" fontId="112" fillId="36" borderId="123" xfId="20965" applyFont="1" applyFill="1" applyBorder="1"/>
    <xf numFmtId="0" fontId="112" fillId="0" borderId="123" xfId="0" applyFont="1" applyBorder="1"/>
    <xf numFmtId="0" fontId="112" fillId="0" borderId="123" xfId="0" applyFont="1" applyFill="1" applyBorder="1"/>
    <xf numFmtId="0" fontId="112" fillId="0" borderId="123" xfId="0" applyFont="1" applyBorder="1" applyAlignment="1">
      <alignment horizontal="left" indent="8"/>
    </xf>
    <xf numFmtId="0" fontId="112" fillId="0" borderId="123" xfId="0" applyFont="1" applyBorder="1" applyAlignment="1">
      <alignment wrapText="1"/>
    </xf>
    <xf numFmtId="0" fontId="116" fillId="0" borderId="0" xfId="0" applyFont="1"/>
    <xf numFmtId="0" fontId="115" fillId="0" borderId="123" xfId="0" applyFont="1" applyBorder="1"/>
    <xf numFmtId="49" fontId="118" fillId="0" borderId="123" xfId="5" applyNumberFormat="1" applyFont="1" applyFill="1" applyBorder="1" applyAlignment="1" applyProtection="1">
      <alignment horizontal="right" vertical="center" wrapText="1"/>
      <protection locked="0"/>
    </xf>
    <xf numFmtId="49" fontId="117" fillId="3" borderId="123" xfId="5" applyNumberFormat="1" applyFont="1" applyFill="1" applyBorder="1" applyAlignment="1" applyProtection="1">
      <alignment horizontal="right" vertical="center" wrapText="1"/>
      <protection locked="0"/>
    </xf>
    <xf numFmtId="49" fontId="117" fillId="0" borderId="123" xfId="5" applyNumberFormat="1" applyFont="1" applyFill="1" applyBorder="1" applyAlignment="1" applyProtection="1">
      <alignment horizontal="right" vertical="center" wrapText="1"/>
      <protection locked="0"/>
    </xf>
    <xf numFmtId="0" fontId="112" fillId="0" borderId="123" xfId="0" applyFont="1" applyBorder="1" applyAlignment="1">
      <alignment horizontal="center" vertical="center" wrapText="1"/>
    </xf>
    <xf numFmtId="0" fontId="112" fillId="0" borderId="127" xfId="0" applyFont="1" applyFill="1" applyBorder="1" applyAlignment="1">
      <alignment horizontal="center" vertical="center" wrapText="1"/>
    </xf>
    <xf numFmtId="0" fontId="112" fillId="0" borderId="123"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Border="1"/>
    <xf numFmtId="0" fontId="113" fillId="0" borderId="0" xfId="0" applyFont="1" applyBorder="1" applyAlignment="1">
      <alignment horizontal="left"/>
    </xf>
    <xf numFmtId="0" fontId="115" fillId="0" borderId="123" xfId="0" applyFont="1" applyFill="1" applyBorder="1"/>
    <xf numFmtId="0" fontId="112" fillId="0" borderId="123" xfId="0" applyNumberFormat="1" applyFont="1" applyFill="1" applyBorder="1" applyAlignment="1">
      <alignment horizontal="left" vertical="center" wrapText="1"/>
    </xf>
    <xf numFmtId="0" fontId="115" fillId="0" borderId="123" xfId="0" applyFont="1" applyFill="1" applyBorder="1" applyAlignment="1">
      <alignment horizontal="left" wrapText="1" indent="1"/>
    </xf>
    <xf numFmtId="0" fontId="115" fillId="0" borderId="123" xfId="0" applyFont="1" applyFill="1" applyBorder="1" applyAlignment="1">
      <alignment horizontal="left" vertical="center" indent="1"/>
    </xf>
    <xf numFmtId="0" fontId="112" fillId="0" borderId="123" xfId="0" applyFont="1" applyFill="1" applyBorder="1" applyAlignment="1">
      <alignment horizontal="left" wrapText="1" indent="1"/>
    </xf>
    <xf numFmtId="0" fontId="112" fillId="0" borderId="123" xfId="0" applyFont="1" applyFill="1" applyBorder="1" applyAlignment="1">
      <alignment horizontal="left" indent="1"/>
    </xf>
    <xf numFmtId="0" fontId="112" fillId="0" borderId="123" xfId="0" applyFont="1" applyFill="1" applyBorder="1" applyAlignment="1">
      <alignment horizontal="left" wrapText="1" indent="4"/>
    </xf>
    <xf numFmtId="0" fontId="112" fillId="0" borderId="123" xfId="0" applyNumberFormat="1" applyFont="1" applyFill="1" applyBorder="1" applyAlignment="1">
      <alignment horizontal="left" indent="3"/>
    </xf>
    <xf numFmtId="0" fontId="115" fillId="0" borderId="123" xfId="0" applyFont="1" applyFill="1" applyBorder="1" applyAlignment="1">
      <alignment horizontal="left" indent="1"/>
    </xf>
    <xf numFmtId="0" fontId="113" fillId="78" borderId="123" xfId="0" applyFont="1" applyFill="1" applyBorder="1"/>
    <xf numFmtId="0" fontId="116" fillId="0" borderId="7" xfId="0" applyFont="1" applyBorder="1"/>
    <xf numFmtId="0" fontId="116" fillId="0" borderId="123" xfId="0" applyFont="1" applyFill="1" applyBorder="1"/>
    <xf numFmtId="0" fontId="113" fillId="0" borderId="123" xfId="0" applyFont="1" applyFill="1" applyBorder="1" applyAlignment="1">
      <alignment horizontal="left" wrapText="1" indent="2"/>
    </xf>
    <xf numFmtId="0" fontId="113" fillId="0" borderId="123" xfId="0" applyFont="1" applyFill="1" applyBorder="1"/>
    <xf numFmtId="0" fontId="113" fillId="0" borderId="123" xfId="0" applyFont="1" applyFill="1" applyBorder="1" applyAlignment="1">
      <alignment horizontal="left" wrapText="1"/>
    </xf>
    <xf numFmtId="0" fontId="112" fillId="0" borderId="0" xfId="0" applyFont="1" applyBorder="1"/>
    <xf numFmtId="0" fontId="112" fillId="0" borderId="123" xfId="0" applyFont="1" applyBorder="1" applyAlignment="1">
      <alignment horizontal="left" indent="1"/>
    </xf>
    <xf numFmtId="0" fontId="112" fillId="0" borderId="123" xfId="0" applyFont="1" applyBorder="1" applyAlignment="1">
      <alignment horizontal="center"/>
    </xf>
    <xf numFmtId="0" fontId="112" fillId="0" borderId="0" xfId="0" applyFont="1" applyBorder="1" applyAlignment="1">
      <alignment horizontal="center" vertical="center"/>
    </xf>
    <xf numFmtId="0" fontId="112" fillId="0" borderId="123" xfId="0" applyFont="1" applyFill="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Border="1" applyAlignment="1">
      <alignment horizontal="center" vertical="center" wrapText="1"/>
    </xf>
    <xf numFmtId="0" fontId="112" fillId="0" borderId="102"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126" xfId="0" applyFont="1" applyFill="1" applyBorder="1" applyAlignment="1">
      <alignment horizontal="center" vertical="center" wrapText="1"/>
    </xf>
    <xf numFmtId="0" fontId="112" fillId="0" borderId="103" xfId="0" applyFont="1" applyFill="1" applyBorder="1" applyAlignment="1">
      <alignment horizontal="center" vertical="center" wrapText="1"/>
    </xf>
    <xf numFmtId="0" fontId="112" fillId="0" borderId="0" xfId="0" applyFont="1" applyFill="1"/>
    <xf numFmtId="0" fontId="112" fillId="0" borderId="22" xfId="0" applyFont="1" applyFill="1" applyBorder="1"/>
    <xf numFmtId="0" fontId="112" fillId="0" borderId="21" xfId="0" applyFont="1" applyFill="1" applyBorder="1"/>
    <xf numFmtId="0" fontId="112" fillId="0" borderId="24" xfId="0" applyFont="1" applyFill="1" applyBorder="1"/>
    <xf numFmtId="49" fontId="112" fillId="0" borderId="22" xfId="0" applyNumberFormat="1" applyFont="1" applyFill="1" applyBorder="1" applyAlignment="1">
      <alignment horizontal="left" wrapText="1" indent="1"/>
    </xf>
    <xf numFmtId="0" fontId="112" fillId="0" borderId="20" xfId="0" applyNumberFormat="1" applyFont="1" applyFill="1" applyBorder="1" applyAlignment="1">
      <alignment horizontal="left" wrapText="1" indent="1"/>
    </xf>
    <xf numFmtId="0" fontId="112" fillId="0" borderId="79" xfId="0" applyFont="1" applyFill="1" applyBorder="1"/>
    <xf numFmtId="0" fontId="112" fillId="0" borderId="126" xfId="0" applyFont="1" applyFill="1" applyBorder="1"/>
    <xf numFmtId="49" fontId="112" fillId="0" borderId="79" xfId="0" applyNumberFormat="1" applyFont="1" applyFill="1" applyBorder="1" applyAlignment="1">
      <alignment horizontal="left" wrapText="1" indent="1"/>
    </xf>
    <xf numFmtId="0" fontId="112" fillId="0" borderId="17" xfId="0" applyNumberFormat="1" applyFont="1" applyFill="1" applyBorder="1" applyAlignment="1">
      <alignment horizontal="left" wrapText="1" indent="1"/>
    </xf>
    <xf numFmtId="49" fontId="112" fillId="0" borderId="17"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2"/>
    </xf>
    <xf numFmtId="49" fontId="112" fillId="0" borderId="17" xfId="0" applyNumberFormat="1" applyFont="1" applyBorder="1" applyAlignment="1">
      <alignment horizontal="left" wrapText="1" indent="2"/>
    </xf>
    <xf numFmtId="49" fontId="112" fillId="0" borderId="79" xfId="0" applyNumberFormat="1" applyFont="1" applyFill="1" applyBorder="1" applyAlignment="1">
      <alignment horizontal="left" vertical="top" wrapText="1" indent="2"/>
    </xf>
    <xf numFmtId="0" fontId="112" fillId="79" borderId="79" xfId="0" applyFont="1" applyFill="1" applyBorder="1"/>
    <xf numFmtId="0" fontId="112" fillId="79" borderId="123" xfId="0" applyFont="1" applyFill="1" applyBorder="1"/>
    <xf numFmtId="0" fontId="112" fillId="79" borderId="126" xfId="0" applyFont="1" applyFill="1" applyBorder="1"/>
    <xf numFmtId="49" fontId="112" fillId="0" borderId="79" xfId="0" applyNumberFormat="1" applyFont="1" applyFill="1" applyBorder="1" applyAlignment="1">
      <alignment horizontal="left" indent="1"/>
    </xf>
    <xf numFmtId="0" fontId="112" fillId="0" borderId="17" xfId="0" applyNumberFormat="1" applyFont="1" applyBorder="1" applyAlignment="1">
      <alignment horizontal="left" indent="1"/>
    </xf>
    <xf numFmtId="0" fontId="112" fillId="0" borderId="79" xfId="0" applyFont="1" applyBorder="1"/>
    <xf numFmtId="0" fontId="112" fillId="0" borderId="126" xfId="0" applyFont="1" applyBorder="1"/>
    <xf numFmtId="49" fontId="112" fillId="0" borderId="17" xfId="0" applyNumberFormat="1" applyFont="1" applyBorder="1" applyAlignment="1">
      <alignment horizontal="left" indent="1"/>
    </xf>
    <xf numFmtId="49" fontId="112" fillId="0" borderId="79" xfId="0" applyNumberFormat="1" applyFont="1" applyFill="1" applyBorder="1" applyAlignment="1">
      <alignment horizontal="left" indent="3"/>
    </xf>
    <xf numFmtId="49" fontId="112" fillId="0" borderId="17" xfId="0" applyNumberFormat="1" applyFont="1" applyBorder="1" applyAlignment="1">
      <alignment horizontal="left" indent="3"/>
    </xf>
    <xf numFmtId="0" fontId="112" fillId="0" borderId="17" xfId="0" applyFont="1" applyBorder="1" applyAlignment="1">
      <alignment horizontal="left" indent="2"/>
    </xf>
    <xf numFmtId="0" fontId="112" fillId="0" borderId="79" xfId="0" applyFont="1" applyBorder="1" applyAlignment="1">
      <alignment horizontal="left" indent="2"/>
    </xf>
    <xf numFmtId="0" fontId="112" fillId="0" borderId="17" xfId="0" applyFont="1" applyBorder="1" applyAlignment="1">
      <alignment horizontal="left" indent="1"/>
    </xf>
    <xf numFmtId="0" fontId="112" fillId="0" borderId="79" xfId="0" applyFont="1" applyBorder="1" applyAlignment="1">
      <alignment horizontal="left" indent="1"/>
    </xf>
    <xf numFmtId="0" fontId="115" fillId="0" borderId="62" xfId="0" applyFont="1" applyBorder="1"/>
    <xf numFmtId="0" fontId="112" fillId="0" borderId="65" xfId="0" applyFont="1" applyBorder="1"/>
    <xf numFmtId="0" fontId="112" fillId="0" borderId="73" xfId="0" applyFont="1" applyBorder="1" applyAlignment="1">
      <alignment horizontal="center" vertical="center" wrapText="1"/>
    </xf>
    <xf numFmtId="0" fontId="112" fillId="0" borderId="79" xfId="0" applyFont="1" applyFill="1" applyBorder="1" applyAlignment="1">
      <alignment horizontal="center" vertical="center" wrapText="1"/>
    </xf>
    <xf numFmtId="0" fontId="112" fillId="0" borderId="0" xfId="0" applyFont="1" applyBorder="1" applyAlignment="1">
      <alignment wrapText="1"/>
    </xf>
    <xf numFmtId="14" fontId="112" fillId="0" borderId="0" xfId="0" applyNumberFormat="1" applyFont="1" applyBorder="1"/>
    <xf numFmtId="0" fontId="112" fillId="0" borderId="0" xfId="0" applyFont="1" applyAlignment="1">
      <alignment horizontal="center" vertical="center"/>
    </xf>
    <xf numFmtId="0" fontId="112" fillId="0" borderId="0" xfId="0" applyFont="1" applyBorder="1" applyAlignment="1">
      <alignment horizontal="left"/>
    </xf>
    <xf numFmtId="0" fontId="115" fillId="0" borderId="123" xfId="0" applyNumberFormat="1" applyFont="1" applyFill="1" applyBorder="1" applyAlignment="1">
      <alignment horizontal="left" vertical="center" wrapText="1"/>
    </xf>
    <xf numFmtId="0" fontId="112" fillId="0" borderId="7" xfId="0" applyFont="1" applyFill="1" applyBorder="1" applyAlignment="1">
      <alignment horizontal="center" vertical="center" wrapText="1"/>
    </xf>
    <xf numFmtId="0" fontId="117" fillId="0" borderId="0" xfId="0" applyFont="1"/>
    <xf numFmtId="0" fontId="94" fillId="0" borderId="0" xfId="0" applyFont="1" applyFill="1" applyBorder="1" applyAlignment="1">
      <alignment wrapText="1"/>
    </xf>
    <xf numFmtId="0" fontId="115" fillId="0" borderId="123"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18" xfId="0" applyNumberFormat="1" applyFont="1" applyFill="1" applyBorder="1" applyAlignment="1">
      <alignment horizontal="left" vertical="center" wrapText="1" indent="1" readingOrder="1"/>
    </xf>
    <xf numFmtId="0" fontId="133" fillId="0" borderId="123" xfId="0" applyFont="1" applyBorder="1" applyAlignment="1">
      <alignment horizontal="left" indent="3"/>
    </xf>
    <xf numFmtId="0" fontId="115" fillId="0" borderId="123" xfId="0" applyNumberFormat="1" applyFont="1" applyFill="1" applyBorder="1" applyAlignment="1">
      <alignment vertical="center" wrapText="1" readingOrder="1"/>
    </xf>
    <xf numFmtId="0" fontId="133" fillId="0" borderId="123" xfId="0" applyFont="1" applyFill="1" applyBorder="1" applyAlignment="1">
      <alignment horizontal="left" indent="2"/>
    </xf>
    <xf numFmtId="0" fontId="112" fillId="0" borderId="119" xfId="0" applyNumberFormat="1" applyFont="1" applyFill="1" applyBorder="1" applyAlignment="1">
      <alignment vertical="center" wrapText="1" readingOrder="1"/>
    </xf>
    <xf numFmtId="0" fontId="133" fillId="0" borderId="127" xfId="0" applyFont="1" applyBorder="1" applyAlignment="1">
      <alignment horizontal="left" indent="2"/>
    </xf>
    <xf numFmtId="0" fontId="112" fillId="0" borderId="118" xfId="0" applyNumberFormat="1" applyFont="1" applyFill="1" applyBorder="1" applyAlignment="1">
      <alignment vertical="center" wrapText="1" readingOrder="1"/>
    </xf>
    <xf numFmtId="0" fontId="133" fillId="0" borderId="123" xfId="0" applyFont="1" applyBorder="1" applyAlignment="1">
      <alignment horizontal="left" indent="2"/>
    </xf>
    <xf numFmtId="0" fontId="112" fillId="0" borderId="117" xfId="0" applyNumberFormat="1" applyFont="1" applyFill="1" applyBorder="1" applyAlignment="1">
      <alignment vertical="center" wrapText="1" readingOrder="1"/>
    </xf>
    <xf numFmtId="0" fontId="133" fillId="0" borderId="7" xfId="0" applyFont="1" applyBorder="1"/>
    <xf numFmtId="0" fontId="2" fillId="0" borderId="14" xfId="0" applyNumberFormat="1" applyFont="1" applyFill="1" applyBorder="1" applyAlignment="1">
      <alignment horizontal="left" vertical="center" wrapText="1" indent="1"/>
    </xf>
    <xf numFmtId="169" fontId="2" fillId="37" borderId="61" xfId="20" applyFont="1" applyBorder="1"/>
    <xf numFmtId="167" fontId="135" fillId="80" borderId="55" xfId="0" applyNumberFormat="1" applyFont="1" applyFill="1" applyBorder="1" applyAlignment="1">
      <alignment horizontal="center"/>
    </xf>
    <xf numFmtId="193" fontId="96" fillId="0" borderId="123" xfId="0" applyNumberFormat="1" applyFont="1" applyFill="1" applyBorder="1" applyAlignment="1" applyProtection="1">
      <alignment vertical="center" wrapText="1"/>
      <protection locked="0"/>
    </xf>
    <xf numFmtId="193" fontId="3" fillId="0" borderId="123" xfId="0" applyNumberFormat="1" applyFont="1" applyFill="1" applyBorder="1" applyAlignment="1" applyProtection="1">
      <alignment vertical="center" wrapText="1"/>
      <protection locked="0"/>
    </xf>
    <xf numFmtId="193" fontId="3" fillId="0" borderId="79" xfId="0" applyNumberFormat="1" applyFont="1" applyFill="1" applyBorder="1" applyAlignment="1" applyProtection="1">
      <alignment vertical="center" wrapText="1"/>
      <protection locked="0"/>
    </xf>
    <xf numFmtId="169" fontId="9" fillId="37" borderId="0" xfId="20" applyNumberFormat="1" applyFont="1" applyFill="1" applyBorder="1"/>
    <xf numFmtId="193" fontId="96" fillId="0" borderId="127" xfId="0" applyNumberFormat="1" applyFont="1" applyFill="1" applyBorder="1" applyAlignment="1" applyProtection="1">
      <alignment horizontal="right" vertical="center" wrapText="1"/>
      <protection locked="0"/>
    </xf>
    <xf numFmtId="193" fontId="3" fillId="0" borderId="127" xfId="0" applyNumberFormat="1" applyFont="1" applyFill="1" applyBorder="1" applyAlignment="1" applyProtection="1">
      <alignment vertical="center" wrapText="1"/>
      <protection locked="0"/>
    </xf>
    <xf numFmtId="193" fontId="3" fillId="0" borderId="87" xfId="0" applyNumberFormat="1" applyFont="1" applyFill="1" applyBorder="1" applyAlignment="1" applyProtection="1">
      <alignment vertical="center" wrapText="1"/>
      <protection locked="0"/>
    </xf>
    <xf numFmtId="169" fontId="9" fillId="37" borderId="102" xfId="20" applyNumberFormat="1" applyFont="1" applyFill="1" applyBorder="1"/>
    <xf numFmtId="169" fontId="9" fillId="37" borderId="103" xfId="20" applyNumberFormat="1" applyFont="1" applyFill="1" applyBorder="1"/>
    <xf numFmtId="169" fontId="9" fillId="37" borderId="104" xfId="20" applyNumberFormat="1" applyFont="1" applyFill="1" applyBorder="1"/>
    <xf numFmtId="169" fontId="9" fillId="37" borderId="83" xfId="20" applyNumberFormat="1" applyFont="1" applyFill="1" applyBorder="1"/>
    <xf numFmtId="169" fontId="9" fillId="37" borderId="107" xfId="20" applyNumberFormat="1" applyFont="1" applyFill="1" applyBorder="1"/>
    <xf numFmtId="169" fontId="9" fillId="37" borderId="73" xfId="20" applyNumberFormat="1" applyFont="1" applyFill="1" applyBorder="1"/>
    <xf numFmtId="10" fontId="3" fillId="0" borderId="7" xfId="20962" applyNumberFormat="1" applyFont="1" applyFill="1" applyBorder="1" applyAlignment="1" applyProtection="1">
      <alignment horizontal="right" vertical="center" wrapText="1"/>
      <protection locked="0"/>
    </xf>
    <xf numFmtId="10" fontId="3" fillId="0" borderId="7" xfId="20962" applyNumberFormat="1" applyFont="1" applyFill="1" applyBorder="1" applyAlignment="1" applyProtection="1">
      <alignment vertical="center" wrapText="1"/>
      <protection locked="0"/>
    </xf>
    <xf numFmtId="10" fontId="3" fillId="0" borderId="62" xfId="20962" applyNumberFormat="1" applyFont="1" applyFill="1" applyBorder="1" applyAlignment="1" applyProtection="1">
      <alignment vertical="center" wrapText="1"/>
      <protection locked="0"/>
    </xf>
    <xf numFmtId="10" fontId="3" fillId="0" borderId="123" xfId="20962" applyNumberFormat="1" applyFont="1" applyFill="1" applyBorder="1" applyAlignment="1" applyProtection="1">
      <alignment horizontal="right" vertical="center" wrapText="1"/>
      <protection locked="0"/>
    </xf>
    <xf numFmtId="10" fontId="3" fillId="0" borderId="123" xfId="20962" applyNumberFormat="1" applyFont="1" applyFill="1" applyBorder="1" applyAlignment="1" applyProtection="1">
      <alignment vertical="center" wrapText="1"/>
      <protection locked="0"/>
    </xf>
    <xf numFmtId="10" fontId="3" fillId="0" borderId="79" xfId="20962" applyNumberFormat="1" applyFont="1" applyFill="1" applyBorder="1" applyAlignment="1" applyProtection="1">
      <alignment vertical="center" wrapText="1"/>
      <protection locked="0"/>
    </xf>
    <xf numFmtId="169" fontId="9" fillId="0" borderId="0" xfId="20" applyNumberFormat="1" applyFont="1" applyFill="1" applyBorder="1"/>
    <xf numFmtId="169" fontId="9" fillId="37" borderId="92" xfId="20" applyNumberFormat="1" applyFont="1" applyFill="1" applyBorder="1"/>
    <xf numFmtId="10" fontId="3" fillId="0" borderId="123" xfId="20962" applyNumberFormat="1" applyFont="1" applyBorder="1"/>
    <xf numFmtId="193" fontId="94" fillId="2" borderId="123" xfId="0" applyNumberFormat="1" applyFont="1" applyFill="1" applyBorder="1" applyAlignment="1" applyProtection="1">
      <alignment vertical="center"/>
      <protection locked="0"/>
    </xf>
    <xf numFmtId="193" fontId="94" fillId="2" borderId="79" xfId="0" applyNumberFormat="1" applyFont="1" applyFill="1" applyBorder="1" applyAlignment="1" applyProtection="1">
      <alignment vertical="center"/>
      <protection locked="0"/>
    </xf>
    <xf numFmtId="193" fontId="136" fillId="2" borderId="123" xfId="0" applyNumberFormat="1" applyFont="1" applyFill="1" applyBorder="1" applyAlignment="1" applyProtection="1">
      <alignment vertical="center"/>
      <protection locked="0"/>
    </xf>
    <xf numFmtId="193" fontId="136" fillId="2" borderId="79" xfId="0" applyNumberFormat="1" applyFont="1" applyFill="1" applyBorder="1" applyAlignment="1" applyProtection="1">
      <alignment vertical="center"/>
      <protection locked="0"/>
    </xf>
    <xf numFmtId="10" fontId="3" fillId="0" borderId="21" xfId="20962" applyNumberFormat="1" applyFont="1" applyBorder="1"/>
    <xf numFmtId="193" fontId="3" fillId="0" borderId="17" xfId="0" applyNumberFormat="1" applyFont="1" applyFill="1" applyBorder="1" applyAlignment="1" applyProtection="1">
      <alignment horizontal="center" vertical="center" wrapText="1"/>
      <protection locked="0"/>
    </xf>
    <xf numFmtId="193" fontId="3" fillId="0" borderId="123" xfId="0" applyNumberFormat="1" applyFont="1" applyFill="1" applyBorder="1" applyAlignment="1" applyProtection="1">
      <alignment horizontal="center" vertical="center" wrapText="1"/>
      <protection locked="0"/>
    </xf>
    <xf numFmtId="193" fontId="3" fillId="0" borderId="79" xfId="0" applyNumberFormat="1" applyFont="1" applyFill="1" applyBorder="1" applyAlignment="1" applyProtection="1">
      <alignment horizontal="center" vertical="center" wrapText="1"/>
      <protection locked="0"/>
    </xf>
    <xf numFmtId="169" fontId="9" fillId="37" borderId="61" xfId="20" applyNumberFormat="1" applyFont="1" applyFill="1" applyBorder="1" applyAlignment="1">
      <alignment horizontal="center"/>
    </xf>
    <xf numFmtId="169" fontId="9" fillId="37" borderId="0" xfId="20" applyNumberFormat="1" applyFont="1" applyFill="1" applyBorder="1" applyAlignment="1">
      <alignment horizontal="center"/>
    </xf>
    <xf numFmtId="169" fontId="9" fillId="37" borderId="92" xfId="20" applyNumberFormat="1" applyFont="1" applyFill="1" applyBorder="1" applyAlignment="1">
      <alignment horizontal="center"/>
    </xf>
    <xf numFmtId="10" fontId="3" fillId="0" borderId="17" xfId="20962" applyNumberFormat="1" applyFont="1" applyFill="1" applyBorder="1" applyAlignment="1" applyProtection="1">
      <alignment horizontal="center" vertical="center" wrapText="1"/>
      <protection locked="0"/>
    </xf>
    <xf numFmtId="10" fontId="3" fillId="0" borderId="123" xfId="20962" applyNumberFormat="1" applyFont="1" applyFill="1" applyBorder="1" applyAlignment="1" applyProtection="1">
      <alignment horizontal="center" vertical="center" wrapText="1"/>
      <protection locked="0"/>
    </xf>
    <xf numFmtId="10" fontId="3" fillId="0" borderId="79" xfId="20962" applyNumberFormat="1" applyFont="1" applyFill="1" applyBorder="1" applyAlignment="1" applyProtection="1">
      <alignment horizontal="center" vertical="center" wrapText="1"/>
      <protection locked="0"/>
    </xf>
    <xf numFmtId="193" fontId="3" fillId="0" borderId="14" xfId="0" applyNumberFormat="1" applyFont="1" applyFill="1" applyBorder="1" applyAlignment="1" applyProtection="1">
      <alignment horizontal="center" vertical="center" wrapText="1"/>
      <protection locked="0"/>
    </xf>
    <xf numFmtId="193" fontId="3" fillId="0" borderId="15" xfId="0" applyNumberFormat="1" applyFont="1" applyFill="1" applyBorder="1" applyAlignment="1" applyProtection="1">
      <alignment horizontal="center" vertical="center" wrapText="1"/>
      <protection locked="0"/>
    </xf>
    <xf numFmtId="193" fontId="3" fillId="0" borderId="16" xfId="0" applyNumberFormat="1" applyFont="1" applyFill="1" applyBorder="1" applyAlignment="1" applyProtection="1">
      <alignment horizontal="center" vertical="center" wrapText="1"/>
      <protection locked="0"/>
    </xf>
    <xf numFmtId="10" fontId="1" fillId="0" borderId="20" xfId="20962" applyNumberFormat="1" applyBorder="1" applyAlignment="1">
      <alignment horizontal="center"/>
    </xf>
    <xf numFmtId="10" fontId="1" fillId="0" borderId="21" xfId="20962" applyNumberFormat="1" applyBorder="1" applyAlignment="1">
      <alignment horizontal="center"/>
    </xf>
    <xf numFmtId="10" fontId="1" fillId="0" borderId="22" xfId="20962" applyNumberFormat="1" applyBorder="1" applyAlignment="1">
      <alignment horizontal="center"/>
    </xf>
    <xf numFmtId="3" fontId="0" fillId="0" borderId="123" xfId="0" applyNumberFormat="1" applyFont="1" applyFill="1" applyBorder="1"/>
    <xf numFmtId="3" fontId="0" fillId="36" borderId="123" xfId="0" applyNumberFormat="1" applyFont="1" applyFill="1" applyBorder="1"/>
    <xf numFmtId="3" fontId="0" fillId="0" borderId="123" xfId="0" applyNumberFormat="1" applyFont="1" applyFill="1" applyBorder="1" applyAlignment="1">
      <alignment vertical="center"/>
    </xf>
    <xf numFmtId="3" fontId="0" fillId="36" borderId="123" xfId="0" applyNumberFormat="1" applyFont="1" applyFill="1" applyBorder="1" applyAlignment="1">
      <alignment vertical="center"/>
    </xf>
    <xf numFmtId="193" fontId="94" fillId="0" borderId="123" xfId="0" applyNumberFormat="1" applyFont="1" applyFill="1" applyBorder="1" applyAlignment="1">
      <alignment horizontal="right"/>
    </xf>
    <xf numFmtId="193" fontId="94" fillId="36" borderId="123" xfId="0" applyNumberFormat="1" applyFont="1" applyFill="1" applyBorder="1" applyAlignment="1">
      <alignment horizontal="right"/>
    </xf>
    <xf numFmtId="193" fontId="94" fillId="36" borderId="79" xfId="0" applyNumberFormat="1" applyFont="1" applyFill="1" applyBorder="1" applyAlignment="1">
      <alignment horizontal="right"/>
    </xf>
    <xf numFmtId="3" fontId="103" fillId="0" borderId="123" xfId="0" applyNumberFormat="1" applyFont="1" applyFill="1" applyBorder="1" applyAlignment="1">
      <alignment vertical="center" wrapText="1"/>
    </xf>
    <xf numFmtId="3" fontId="103" fillId="0" borderId="124" xfId="0" applyNumberFormat="1" applyFont="1" applyFill="1" applyBorder="1" applyAlignment="1">
      <alignment vertical="center" wrapText="1"/>
    </xf>
    <xf numFmtId="167" fontId="4" fillId="36" borderId="21" xfId="0" applyNumberFormat="1" applyFont="1" applyFill="1" applyBorder="1" applyAlignment="1">
      <alignment horizontal="center" vertical="center"/>
    </xf>
    <xf numFmtId="167" fontId="4" fillId="36" borderId="22" xfId="0" applyNumberFormat="1" applyFont="1" applyFill="1" applyBorder="1" applyAlignment="1">
      <alignment horizontal="center" vertical="center"/>
    </xf>
    <xf numFmtId="193" fontId="96" fillId="36" borderId="79" xfId="2" applyNumberFormat="1" applyFont="1" applyFill="1" applyBorder="1" applyAlignment="1">
      <alignment vertical="top"/>
    </xf>
    <xf numFmtId="193" fontId="96" fillId="3" borderId="79" xfId="2" applyNumberFormat="1" applyFont="1" applyFill="1" applyBorder="1" applyAlignment="1" applyProtection="1">
      <alignment vertical="top"/>
      <protection locked="0"/>
    </xf>
    <xf numFmtId="193" fontId="96" fillId="36" borderId="79" xfId="2" applyNumberFormat="1" applyFont="1" applyFill="1" applyBorder="1" applyAlignment="1">
      <alignment vertical="top" wrapText="1"/>
    </xf>
    <xf numFmtId="193" fontId="96" fillId="3" borderId="79" xfId="2" applyNumberFormat="1" applyFont="1" applyFill="1" applyBorder="1" applyAlignment="1" applyProtection="1">
      <alignment vertical="top" wrapText="1"/>
      <protection locked="0"/>
    </xf>
    <xf numFmtId="193" fontId="137" fillId="3" borderId="79" xfId="2" applyNumberFormat="1" applyFont="1" applyFill="1" applyBorder="1" applyAlignment="1" applyProtection="1">
      <alignment vertical="top" wrapText="1"/>
      <protection locked="0"/>
    </xf>
    <xf numFmtId="193" fontId="96" fillId="36" borderId="79" xfId="2" applyNumberFormat="1" applyFont="1" applyFill="1" applyBorder="1" applyAlignment="1" applyProtection="1">
      <alignment vertical="top" wrapText="1"/>
      <protection locked="0"/>
    </xf>
    <xf numFmtId="193" fontId="96" fillId="36" borderId="22" xfId="2" applyNumberFormat="1" applyFont="1" applyFill="1" applyBorder="1" applyAlignment="1">
      <alignment vertical="top" wrapText="1"/>
    </xf>
    <xf numFmtId="3" fontId="3" fillId="0" borderId="79" xfId="0" applyNumberFormat="1" applyFont="1" applyFill="1" applyBorder="1" applyAlignment="1">
      <alignment horizontal="right" vertical="center" wrapText="1"/>
    </xf>
    <xf numFmtId="10" fontId="100" fillId="0" borderId="123" xfId="20962" applyNumberFormat="1" applyFont="1" applyFill="1" applyBorder="1" applyAlignment="1">
      <alignment horizontal="left" vertical="center" wrapText="1"/>
    </xf>
    <xf numFmtId="3" fontId="3" fillId="0" borderId="22" xfId="0" applyNumberFormat="1" applyFont="1" applyFill="1" applyBorder="1" applyAlignment="1">
      <alignment horizontal="right" vertical="center" wrapText="1"/>
    </xf>
    <xf numFmtId="0" fontId="45" fillId="0" borderId="0" xfId="0" applyFont="1"/>
    <xf numFmtId="0" fontId="138" fillId="0" borderId="123" xfId="0" applyFont="1" applyBorder="1"/>
    <xf numFmtId="0" fontId="2" fillId="0" borderId="124" xfId="0" applyFont="1" applyBorder="1" applyAlignment="1">
      <alignment wrapText="1"/>
    </xf>
    <xf numFmtId="0" fontId="84" fillId="0" borderId="82" xfId="0" applyFont="1" applyBorder="1" applyAlignment="1">
      <alignment horizontal="left"/>
    </xf>
    <xf numFmtId="0" fontId="2" fillId="0" borderId="123" xfId="0" applyFont="1" applyBorder="1" applyAlignment="1">
      <alignment wrapText="1"/>
    </xf>
    <xf numFmtId="0" fontId="84" fillId="0" borderId="79" xfId="0" applyFont="1" applyBorder="1" applyAlignment="1"/>
    <xf numFmtId="0" fontId="45" fillId="0" borderId="123" xfId="0" applyFont="1" applyBorder="1" applyAlignment="1">
      <alignment horizontal="center" vertical="center" wrapText="1"/>
    </xf>
    <xf numFmtId="0" fontId="45" fillId="0" borderId="79" xfId="0" applyFont="1" applyBorder="1" applyAlignment="1">
      <alignment horizontal="center" vertical="center" wrapText="1"/>
    </xf>
    <xf numFmtId="0" fontId="2" fillId="0" borderId="82" xfId="0" applyFont="1" applyBorder="1" applyAlignment="1"/>
    <xf numFmtId="14" fontId="2" fillId="0" borderId="0" xfId="0" applyNumberFormat="1" applyFont="1" applyAlignment="1">
      <alignment horizontal="left"/>
    </xf>
    <xf numFmtId="9" fontId="84" fillId="0" borderId="82" xfId="0" applyNumberFormat="1" applyFont="1" applyBorder="1" applyAlignment="1">
      <alignment horizontal="left"/>
    </xf>
    <xf numFmtId="3" fontId="139" fillId="0" borderId="13" xfId="0" applyNumberFormat="1" applyFont="1" applyFill="1" applyBorder="1" applyAlignment="1">
      <alignment horizontal="center" vertical="center"/>
    </xf>
    <xf numFmtId="3" fontId="140" fillId="0" borderId="11" xfId="0" applyNumberFormat="1" applyFont="1" applyFill="1" applyBorder="1" applyAlignment="1">
      <alignment horizontal="center" vertical="center"/>
    </xf>
    <xf numFmtId="3" fontId="141" fillId="0" borderId="11" xfId="0" applyNumberFormat="1" applyFont="1" applyFill="1" applyBorder="1" applyAlignment="1">
      <alignment horizontal="center" vertical="center"/>
    </xf>
    <xf numFmtId="3" fontId="139" fillId="0" borderId="11" xfId="0" applyNumberFormat="1" applyFont="1" applyFill="1" applyBorder="1" applyAlignment="1">
      <alignment horizontal="center" vertical="center"/>
    </xf>
    <xf numFmtId="3" fontId="139" fillId="0" borderId="12" xfId="0" applyNumberFormat="1" applyFont="1" applyFill="1" applyBorder="1" applyAlignment="1">
      <alignment horizontal="center" vertical="center"/>
    </xf>
    <xf numFmtId="3" fontId="139" fillId="0" borderId="123" xfId="0" applyNumberFormat="1" applyFont="1" applyFill="1" applyBorder="1" applyAlignment="1">
      <alignment horizontal="center"/>
    </xf>
    <xf numFmtId="3" fontId="139" fillId="0" borderId="123" xfId="0" applyNumberFormat="1" applyFont="1" applyFill="1" applyBorder="1" applyAlignment="1">
      <alignment horizontal="center" vertical="center"/>
    </xf>
    <xf numFmtId="3" fontId="139" fillId="0" borderId="21" xfId="0" applyNumberFormat="1" applyFont="1" applyFill="1" applyBorder="1" applyAlignment="1">
      <alignment horizontal="center" vertical="center"/>
    </xf>
    <xf numFmtId="193" fontId="3" fillId="0" borderId="123" xfId="0" applyNumberFormat="1" applyFont="1" applyFill="1" applyBorder="1"/>
    <xf numFmtId="193" fontId="3" fillId="0" borderId="124" xfId="0" applyNumberFormat="1" applyFont="1" applyFill="1" applyBorder="1"/>
    <xf numFmtId="164" fontId="105" fillId="0" borderId="123" xfId="948" applyNumberFormat="1" applyFont="1" applyFill="1" applyBorder="1" applyAlignment="1" applyProtection="1">
      <alignment horizontal="right" vertical="center"/>
      <protection locked="0"/>
    </xf>
    <xf numFmtId="164" fontId="105" fillId="77" borderId="123" xfId="948" applyNumberFormat="1" applyFont="1" applyFill="1" applyBorder="1" applyAlignment="1">
      <alignment horizontal="right" vertical="center"/>
    </xf>
    <xf numFmtId="164" fontId="45" fillId="76" borderId="126" xfId="948" applyNumberFormat="1" applyFont="1" applyFill="1" applyBorder="1" applyAlignment="1" applyProtection="1">
      <alignment horizontal="right" vertical="center"/>
      <protection locked="0"/>
    </xf>
    <xf numFmtId="164" fontId="104" fillId="76" borderId="126" xfId="948" applyNumberFormat="1" applyFont="1" applyFill="1" applyBorder="1" applyAlignment="1" applyProtection="1">
      <alignment horizontal="right" vertical="center"/>
      <protection locked="0"/>
    </xf>
    <xf numFmtId="164" fontId="105" fillId="3" borderId="123" xfId="948" applyNumberFormat="1" applyFont="1" applyFill="1" applyBorder="1" applyAlignment="1" applyProtection="1">
      <alignment horizontal="right" vertical="center"/>
      <protection locked="0"/>
    </xf>
    <xf numFmtId="194" fontId="105" fillId="77" borderId="123" xfId="948" applyNumberFormat="1" applyFont="1" applyFill="1" applyBorder="1" applyAlignment="1">
      <alignment horizontal="right" vertical="center"/>
    </xf>
    <xf numFmtId="0" fontId="3" fillId="3" borderId="125" xfId="0" applyFont="1" applyFill="1" applyBorder="1" applyAlignment="1">
      <alignment vertical="center"/>
    </xf>
    <xf numFmtId="0" fontId="3" fillId="0" borderId="123" xfId="0" applyFont="1" applyFill="1" applyBorder="1" applyAlignment="1">
      <alignment vertical="center"/>
    </xf>
    <xf numFmtId="0" fontId="3" fillId="0" borderId="124" xfId="0" applyFont="1" applyFill="1" applyBorder="1" applyAlignment="1">
      <alignment vertical="center"/>
    </xf>
    <xf numFmtId="169" fontId="9" fillId="37" borderId="53" xfId="20" applyNumberFormat="1" applyFont="1" applyFill="1" applyBorder="1"/>
    <xf numFmtId="169" fontId="9" fillId="37" borderId="23" xfId="20" applyNumberFormat="1" applyFont="1" applyFill="1" applyBorder="1"/>
    <xf numFmtId="169" fontId="9" fillId="37" borderId="86" xfId="20" applyNumberFormat="1" applyFont="1" applyFill="1" applyBorder="1"/>
    <xf numFmtId="169" fontId="9" fillId="37" borderId="24" xfId="20" applyNumberFormat="1" applyFont="1" applyFill="1" applyBorder="1"/>
    <xf numFmtId="0" fontId="3" fillId="0" borderId="102" xfId="0" applyFont="1" applyFill="1" applyBorder="1" applyAlignment="1">
      <alignment vertical="center"/>
    </xf>
    <xf numFmtId="169" fontId="9" fillId="37" borderId="29" xfId="20" applyNumberFormat="1" applyFont="1" applyFill="1" applyBorder="1"/>
    <xf numFmtId="10" fontId="3" fillId="81" borderId="90" xfId="9960" applyNumberFormat="1" applyFont="1" applyFill="1" applyBorder="1" applyAlignment="1">
      <alignment vertical="center"/>
    </xf>
    <xf numFmtId="10" fontId="3" fillId="81" borderId="91" xfId="9960" applyNumberFormat="1" applyFont="1" applyFill="1" applyBorder="1" applyAlignment="1">
      <alignment vertical="center"/>
    </xf>
    <xf numFmtId="164" fontId="4" fillId="0" borderId="123" xfId="7" applyNumberFormat="1" applyFont="1" applyFill="1" applyBorder="1"/>
    <xf numFmtId="164" fontId="4" fillId="0" borderId="79" xfId="7" applyNumberFormat="1" applyFont="1" applyFill="1" applyBorder="1"/>
    <xf numFmtId="164" fontId="3" fillId="0" borderId="123" xfId="7" applyNumberFormat="1" applyFont="1" applyFill="1" applyBorder="1"/>
    <xf numFmtId="164" fontId="3" fillId="0" borderId="79" xfId="7" applyNumberFormat="1" applyFont="1" applyFill="1" applyBorder="1"/>
    <xf numFmtId="169" fontId="9" fillId="37" borderId="123" xfId="20" applyNumberFormat="1" applyFont="1" applyFill="1" applyBorder="1"/>
    <xf numFmtId="164" fontId="3" fillId="0" borderId="123" xfId="7" applyNumberFormat="1" applyFont="1" applyFill="1" applyBorder="1" applyAlignment="1">
      <alignment vertical="center"/>
    </xf>
    <xf numFmtId="10" fontId="4" fillId="0" borderId="22" xfId="20962" applyNumberFormat="1" applyFont="1" applyFill="1" applyBorder="1"/>
    <xf numFmtId="1" fontId="116" fillId="0" borderId="123" xfId="0" applyNumberFormat="1" applyFont="1" applyFill="1" applyBorder="1" applyAlignment="1">
      <alignment horizontal="center"/>
    </xf>
    <xf numFmtId="0" fontId="116" fillId="0" borderId="123" xfId="0" applyFont="1" applyFill="1" applyBorder="1" applyAlignment="1">
      <alignment horizontal="center"/>
    </xf>
    <xf numFmtId="0" fontId="113" fillId="0" borderId="123" xfId="0" applyFont="1" applyFill="1" applyBorder="1" applyAlignment="1">
      <alignment horizontal="center"/>
    </xf>
    <xf numFmtId="0" fontId="112" fillId="0" borderId="123" xfId="0" applyFont="1" applyFill="1" applyBorder="1" applyAlignment="1">
      <alignment horizontal="center"/>
    </xf>
    <xf numFmtId="0" fontId="115" fillId="0" borderId="65" xfId="0" applyFont="1" applyFill="1" applyBorder="1" applyAlignment="1">
      <alignment horizontal="center"/>
    </xf>
    <xf numFmtId="0" fontId="112" fillId="0" borderId="123" xfId="0" applyFont="1" applyFill="1" applyBorder="1" applyAlignment="1">
      <alignment horizontal="left"/>
    </xf>
    <xf numFmtId="0" fontId="112" fillId="0" borderId="17" xfId="0" applyFont="1" applyFill="1" applyBorder="1" applyAlignment="1">
      <alignment horizontal="center"/>
    </xf>
    <xf numFmtId="49" fontId="112" fillId="0" borderId="17" xfId="0" applyNumberFormat="1" applyFont="1" applyFill="1" applyBorder="1" applyAlignment="1">
      <alignment horizontal="center"/>
    </xf>
    <xf numFmtId="0" fontId="112" fillId="79" borderId="17" xfId="0" applyFont="1" applyFill="1" applyBorder="1" applyAlignment="1">
      <alignment horizontal="center"/>
    </xf>
    <xf numFmtId="0" fontId="112" fillId="79" borderId="123" xfId="0" applyFont="1" applyFill="1" applyBorder="1" applyAlignment="1">
      <alignment horizontal="left"/>
    </xf>
    <xf numFmtId="49" fontId="112" fillId="0" borderId="17" xfId="0" applyNumberFormat="1" applyFont="1" applyFill="1" applyBorder="1" applyAlignment="1">
      <alignment horizontal="center" vertical="top" wrapText="1"/>
    </xf>
    <xf numFmtId="49" fontId="112" fillId="0" borderId="17" xfId="0" applyNumberFormat="1" applyFont="1" applyFill="1" applyBorder="1" applyAlignment="1">
      <alignment horizontal="center" wrapText="1"/>
    </xf>
    <xf numFmtId="49" fontId="112" fillId="0" borderId="20" xfId="0" applyNumberFormat="1" applyFont="1" applyFill="1" applyBorder="1" applyAlignment="1">
      <alignment horizontal="center" wrapText="1"/>
    </xf>
    <xf numFmtId="0" fontId="112" fillId="0" borderId="21" xfId="0" applyFont="1" applyFill="1" applyBorder="1" applyAlignment="1">
      <alignment horizontal="left"/>
    </xf>
    <xf numFmtId="0" fontId="112" fillId="0" borderId="123" xfId="0" applyFont="1" applyFill="1" applyBorder="1" applyAlignment="1">
      <alignment horizontal="left" vertical="center" wrapText="1"/>
    </xf>
    <xf numFmtId="0" fontId="112" fillId="0" borderId="123" xfId="0" applyFont="1" applyFill="1" applyBorder="1" applyAlignment="1">
      <alignment horizontal="center" vertical="center"/>
    </xf>
    <xf numFmtId="0" fontId="142" fillId="0" borderId="123" xfId="0" applyFont="1" applyFill="1" applyBorder="1"/>
    <xf numFmtId="0" fontId="117" fillId="0" borderId="123" xfId="0" applyFont="1" applyFill="1" applyBorder="1" applyAlignment="1">
      <alignment horizontal="center"/>
    </xf>
    <xf numFmtId="0" fontId="117" fillId="0" borderId="123" xfId="0" applyFont="1" applyFill="1" applyBorder="1"/>
    <xf numFmtId="0" fontId="142" fillId="0" borderId="123" xfId="0" applyFont="1" applyFill="1" applyBorder="1" applyAlignment="1">
      <alignment horizontal="center"/>
    </xf>
    <xf numFmtId="0" fontId="117" fillId="0" borderId="127" xfId="0" applyFont="1" applyFill="1" applyBorder="1" applyAlignment="1">
      <alignment horizontal="center"/>
    </xf>
    <xf numFmtId="0" fontId="117" fillId="0" borderId="127" xfId="0" applyFont="1" applyFill="1" applyBorder="1"/>
    <xf numFmtId="14" fontId="113" fillId="0" borderId="0" xfId="0" applyNumberFormat="1" applyFont="1" applyAlignment="1">
      <alignment horizontal="left"/>
    </xf>
    <xf numFmtId="4" fontId="116" fillId="0" borderId="123" xfId="0" applyNumberFormat="1" applyFont="1" applyFill="1" applyBorder="1" applyAlignment="1">
      <alignment horizontal="center"/>
    </xf>
    <xf numFmtId="4" fontId="113" fillId="0" borderId="123" xfId="0" applyNumberFormat="1" applyFont="1" applyFill="1" applyBorder="1" applyAlignment="1">
      <alignment horizontal="center"/>
    </xf>
    <xf numFmtId="0" fontId="112" fillId="0" borderId="0" xfId="0" applyFont="1" applyFill="1" applyBorder="1"/>
    <xf numFmtId="0" fontId="115" fillId="0" borderId="123" xfId="0" applyFont="1" applyFill="1" applyBorder="1" applyAlignment="1">
      <alignment horizontal="center"/>
    </xf>
    <xf numFmtId="37" fontId="4" fillId="77" borderId="123" xfId="20967" applyNumberFormat="1" applyFont="1" applyFill="1" applyBorder="1" applyAlignment="1">
      <alignment vertical="center" wrapText="1"/>
    </xf>
    <xf numFmtId="37" fontId="3" fillId="0" borderId="123" xfId="20967" applyNumberFormat="1" applyFont="1" applyFill="1" applyBorder="1" applyAlignment="1">
      <alignment vertical="center" wrapText="1"/>
    </xf>
    <xf numFmtId="37" fontId="3" fillId="77" borderId="123" xfId="20967" applyNumberFormat="1" applyFont="1" applyFill="1" applyBorder="1" applyAlignment="1">
      <alignment vertical="center" wrapText="1"/>
    </xf>
    <xf numFmtId="37" fontId="4" fillId="0" borderId="123" xfId="20967" applyNumberFormat="1" applyFont="1" applyFill="1" applyBorder="1" applyAlignment="1">
      <alignment vertical="center" wrapText="1"/>
    </xf>
    <xf numFmtId="37" fontId="3" fillId="0" borderId="123" xfId="20967" applyNumberFormat="1" applyFont="1" applyFill="1" applyBorder="1" applyAlignment="1">
      <alignment vertical="center"/>
    </xf>
    <xf numFmtId="37" fontId="4" fillId="0" borderId="123" xfId="20967" applyNumberFormat="1" applyFont="1" applyFill="1" applyBorder="1" applyAlignment="1">
      <alignment vertical="center"/>
    </xf>
    <xf numFmtId="193" fontId="0" fillId="0" borderId="79" xfId="0" applyNumberFormat="1" applyFont="1" applyFill="1" applyBorder="1" applyAlignment="1">
      <alignment horizontal="center"/>
    </xf>
    <xf numFmtId="193" fontId="84" fillId="0" borderId="18" xfId="0" applyNumberFormat="1" applyFont="1" applyBorder="1" applyAlignment="1">
      <alignment horizontal="center" wrapText="1"/>
    </xf>
    <xf numFmtId="193" fontId="84" fillId="0" borderId="18" xfId="0" applyNumberFormat="1" applyFont="1" applyBorder="1" applyAlignment="1">
      <alignment horizontal="center"/>
    </xf>
    <xf numFmtId="193" fontId="0" fillId="0" borderId="79" xfId="0" applyNumberFormat="1" applyFont="1" applyFill="1" applyBorder="1" applyAlignment="1">
      <alignment horizontal="center" wrapText="1"/>
    </xf>
    <xf numFmtId="167" fontId="3" fillId="0" borderId="79" xfId="0" applyNumberFormat="1" applyFont="1" applyFill="1" applyBorder="1"/>
    <xf numFmtId="0" fontId="2" fillId="0" borderId="0" xfId="13" applyFont="1" applyFill="1" applyBorder="1" applyAlignment="1" applyProtection="1">
      <alignment wrapText="1"/>
      <protection locked="0"/>
    </xf>
    <xf numFmtId="0" fontId="93" fillId="0" borderId="64" xfId="0" applyFont="1" applyBorder="1" applyAlignment="1">
      <alignment horizontal="left" wrapText="1"/>
    </xf>
    <xf numFmtId="0" fontId="93" fillId="0" borderId="63" xfId="0" applyFont="1" applyBorder="1" applyAlignment="1">
      <alignment horizontal="left" wrapText="1"/>
    </xf>
    <xf numFmtId="0" fontId="93" fillId="0" borderId="131" xfId="0" applyFont="1" applyBorder="1" applyAlignment="1">
      <alignment horizontal="center" vertical="center"/>
    </xf>
    <xf numFmtId="0" fontId="93" fillId="0" borderId="29" xfId="0" applyFont="1" applyBorder="1" applyAlignment="1">
      <alignment horizontal="center" vertical="center"/>
    </xf>
    <xf numFmtId="0" fontId="93" fillId="0" borderId="132" xfId="0" applyFont="1" applyBorder="1" applyAlignment="1">
      <alignment horizontal="center" vertical="center"/>
    </xf>
    <xf numFmtId="0" fontId="134" fillId="0" borderId="131" xfId="0" applyFont="1" applyBorder="1" applyAlignment="1">
      <alignment horizontal="center"/>
    </xf>
    <xf numFmtId="0" fontId="134" fillId="0" borderId="29" xfId="0" applyFont="1" applyBorder="1" applyAlignment="1">
      <alignment horizontal="center"/>
    </xf>
    <xf numFmtId="0" fontId="134" fillId="0" borderId="132" xfId="0" applyFont="1" applyBorder="1" applyAlignment="1">
      <alignment horizontal="center"/>
    </xf>
    <xf numFmtId="3" fontId="0" fillId="0" borderId="124" xfId="0" applyNumberFormat="1" applyFont="1" applyFill="1" applyBorder="1" applyAlignment="1">
      <alignment horizontal="center"/>
    </xf>
    <xf numFmtId="3" fontId="0" fillId="0" borderId="125" xfId="0" applyNumberFormat="1" applyFont="1" applyFill="1" applyBorder="1" applyAlignment="1">
      <alignment horizontal="center"/>
    </xf>
    <xf numFmtId="3" fontId="0" fillId="0" borderId="126" xfId="0" applyNumberFormat="1" applyFont="1" applyFill="1" applyBorder="1" applyAlignment="1">
      <alignment horizontal="center"/>
    </xf>
    <xf numFmtId="0" fontId="0" fillId="0" borderId="110" xfId="0" applyBorder="1" applyAlignment="1">
      <alignment horizontal="center" vertical="center"/>
    </xf>
    <xf numFmtId="0" fontId="121" fillId="0" borderId="111" xfId="0" applyFont="1" applyBorder="1" applyAlignment="1">
      <alignment horizontal="center" vertical="center"/>
    </xf>
    <xf numFmtId="0" fontId="121" fillId="0" borderId="7" xfId="0" applyFont="1" applyBorder="1" applyAlignment="1">
      <alignment horizontal="center" vertical="center"/>
    </xf>
    <xf numFmtId="0" fontId="122" fillId="0" borderId="15" xfId="0" applyFont="1" applyFill="1" applyBorder="1" applyAlignment="1" applyProtection="1">
      <alignment horizontal="center" vertical="center"/>
    </xf>
    <xf numFmtId="0" fontId="122" fillId="0" borderId="16" xfId="0" applyFont="1" applyFill="1" applyBorder="1" applyAlignment="1" applyProtection="1">
      <alignment horizontal="center" vertical="center"/>
    </xf>
    <xf numFmtId="0" fontId="0" fillId="0" borderId="112" xfId="0" applyBorder="1" applyAlignment="1">
      <alignment horizontal="center"/>
    </xf>
    <xf numFmtId="0" fontId="0" fillId="0" borderId="113" xfId="0" applyBorder="1" applyAlignment="1">
      <alignment horizontal="center"/>
    </xf>
    <xf numFmtId="0" fontId="0" fillId="0" borderId="114"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1" fillId="0" borderId="127"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3" xfId="0" applyBorder="1" applyAlignment="1">
      <alignment horizontal="center" vertical="center"/>
    </xf>
    <xf numFmtId="0" fontId="0" fillId="0" borderId="123" xfId="0" applyBorder="1" applyAlignment="1">
      <alignment horizontal="center" vertical="center" wrapText="1"/>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8" xfId="0" applyFont="1" applyFill="1" applyBorder="1" applyAlignment="1">
      <alignment horizontal="center" vertical="center" wrapText="1"/>
    </xf>
    <xf numFmtId="0" fontId="84" fillId="0" borderId="78" xfId="0" applyFont="1" applyFill="1" applyBorder="1" applyAlignment="1">
      <alignment horizontal="center" vertical="center" wrapText="1"/>
    </xf>
    <xf numFmtId="0" fontId="45" fillId="0" borderId="78" xfId="11" applyFont="1" applyFill="1" applyBorder="1" applyAlignment="1" applyProtection="1">
      <alignment horizontal="center" vertical="center" wrapText="1"/>
    </xf>
    <xf numFmtId="0" fontId="45" fillId="0" borderId="79" xfId="11" applyFont="1" applyFill="1" applyBorder="1" applyAlignment="1" applyProtection="1">
      <alignment horizontal="center" vertical="center" wrapText="1"/>
    </xf>
    <xf numFmtId="0" fontId="45" fillId="0" borderId="6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69" xfId="13" applyFont="1" applyFill="1" applyBorder="1" applyAlignment="1" applyProtection="1">
      <alignment horizontal="center" vertical="center" wrapText="1"/>
      <protection locked="0"/>
    </xf>
    <xf numFmtId="0" fontId="98"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7"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0" fontId="86" fillId="0" borderId="49" xfId="0" applyFont="1" applyBorder="1" applyAlignment="1">
      <alignment horizontal="center" vertical="center" wrapText="1"/>
    </xf>
    <xf numFmtId="0" fontId="86" fillId="0" borderId="50" xfId="0" applyFont="1" applyBorder="1" applyAlignment="1">
      <alignment horizontal="center" vertical="center" wrapText="1"/>
    </xf>
    <xf numFmtId="164" fontId="45" fillId="0" borderId="70" xfId="1" applyNumberFormat="1" applyFont="1" applyFill="1" applyBorder="1" applyAlignment="1" applyProtection="1">
      <alignment horizontal="center" vertical="center" wrapText="1"/>
      <protection locked="0"/>
    </xf>
    <xf numFmtId="164" fontId="45" fillId="0" borderId="71" xfId="1" applyNumberFormat="1" applyFont="1" applyFill="1" applyBorder="1" applyAlignment="1" applyProtection="1">
      <alignment horizontal="center" vertical="center" wrapText="1"/>
      <protection locked="0"/>
    </xf>
    <xf numFmtId="0" fontId="3" fillId="0" borderId="69"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2" xfId="0" applyFont="1" applyFill="1" applyBorder="1" applyAlignment="1">
      <alignment horizontal="left" vertical="center"/>
    </xf>
    <xf numFmtId="0" fontId="99" fillId="0" borderId="53"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79" xfId="0" applyFont="1" applyBorder="1" applyAlignment="1">
      <alignment horizontal="center" vertical="center" wrapText="1"/>
    </xf>
    <xf numFmtId="0" fontId="115" fillId="0" borderId="100" xfId="0" applyNumberFormat="1" applyFont="1" applyFill="1" applyBorder="1" applyAlignment="1">
      <alignment horizontal="left" vertical="center" wrapText="1"/>
    </xf>
    <xf numFmtId="0" fontId="115" fillId="0" borderId="101" xfId="0" applyNumberFormat="1" applyFont="1" applyFill="1" applyBorder="1" applyAlignment="1">
      <alignment horizontal="left" vertical="center" wrapText="1"/>
    </xf>
    <xf numFmtId="0" fontId="115" fillId="0" borderId="105" xfId="0" applyNumberFormat="1" applyFont="1" applyFill="1" applyBorder="1" applyAlignment="1">
      <alignment horizontal="left" vertical="center" wrapText="1"/>
    </xf>
    <xf numFmtId="0" fontId="115" fillId="0" borderId="106" xfId="0" applyNumberFormat="1" applyFont="1" applyFill="1" applyBorder="1" applyAlignment="1">
      <alignment horizontal="left" vertical="center" wrapText="1"/>
    </xf>
    <xf numFmtId="0" fontId="115" fillId="0" borderId="108" xfId="0" applyNumberFormat="1" applyFont="1" applyFill="1" applyBorder="1" applyAlignment="1">
      <alignment horizontal="left" vertical="center" wrapText="1"/>
    </xf>
    <xf numFmtId="0" fontId="115" fillId="0" borderId="109" xfId="0" applyNumberFormat="1" applyFont="1" applyFill="1" applyBorder="1" applyAlignment="1">
      <alignment horizontal="left" vertical="center" wrapText="1"/>
    </xf>
    <xf numFmtId="0" fontId="116" fillId="0" borderId="102" xfId="0" applyFont="1" applyFill="1" applyBorder="1" applyAlignment="1">
      <alignment horizontal="center" vertical="center" wrapText="1"/>
    </xf>
    <xf numFmtId="0" fontId="116" fillId="0" borderId="103"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73" xfId="0" applyFont="1" applyFill="1" applyBorder="1" applyAlignment="1">
      <alignment horizontal="center" vertical="center" wrapText="1"/>
    </xf>
    <xf numFmtId="0" fontId="112" fillId="0" borderId="127"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3" xfId="0" applyFont="1" applyBorder="1" applyAlignment="1">
      <alignment horizontal="center" vertical="center" wrapText="1"/>
    </xf>
    <xf numFmtId="0" fontId="120" fillId="0" borderId="123" xfId="0" applyFont="1" applyFill="1" applyBorder="1" applyAlignment="1">
      <alignment horizontal="center" vertical="center"/>
    </xf>
    <xf numFmtId="0" fontId="120" fillId="0" borderId="102" xfId="0" applyFont="1" applyFill="1" applyBorder="1" applyAlignment="1">
      <alignment horizontal="center" vertical="center"/>
    </xf>
    <xf numFmtId="0" fontId="120" fillId="0" borderId="104" xfId="0" applyFont="1" applyFill="1" applyBorder="1" applyAlignment="1">
      <alignment horizontal="center" vertical="center"/>
    </xf>
    <xf numFmtId="0" fontId="120" fillId="0" borderId="83" xfId="0" applyFont="1" applyFill="1" applyBorder="1" applyAlignment="1">
      <alignment horizontal="center" vertical="center"/>
    </xf>
    <xf numFmtId="0" fontId="120" fillId="0" borderId="73" xfId="0" applyFont="1" applyFill="1" applyBorder="1" applyAlignment="1">
      <alignment horizontal="center" vertical="center"/>
    </xf>
    <xf numFmtId="0" fontId="116" fillId="0" borderId="123" xfId="0" applyFont="1" applyFill="1" applyBorder="1" applyAlignment="1">
      <alignment horizontal="center" vertical="center" wrapText="1"/>
    </xf>
    <xf numFmtId="0" fontId="112" fillId="0" borderId="126" xfId="0" applyFont="1" applyBorder="1" applyAlignment="1">
      <alignment horizontal="center" vertical="center" wrapText="1"/>
    </xf>
    <xf numFmtId="0" fontId="115" fillId="0" borderId="102"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5" fillId="0" borderId="68" xfId="0" applyFont="1" applyFill="1" applyBorder="1" applyAlignment="1">
      <alignment horizontal="center" vertical="center" wrapText="1"/>
    </xf>
    <xf numFmtId="0" fontId="115" fillId="0" borderId="66" xfId="0" applyFont="1" applyFill="1" applyBorder="1" applyAlignment="1">
      <alignment horizontal="center" vertical="center" wrapText="1"/>
    </xf>
    <xf numFmtId="0" fontId="115" fillId="0" borderId="83" xfId="0" applyFont="1" applyFill="1" applyBorder="1" applyAlignment="1">
      <alignment horizontal="center" vertical="center" wrapText="1"/>
    </xf>
    <xf numFmtId="0" fontId="115" fillId="0" borderId="73" xfId="0" applyFont="1" applyFill="1" applyBorder="1" applyAlignment="1">
      <alignment horizontal="center" vertical="center" wrapText="1"/>
    </xf>
    <xf numFmtId="0" fontId="112" fillId="0" borderId="124" xfId="0" applyFont="1" applyFill="1" applyBorder="1" applyAlignment="1">
      <alignment horizontal="center" vertical="center" wrapText="1"/>
    </xf>
    <xf numFmtId="0" fontId="112" fillId="0" borderId="125" xfId="0" applyFont="1" applyFill="1" applyBorder="1" applyAlignment="1">
      <alignment horizontal="center" vertical="center" wrapText="1"/>
    </xf>
    <xf numFmtId="0" fontId="115" fillId="0" borderId="74"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2" fillId="0" borderId="74" xfId="0" applyFont="1" applyFill="1" applyBorder="1" applyAlignment="1">
      <alignment horizontal="center" vertical="center" wrapText="1"/>
    </xf>
    <xf numFmtId="0" fontId="112" fillId="0" borderId="73" xfId="0" applyFont="1" applyBorder="1" applyAlignment="1">
      <alignment horizontal="center" vertical="center" wrapText="1"/>
    </xf>
    <xf numFmtId="0" fontId="115" fillId="0" borderId="52" xfId="0" applyNumberFormat="1" applyFont="1" applyFill="1" applyBorder="1" applyAlignment="1">
      <alignment horizontal="left" vertical="top" wrapText="1"/>
    </xf>
    <xf numFmtId="0" fontId="115" fillId="0" borderId="75" xfId="0" applyNumberFormat="1" applyFont="1" applyFill="1" applyBorder="1" applyAlignment="1">
      <alignment horizontal="left" vertical="top" wrapText="1"/>
    </xf>
    <xf numFmtId="0" fontId="115" fillId="0" borderId="61" xfId="0" applyNumberFormat="1" applyFont="1" applyFill="1" applyBorder="1" applyAlignment="1">
      <alignment horizontal="left" vertical="top" wrapText="1"/>
    </xf>
    <xf numFmtId="0" fontId="115" fillId="0" borderId="92" xfId="0" applyNumberFormat="1" applyFont="1" applyFill="1" applyBorder="1" applyAlignment="1">
      <alignment horizontal="left" vertical="top" wrapText="1"/>
    </xf>
    <xf numFmtId="0" fontId="115" fillId="0" borderId="99" xfId="0" applyNumberFormat="1" applyFont="1" applyFill="1" applyBorder="1" applyAlignment="1">
      <alignment horizontal="left" vertical="top" wrapText="1"/>
    </xf>
    <xf numFmtId="0" fontId="115" fillId="0" borderId="130" xfId="0" applyNumberFormat="1" applyFont="1" applyFill="1" applyBorder="1" applyAlignment="1">
      <alignment horizontal="left" vertical="top" wrapText="1"/>
    </xf>
    <xf numFmtId="0" fontId="115" fillId="0" borderId="84" xfId="0" applyFont="1" applyFill="1" applyBorder="1" applyAlignment="1">
      <alignment horizontal="center" vertical="center" wrapText="1"/>
    </xf>
    <xf numFmtId="0" fontId="115" fillId="0" borderId="65" xfId="0" applyFont="1" applyFill="1" applyBorder="1" applyAlignment="1">
      <alignment horizontal="center" vertical="center" wrapText="1"/>
    </xf>
    <xf numFmtId="0" fontId="112" fillId="0" borderId="62" xfId="0" applyFont="1" applyBorder="1" applyAlignment="1">
      <alignment horizontal="center" vertical="center" wrapText="1"/>
    </xf>
    <xf numFmtId="0" fontId="112" fillId="0" borderId="67" xfId="0" applyFont="1" applyFill="1" applyBorder="1" applyAlignment="1">
      <alignment horizontal="center" vertical="center" wrapText="1"/>
    </xf>
    <xf numFmtId="0" fontId="112" fillId="0" borderId="26" xfId="0" applyFont="1" applyFill="1" applyBorder="1" applyAlignment="1">
      <alignment horizontal="center" vertical="center" wrapText="1"/>
    </xf>
    <xf numFmtId="0" fontId="112" fillId="0" borderId="27" xfId="0" applyFont="1" applyFill="1" applyBorder="1" applyAlignment="1">
      <alignment horizontal="center" vertical="center" wrapText="1"/>
    </xf>
    <xf numFmtId="0" fontId="112" fillId="0" borderId="102" xfId="0" applyFont="1" applyBorder="1" applyAlignment="1">
      <alignment horizontal="center" vertical="top" wrapText="1"/>
    </xf>
    <xf numFmtId="0" fontId="112" fillId="0" borderId="103" xfId="0" applyFont="1" applyBorder="1" applyAlignment="1">
      <alignment horizontal="center" vertical="top" wrapText="1"/>
    </xf>
    <xf numFmtId="0" fontId="112" fillId="0" borderId="102" xfId="0" applyFont="1" applyFill="1" applyBorder="1" applyAlignment="1">
      <alignment horizontal="center" vertical="top" wrapText="1"/>
    </xf>
    <xf numFmtId="0" fontId="112" fillId="0" borderId="125" xfId="0" applyFont="1" applyFill="1" applyBorder="1" applyAlignment="1">
      <alignment horizontal="center" vertical="top" wrapText="1"/>
    </xf>
    <xf numFmtId="0" fontId="112" fillId="0" borderId="126" xfId="0" applyFont="1" applyFill="1" applyBorder="1" applyAlignment="1">
      <alignment horizontal="center" vertical="top" wrapText="1"/>
    </xf>
    <xf numFmtId="0" fontId="132" fillId="0" borderId="115" xfId="0" applyNumberFormat="1" applyFont="1" applyFill="1" applyBorder="1" applyAlignment="1">
      <alignment horizontal="left" vertical="top" wrapText="1"/>
    </xf>
    <xf numFmtId="0" fontId="132" fillId="0" borderId="116" xfId="0" applyNumberFormat="1" applyFont="1" applyFill="1" applyBorder="1" applyAlignment="1">
      <alignment horizontal="left" vertical="top" wrapText="1"/>
    </xf>
    <xf numFmtId="0" fontId="118" fillId="0" borderId="102" xfId="0" applyFont="1" applyBorder="1" applyAlignment="1">
      <alignment horizontal="center" vertical="center"/>
    </xf>
    <xf numFmtId="0" fontId="118" fillId="0" borderId="104" xfId="0" applyFont="1" applyBorder="1" applyAlignment="1">
      <alignment horizontal="center" vertical="center"/>
    </xf>
    <xf numFmtId="0" fontId="118" fillId="0" borderId="83" xfId="0" applyFont="1" applyBorder="1" applyAlignment="1">
      <alignment horizontal="center" vertical="center"/>
    </xf>
    <xf numFmtId="0" fontId="118" fillId="0" borderId="73" xfId="0" applyFont="1" applyBorder="1" applyAlignment="1">
      <alignment horizontal="center" vertical="center"/>
    </xf>
    <xf numFmtId="0" fontId="117" fillId="0" borderId="123" xfId="0" applyFont="1" applyBorder="1" applyAlignment="1">
      <alignment horizontal="center" vertical="center" wrapText="1"/>
    </xf>
    <xf numFmtId="0" fontId="117" fillId="0" borderId="127" xfId="0" applyFont="1" applyBorder="1" applyAlignment="1">
      <alignment horizontal="center" vertical="center" wrapText="1"/>
    </xf>
  </cellXfs>
  <cellStyles count="20968">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85" xfId="20967"/>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zoomScaleNormal="100" workbookViewId="0">
      <selection activeCell="A6" sqref="A6:C6"/>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10"/>
      <c r="B1" s="146" t="s">
        <v>223</v>
      </c>
      <c r="C1" s="110"/>
    </row>
    <row r="2" spans="1:3">
      <c r="A2" s="147">
        <v>1</v>
      </c>
      <c r="B2" s="269" t="s">
        <v>224</v>
      </c>
      <c r="C2" s="626" t="s">
        <v>712</v>
      </c>
    </row>
    <row r="3" spans="1:3" ht="15">
      <c r="A3" s="147">
        <v>2</v>
      </c>
      <c r="B3" s="270" t="s">
        <v>220</v>
      </c>
      <c r="C3" s="627" t="s">
        <v>716</v>
      </c>
    </row>
    <row r="4" spans="1:3" ht="15">
      <c r="A4" s="147">
        <v>3</v>
      </c>
      <c r="B4" s="271" t="s">
        <v>225</v>
      </c>
      <c r="C4" s="627" t="s">
        <v>713</v>
      </c>
    </row>
    <row r="5" spans="1:3" ht="15">
      <c r="A5" s="148">
        <v>4</v>
      </c>
      <c r="B5" s="272" t="s">
        <v>221</v>
      </c>
      <c r="C5" s="627" t="s">
        <v>714</v>
      </c>
    </row>
    <row r="6" spans="1:3" s="149" customFormat="1" ht="45.75" customHeight="1">
      <c r="A6" s="710" t="s">
        <v>296</v>
      </c>
      <c r="B6" s="711"/>
      <c r="C6" s="711"/>
    </row>
    <row r="7" spans="1:3" ht="15">
      <c r="A7" s="150" t="s">
        <v>30</v>
      </c>
      <c r="B7" s="146" t="s">
        <v>222</v>
      </c>
    </row>
    <row r="8" spans="1:3">
      <c r="A8" s="110">
        <v>1</v>
      </c>
      <c r="B8" s="183" t="s">
        <v>21</v>
      </c>
    </row>
    <row r="9" spans="1:3">
      <c r="A9" s="110">
        <v>2</v>
      </c>
      <c r="B9" s="184" t="s">
        <v>22</v>
      </c>
    </row>
    <row r="10" spans="1:3">
      <c r="A10" s="110">
        <v>3</v>
      </c>
      <c r="B10" s="184" t="s">
        <v>23</v>
      </c>
    </row>
    <row r="11" spans="1:3">
      <c r="A11" s="110">
        <v>4</v>
      </c>
      <c r="B11" s="184" t="s">
        <v>24</v>
      </c>
      <c r="C11" s="50"/>
    </row>
    <row r="12" spans="1:3">
      <c r="A12" s="110">
        <v>5</v>
      </c>
      <c r="B12" s="184" t="s">
        <v>25</v>
      </c>
    </row>
    <row r="13" spans="1:3">
      <c r="A13" s="110">
        <v>6</v>
      </c>
      <c r="B13" s="185" t="s">
        <v>232</v>
      </c>
    </row>
    <row r="14" spans="1:3">
      <c r="A14" s="110">
        <v>7</v>
      </c>
      <c r="B14" s="184" t="s">
        <v>226</v>
      </c>
    </row>
    <row r="15" spans="1:3">
      <c r="A15" s="110">
        <v>8</v>
      </c>
      <c r="B15" s="184" t="s">
        <v>227</v>
      </c>
    </row>
    <row r="16" spans="1:3">
      <c r="A16" s="110">
        <v>9</v>
      </c>
      <c r="B16" s="184" t="s">
        <v>26</v>
      </c>
    </row>
    <row r="17" spans="1:2">
      <c r="A17" s="268" t="s">
        <v>295</v>
      </c>
      <c r="B17" s="267" t="s">
        <v>282</v>
      </c>
    </row>
    <row r="18" spans="1:2">
      <c r="A18" s="110">
        <v>10</v>
      </c>
      <c r="B18" s="184" t="s">
        <v>27</v>
      </c>
    </row>
    <row r="19" spans="1:2">
      <c r="A19" s="110">
        <v>11</v>
      </c>
      <c r="B19" s="185" t="s">
        <v>228</v>
      </c>
    </row>
    <row r="20" spans="1:2">
      <c r="A20" s="110">
        <v>12</v>
      </c>
      <c r="B20" s="185" t="s">
        <v>28</v>
      </c>
    </row>
    <row r="21" spans="1:2">
      <c r="A21" s="318">
        <v>13</v>
      </c>
      <c r="B21" s="319" t="s">
        <v>229</v>
      </c>
    </row>
    <row r="22" spans="1:2">
      <c r="A22" s="318">
        <v>14</v>
      </c>
      <c r="B22" s="320" t="s">
        <v>254</v>
      </c>
    </row>
    <row r="23" spans="1:2">
      <c r="A23" s="321">
        <v>15</v>
      </c>
      <c r="B23" s="322" t="s">
        <v>29</v>
      </c>
    </row>
    <row r="24" spans="1:2">
      <c r="A24" s="321">
        <v>15.1</v>
      </c>
      <c r="B24" s="323" t="s">
        <v>308</v>
      </c>
    </row>
    <row r="25" spans="1:2">
      <c r="A25" s="321">
        <v>16</v>
      </c>
      <c r="B25" s="323" t="s">
        <v>372</v>
      </c>
    </row>
    <row r="26" spans="1:2">
      <c r="A26" s="321">
        <v>17</v>
      </c>
      <c r="B26" s="323" t="s">
        <v>413</v>
      </c>
    </row>
    <row r="27" spans="1:2">
      <c r="A27" s="321">
        <v>18</v>
      </c>
      <c r="B27" s="323" t="s">
        <v>702</v>
      </c>
    </row>
    <row r="28" spans="1:2">
      <c r="A28" s="321">
        <v>19</v>
      </c>
      <c r="B28" s="323" t="s">
        <v>703</v>
      </c>
    </row>
    <row r="29" spans="1:2">
      <c r="A29" s="321">
        <v>20</v>
      </c>
      <c r="B29" s="376" t="s">
        <v>704</v>
      </c>
    </row>
    <row r="30" spans="1:2">
      <c r="A30" s="321">
        <v>21</v>
      </c>
      <c r="B30" s="323" t="s">
        <v>529</v>
      </c>
    </row>
    <row r="31" spans="1:2">
      <c r="A31" s="321">
        <v>22</v>
      </c>
      <c r="B31" s="323" t="s">
        <v>705</v>
      </c>
    </row>
    <row r="32" spans="1:2">
      <c r="A32" s="321">
        <v>23</v>
      </c>
      <c r="B32" s="323" t="s">
        <v>706</v>
      </c>
    </row>
    <row r="33" spans="1:2">
      <c r="A33" s="321">
        <v>24</v>
      </c>
      <c r="B33" s="323" t="s">
        <v>707</v>
      </c>
    </row>
    <row r="34" spans="1:2">
      <c r="A34" s="321">
        <v>25</v>
      </c>
      <c r="B34" s="323" t="s">
        <v>414</v>
      </c>
    </row>
    <row r="35" spans="1:2">
      <c r="A35" s="321">
        <v>26</v>
      </c>
      <c r="B35" s="323" t="s">
        <v>551</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F35" sqref="F35"/>
    </sheetView>
  </sheetViews>
  <sheetFormatPr defaultColWidth="9.140625" defaultRowHeight="12.75"/>
  <cols>
    <col min="1" max="1" width="9.5703125" style="53" bestFit="1" customWidth="1"/>
    <col min="2" max="2" width="132.42578125" style="4" customWidth="1"/>
    <col min="3" max="3" width="18.42578125" style="4" customWidth="1"/>
    <col min="4" max="16384" width="9.140625" style="4"/>
  </cols>
  <sheetData>
    <row r="1" spans="1:3">
      <c r="A1" s="2" t="s">
        <v>31</v>
      </c>
      <c r="B1" s="3" t="str">
        <f>'Info '!C2</f>
        <v>JSC Ziraat Bank Georgia</v>
      </c>
    </row>
    <row r="2" spans="1:3" s="43" customFormat="1" ht="15.75" customHeight="1">
      <c r="A2" s="43" t="s">
        <v>32</v>
      </c>
      <c r="B2" s="635">
        <f>'1. key ratios '!B2</f>
        <v>45473</v>
      </c>
    </row>
    <row r="3" spans="1:3" s="43" customFormat="1" ht="15.75" customHeight="1"/>
    <row r="4" spans="1:3" ht="13.5" thickBot="1">
      <c r="A4" s="53" t="s">
        <v>144</v>
      </c>
      <c r="B4" s="91" t="s">
        <v>143</v>
      </c>
    </row>
    <row r="5" spans="1:3">
      <c r="A5" s="54" t="s">
        <v>6</v>
      </c>
      <c r="B5" s="55"/>
      <c r="C5" s="56" t="s">
        <v>36</v>
      </c>
    </row>
    <row r="6" spans="1:3">
      <c r="A6" s="57">
        <v>1</v>
      </c>
      <c r="B6" s="58" t="s">
        <v>142</v>
      </c>
      <c r="C6" s="616">
        <v>79994298.670900017</v>
      </c>
    </row>
    <row r="7" spans="1:3">
      <c r="A7" s="57">
        <v>2</v>
      </c>
      <c r="B7" s="59" t="s">
        <v>141</v>
      </c>
      <c r="C7" s="617">
        <v>50000000</v>
      </c>
    </row>
    <row r="8" spans="1:3">
      <c r="A8" s="57">
        <v>3</v>
      </c>
      <c r="B8" s="60" t="s">
        <v>140</v>
      </c>
      <c r="C8" s="617"/>
    </row>
    <row r="9" spans="1:3">
      <c r="A9" s="57">
        <v>4</v>
      </c>
      <c r="B9" s="60" t="s">
        <v>139</v>
      </c>
      <c r="C9" s="617"/>
    </row>
    <row r="10" spans="1:3">
      <c r="A10" s="57">
        <v>5</v>
      </c>
      <c r="B10" s="60" t="s">
        <v>138</v>
      </c>
      <c r="C10" s="617"/>
    </row>
    <row r="11" spans="1:3">
      <c r="A11" s="57">
        <v>6</v>
      </c>
      <c r="B11" s="61" t="s">
        <v>137</v>
      </c>
      <c r="C11" s="617">
        <v>29994298.670900017</v>
      </c>
    </row>
    <row r="12" spans="1:3" s="28" customFormat="1">
      <c r="A12" s="57">
        <v>7</v>
      </c>
      <c r="B12" s="58" t="s">
        <v>136</v>
      </c>
      <c r="C12" s="618">
        <v>803324.24</v>
      </c>
    </row>
    <row r="13" spans="1:3" s="28" customFormat="1">
      <c r="A13" s="57">
        <v>8</v>
      </c>
      <c r="B13" s="62" t="s">
        <v>135</v>
      </c>
      <c r="C13" s="619"/>
    </row>
    <row r="14" spans="1:3" s="28" customFormat="1" ht="25.5">
      <c r="A14" s="57">
        <v>9</v>
      </c>
      <c r="B14" s="63" t="s">
        <v>134</v>
      </c>
      <c r="C14" s="619"/>
    </row>
    <row r="15" spans="1:3" s="28" customFormat="1">
      <c r="A15" s="57">
        <v>10</v>
      </c>
      <c r="B15" s="64" t="s">
        <v>133</v>
      </c>
      <c r="C15" s="620">
        <v>803324.24</v>
      </c>
    </row>
    <row r="16" spans="1:3" s="28" customFormat="1">
      <c r="A16" s="57">
        <v>11</v>
      </c>
      <c r="B16" s="65" t="s">
        <v>132</v>
      </c>
      <c r="C16" s="619"/>
    </row>
    <row r="17" spans="1:3" s="28" customFormat="1">
      <c r="A17" s="57">
        <v>12</v>
      </c>
      <c r="B17" s="64" t="s">
        <v>131</v>
      </c>
      <c r="C17" s="619"/>
    </row>
    <row r="18" spans="1:3" s="28" customFormat="1">
      <c r="A18" s="57">
        <v>13</v>
      </c>
      <c r="B18" s="64" t="s">
        <v>130</v>
      </c>
      <c r="C18" s="619"/>
    </row>
    <row r="19" spans="1:3" s="28" customFormat="1">
      <c r="A19" s="57">
        <v>14</v>
      </c>
      <c r="B19" s="64" t="s">
        <v>129</v>
      </c>
      <c r="C19" s="619"/>
    </row>
    <row r="20" spans="1:3" s="28" customFormat="1">
      <c r="A20" s="57">
        <v>15</v>
      </c>
      <c r="B20" s="64" t="s">
        <v>128</v>
      </c>
      <c r="C20" s="619"/>
    </row>
    <row r="21" spans="1:3" s="28" customFormat="1" ht="25.5">
      <c r="A21" s="57">
        <v>16</v>
      </c>
      <c r="B21" s="63" t="s">
        <v>127</v>
      </c>
      <c r="C21" s="619"/>
    </row>
    <row r="22" spans="1:3" s="28" customFormat="1">
      <c r="A22" s="57">
        <v>17</v>
      </c>
      <c r="B22" s="66" t="s">
        <v>126</v>
      </c>
      <c r="C22" s="619"/>
    </row>
    <row r="23" spans="1:3" s="28" customFormat="1">
      <c r="A23" s="57">
        <v>18</v>
      </c>
      <c r="B23" s="709" t="s">
        <v>552</v>
      </c>
      <c r="C23" s="619"/>
    </row>
    <row r="24" spans="1:3" s="28" customFormat="1">
      <c r="A24" s="57">
        <v>19</v>
      </c>
      <c r="B24" s="63" t="s">
        <v>125</v>
      </c>
      <c r="C24" s="619"/>
    </row>
    <row r="25" spans="1:3" s="28" customFormat="1" ht="25.5">
      <c r="A25" s="57">
        <v>20</v>
      </c>
      <c r="B25" s="63" t="s">
        <v>102</v>
      </c>
      <c r="C25" s="619"/>
    </row>
    <row r="26" spans="1:3" s="28" customFormat="1">
      <c r="A26" s="57">
        <v>21</v>
      </c>
      <c r="B26" s="67" t="s">
        <v>124</v>
      </c>
      <c r="C26" s="619"/>
    </row>
    <row r="27" spans="1:3" s="28" customFormat="1">
      <c r="A27" s="57">
        <v>22</v>
      </c>
      <c r="B27" s="67" t="s">
        <v>123</v>
      </c>
      <c r="C27" s="619"/>
    </row>
    <row r="28" spans="1:3" s="28" customFormat="1">
      <c r="A28" s="57">
        <v>23</v>
      </c>
      <c r="B28" s="67" t="s">
        <v>122</v>
      </c>
      <c r="C28" s="619"/>
    </row>
    <row r="29" spans="1:3" s="28" customFormat="1">
      <c r="A29" s="57">
        <v>24</v>
      </c>
      <c r="B29" s="68" t="s">
        <v>121</v>
      </c>
      <c r="C29" s="618">
        <v>79190974.430900022</v>
      </c>
    </row>
    <row r="30" spans="1:3" s="28" customFormat="1">
      <c r="A30" s="69"/>
      <c r="B30" s="70"/>
      <c r="C30" s="619"/>
    </row>
    <row r="31" spans="1:3" s="28" customFormat="1">
      <c r="A31" s="69">
        <v>25</v>
      </c>
      <c r="B31" s="68" t="s">
        <v>120</v>
      </c>
      <c r="C31" s="618">
        <v>0</v>
      </c>
    </row>
    <row r="32" spans="1:3" s="28" customFormat="1">
      <c r="A32" s="69">
        <v>26</v>
      </c>
      <c r="B32" s="60" t="s">
        <v>119</v>
      </c>
      <c r="C32" s="621">
        <v>0</v>
      </c>
    </row>
    <row r="33" spans="1:3" s="28" customFormat="1">
      <c r="A33" s="69">
        <v>27</v>
      </c>
      <c r="B33" s="71" t="s">
        <v>193</v>
      </c>
      <c r="C33" s="619"/>
    </row>
    <row r="34" spans="1:3" s="28" customFormat="1">
      <c r="A34" s="69">
        <v>28</v>
      </c>
      <c r="B34" s="71" t="s">
        <v>118</v>
      </c>
      <c r="C34" s="619"/>
    </row>
    <row r="35" spans="1:3" s="28" customFormat="1">
      <c r="A35" s="69">
        <v>29</v>
      </c>
      <c r="B35" s="60" t="s">
        <v>117</v>
      </c>
      <c r="C35" s="619"/>
    </row>
    <row r="36" spans="1:3" s="28" customFormat="1">
      <c r="A36" s="69">
        <v>30</v>
      </c>
      <c r="B36" s="68" t="s">
        <v>116</v>
      </c>
      <c r="C36" s="618">
        <v>0</v>
      </c>
    </row>
    <row r="37" spans="1:3" s="28" customFormat="1">
      <c r="A37" s="69">
        <v>31</v>
      </c>
      <c r="B37" s="63" t="s">
        <v>115</v>
      </c>
      <c r="C37" s="619"/>
    </row>
    <row r="38" spans="1:3" s="28" customFormat="1">
      <c r="A38" s="69">
        <v>32</v>
      </c>
      <c r="B38" s="64" t="s">
        <v>114</v>
      </c>
      <c r="C38" s="619"/>
    </row>
    <row r="39" spans="1:3" s="28" customFormat="1" ht="25.5">
      <c r="A39" s="69">
        <v>33</v>
      </c>
      <c r="B39" s="63" t="s">
        <v>113</v>
      </c>
      <c r="C39" s="619"/>
    </row>
    <row r="40" spans="1:3" s="28" customFormat="1" ht="25.5">
      <c r="A40" s="69">
        <v>34</v>
      </c>
      <c r="B40" s="63" t="s">
        <v>102</v>
      </c>
      <c r="C40" s="619"/>
    </row>
    <row r="41" spans="1:3" s="28" customFormat="1">
      <c r="A41" s="69">
        <v>35</v>
      </c>
      <c r="B41" s="67" t="s">
        <v>112</v>
      </c>
      <c r="C41" s="619"/>
    </row>
    <row r="42" spans="1:3" s="28" customFormat="1">
      <c r="A42" s="69">
        <v>36</v>
      </c>
      <c r="B42" s="68" t="s">
        <v>111</v>
      </c>
      <c r="C42" s="618">
        <v>0</v>
      </c>
    </row>
    <row r="43" spans="1:3" s="28" customFormat="1">
      <c r="A43" s="69"/>
      <c r="B43" s="70"/>
      <c r="C43" s="619"/>
    </row>
    <row r="44" spans="1:3" s="28" customFormat="1">
      <c r="A44" s="69">
        <v>37</v>
      </c>
      <c r="B44" s="72" t="s">
        <v>110</v>
      </c>
      <c r="C44" s="618">
        <v>0</v>
      </c>
    </row>
    <row r="45" spans="1:3" s="28" customFormat="1">
      <c r="A45" s="69">
        <v>38</v>
      </c>
      <c r="B45" s="60" t="s">
        <v>109</v>
      </c>
      <c r="C45" s="619"/>
    </row>
    <row r="46" spans="1:3" s="28" customFormat="1">
      <c r="A46" s="69">
        <v>39</v>
      </c>
      <c r="B46" s="60" t="s">
        <v>108</v>
      </c>
      <c r="C46" s="619"/>
    </row>
    <row r="47" spans="1:3" s="28" customFormat="1">
      <c r="A47" s="69">
        <v>40</v>
      </c>
      <c r="B47" s="60" t="s">
        <v>107</v>
      </c>
      <c r="C47" s="619"/>
    </row>
    <row r="48" spans="1:3" s="28" customFormat="1">
      <c r="A48" s="69">
        <v>41</v>
      </c>
      <c r="B48" s="72" t="s">
        <v>106</v>
      </c>
      <c r="C48" s="618">
        <v>0</v>
      </c>
    </row>
    <row r="49" spans="1:3" s="28" customFormat="1">
      <c r="A49" s="69">
        <v>42</v>
      </c>
      <c r="B49" s="63" t="s">
        <v>105</v>
      </c>
      <c r="C49" s="619"/>
    </row>
    <row r="50" spans="1:3" s="28" customFormat="1">
      <c r="A50" s="69">
        <v>43</v>
      </c>
      <c r="B50" s="64" t="s">
        <v>104</v>
      </c>
      <c r="C50" s="619"/>
    </row>
    <row r="51" spans="1:3" s="28" customFormat="1">
      <c r="A51" s="69">
        <v>44</v>
      </c>
      <c r="B51" s="63" t="s">
        <v>103</v>
      </c>
      <c r="C51" s="619"/>
    </row>
    <row r="52" spans="1:3" s="28" customFormat="1" ht="25.5">
      <c r="A52" s="69">
        <v>45</v>
      </c>
      <c r="B52" s="63" t="s">
        <v>102</v>
      </c>
      <c r="C52" s="619"/>
    </row>
    <row r="53" spans="1:3" s="28" customFormat="1" ht="13.5" thickBot="1">
      <c r="A53" s="69">
        <v>46</v>
      </c>
      <c r="B53" s="73" t="s">
        <v>101</v>
      </c>
      <c r="C53" s="622">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2" workbookViewId="0">
      <selection activeCell="A2" sqref="A2"/>
    </sheetView>
  </sheetViews>
  <sheetFormatPr defaultColWidth="9.140625" defaultRowHeight="12.75"/>
  <cols>
    <col min="1" max="1" width="9.42578125" style="197" bestFit="1" customWidth="1"/>
    <col min="2" max="2" width="59" style="197" customWidth="1"/>
    <col min="3" max="3" width="16.7109375" style="197" bestFit="1" customWidth="1"/>
    <col min="4" max="4" width="13.28515625" style="197" bestFit="1" customWidth="1"/>
    <col min="5" max="16384" width="9.140625" style="197"/>
  </cols>
  <sheetData>
    <row r="1" spans="1:4" ht="15">
      <c r="A1" s="248" t="s">
        <v>31</v>
      </c>
      <c r="B1" s="3" t="str">
        <f>'Info '!C2</f>
        <v>JSC Ziraat Bank Georgia</v>
      </c>
    </row>
    <row r="2" spans="1:4" s="171" customFormat="1" ht="15.75" customHeight="1">
      <c r="A2" s="171" t="s">
        <v>32</v>
      </c>
      <c r="B2" s="635">
        <f>'1. key ratios '!B2</f>
        <v>45473</v>
      </c>
    </row>
    <row r="3" spans="1:4" s="171" customFormat="1" ht="15.75" customHeight="1"/>
    <row r="4" spans="1:4" ht="13.5" thickBot="1">
      <c r="A4" s="215" t="s">
        <v>281</v>
      </c>
      <c r="B4" s="256" t="s">
        <v>282</v>
      </c>
    </row>
    <row r="5" spans="1:4" s="257" customFormat="1" ht="12.75" customHeight="1">
      <c r="A5" s="316"/>
      <c r="B5" s="317" t="s">
        <v>285</v>
      </c>
      <c r="C5" s="249" t="s">
        <v>283</v>
      </c>
      <c r="D5" s="250" t="s">
        <v>284</v>
      </c>
    </row>
    <row r="6" spans="1:4" s="258" customFormat="1">
      <c r="A6" s="251">
        <v>1</v>
      </c>
      <c r="B6" s="309" t="s">
        <v>286</v>
      </c>
      <c r="C6" s="309"/>
      <c r="D6" s="252"/>
    </row>
    <row r="7" spans="1:4" s="258" customFormat="1">
      <c r="A7" s="253" t="s">
        <v>272</v>
      </c>
      <c r="B7" s="310" t="s">
        <v>287</v>
      </c>
      <c r="C7" s="301">
        <v>4.4999999999999998E-2</v>
      </c>
      <c r="D7" s="623">
        <v>10875472.482279733</v>
      </c>
    </row>
    <row r="8" spans="1:4" s="258" customFormat="1">
      <c r="A8" s="253" t="s">
        <v>273</v>
      </c>
      <c r="B8" s="310" t="s">
        <v>288</v>
      </c>
      <c r="C8" s="303">
        <v>0.06</v>
      </c>
      <c r="D8" s="623">
        <v>14500629.976372978</v>
      </c>
    </row>
    <row r="9" spans="1:4" s="258" customFormat="1">
      <c r="A9" s="253" t="s">
        <v>274</v>
      </c>
      <c r="B9" s="310" t="s">
        <v>289</v>
      </c>
      <c r="C9" s="303">
        <v>0.08</v>
      </c>
      <c r="D9" s="623">
        <v>19334173.301830638</v>
      </c>
    </row>
    <row r="10" spans="1:4" s="258" customFormat="1">
      <c r="A10" s="251" t="s">
        <v>275</v>
      </c>
      <c r="B10" s="309" t="s">
        <v>290</v>
      </c>
      <c r="C10" s="304"/>
      <c r="D10" s="311"/>
    </row>
    <row r="11" spans="1:4" s="259" customFormat="1">
      <c r="A11" s="254" t="s">
        <v>276</v>
      </c>
      <c r="B11" s="300" t="s">
        <v>355</v>
      </c>
      <c r="C11" s="305">
        <v>2.5000000000000001E-2</v>
      </c>
      <c r="D11" s="302">
        <v>6041929.1568220742</v>
      </c>
    </row>
    <row r="12" spans="1:4" s="259" customFormat="1">
      <c r="A12" s="254" t="s">
        <v>277</v>
      </c>
      <c r="B12" s="300" t="s">
        <v>291</v>
      </c>
      <c r="C12" s="305">
        <v>2.5000000000000001E-3</v>
      </c>
      <c r="D12" s="302">
        <v>604192.91568220744</v>
      </c>
    </row>
    <row r="13" spans="1:4" s="259" customFormat="1">
      <c r="A13" s="254" t="s">
        <v>278</v>
      </c>
      <c r="B13" s="300" t="s">
        <v>292</v>
      </c>
      <c r="C13" s="305">
        <v>0</v>
      </c>
      <c r="D13" s="302">
        <v>0</v>
      </c>
    </row>
    <row r="14" spans="1:4" s="259" customFormat="1">
      <c r="A14" s="251" t="s">
        <v>279</v>
      </c>
      <c r="B14" s="309" t="s">
        <v>352</v>
      </c>
      <c r="C14" s="306"/>
      <c r="D14" s="312"/>
    </row>
    <row r="15" spans="1:4" s="259" customFormat="1">
      <c r="A15" s="254">
        <v>3.1</v>
      </c>
      <c r="B15" s="300" t="s">
        <v>297</v>
      </c>
      <c r="C15" s="624">
        <v>3.6617626596393206E-2</v>
      </c>
      <c r="D15" s="623">
        <v>8849644.2314548623</v>
      </c>
    </row>
    <row r="16" spans="1:4" s="259" customFormat="1">
      <c r="A16" s="254">
        <v>3.2</v>
      </c>
      <c r="B16" s="300" t="s">
        <v>298</v>
      </c>
      <c r="C16" s="624">
        <v>4.8847713323709206E-2</v>
      </c>
      <c r="D16" s="623">
        <v>11805376.934984189</v>
      </c>
    </row>
    <row r="17" spans="1:6" s="258" customFormat="1">
      <c r="A17" s="254">
        <v>3.3</v>
      </c>
      <c r="B17" s="300" t="s">
        <v>299</v>
      </c>
      <c r="C17" s="624">
        <v>6.4939932701756575E-2</v>
      </c>
      <c r="D17" s="623">
        <v>15694498.913312253</v>
      </c>
    </row>
    <row r="18" spans="1:6" s="257" customFormat="1" ht="12.75" customHeight="1">
      <c r="A18" s="314"/>
      <c r="B18" s="315" t="s">
        <v>351</v>
      </c>
      <c r="C18" s="307" t="s">
        <v>737</v>
      </c>
      <c r="D18" s="313" t="s">
        <v>738</v>
      </c>
    </row>
    <row r="19" spans="1:6" s="258" customFormat="1">
      <c r="A19" s="255">
        <v>4</v>
      </c>
      <c r="B19" s="300" t="s">
        <v>293</v>
      </c>
      <c r="C19" s="305">
        <v>0.10911762659639321</v>
      </c>
      <c r="D19" s="623">
        <v>26371238.786238879</v>
      </c>
    </row>
    <row r="20" spans="1:6" s="258" customFormat="1">
      <c r="A20" s="255">
        <v>5</v>
      </c>
      <c r="B20" s="300" t="s">
        <v>91</v>
      </c>
      <c r="C20" s="305">
        <v>0.13634771332370921</v>
      </c>
      <c r="D20" s="623">
        <v>32952128.98386145</v>
      </c>
    </row>
    <row r="21" spans="1:6" s="258" customFormat="1" ht="13.5" thickBot="1">
      <c r="A21" s="260" t="s">
        <v>280</v>
      </c>
      <c r="B21" s="261" t="s">
        <v>294</v>
      </c>
      <c r="C21" s="308">
        <v>0.17243993270175659</v>
      </c>
      <c r="D21" s="625">
        <v>41674794.287647173</v>
      </c>
    </row>
    <row r="22" spans="1:6">
      <c r="F22" s="215"/>
    </row>
    <row r="23" spans="1:6" ht="51">
      <c r="B23" s="214" t="s">
        <v>354</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zoomScale="90" zoomScaleNormal="90" workbookViewId="0">
      <pane xSplit="1" ySplit="5" topLeftCell="B6" activePane="bottomRight" state="frozen"/>
      <selection activeCell="B47" sqref="B47"/>
      <selection pane="topRight" activeCell="B47" sqref="B47"/>
      <selection pane="bottomLeft" activeCell="B47" sqref="B47"/>
      <selection pane="bottomRight" activeCell="H29" sqref="H29"/>
    </sheetView>
  </sheetViews>
  <sheetFormatPr defaultColWidth="9.140625" defaultRowHeight="14.25"/>
  <cols>
    <col min="1" max="1" width="10.7109375" style="4" customWidth="1"/>
    <col min="2" max="2" width="80.7109375" style="4" customWidth="1"/>
    <col min="3" max="3" width="48.140625" style="4" customWidth="1"/>
    <col min="4" max="4" width="24.7109375" style="4" customWidth="1"/>
    <col min="5" max="5" width="9.42578125" style="5" customWidth="1"/>
    <col min="6" max="16384" width="9.140625" style="5"/>
  </cols>
  <sheetData>
    <row r="1" spans="1:6">
      <c r="A1" s="2" t="s">
        <v>31</v>
      </c>
      <c r="B1" s="3" t="str">
        <f>'Info '!C2</f>
        <v>JSC Ziraat Bank Georgia</v>
      </c>
      <c r="E1" s="4"/>
      <c r="F1" s="4"/>
    </row>
    <row r="2" spans="1:6" s="43" customFormat="1" ht="15.75" customHeight="1">
      <c r="A2" s="2" t="s">
        <v>32</v>
      </c>
      <c r="B2" s="635">
        <f>'1. key ratios '!B2</f>
        <v>45473</v>
      </c>
    </row>
    <row r="3" spans="1:6" s="43" customFormat="1" ht="15.75" customHeight="1">
      <c r="A3" s="74"/>
    </row>
    <row r="4" spans="1:6" s="43" customFormat="1" ht="15.75" customHeight="1" thickBot="1">
      <c r="A4" s="43" t="s">
        <v>48</v>
      </c>
      <c r="B4" s="165" t="s">
        <v>179</v>
      </c>
      <c r="D4" s="18" t="s">
        <v>36</v>
      </c>
    </row>
    <row r="5" spans="1:6" ht="25.5">
      <c r="A5" s="75" t="s">
        <v>6</v>
      </c>
      <c r="B5" s="187" t="s">
        <v>219</v>
      </c>
      <c r="C5" s="76" t="s">
        <v>659</v>
      </c>
      <c r="D5" s="77" t="s">
        <v>50</v>
      </c>
    </row>
    <row r="6" spans="1:6" ht="15">
      <c r="A6" s="380">
        <v>1</v>
      </c>
      <c r="B6" s="381" t="s">
        <v>560</v>
      </c>
      <c r="C6" s="637">
        <v>69744601.914700001</v>
      </c>
      <c r="D6" s="78"/>
      <c r="E6" s="79"/>
    </row>
    <row r="7" spans="1:6" ht="15">
      <c r="A7" s="380">
        <v>1.1000000000000001</v>
      </c>
      <c r="B7" s="382" t="s">
        <v>561</v>
      </c>
      <c r="C7" s="638">
        <v>9266072.2098000012</v>
      </c>
      <c r="D7" s="80"/>
      <c r="E7" s="79"/>
    </row>
    <row r="8" spans="1:6" ht="15">
      <c r="A8" s="380">
        <v>1.2</v>
      </c>
      <c r="B8" s="382" t="s">
        <v>562</v>
      </c>
      <c r="C8" s="638">
        <v>23973112.175700001</v>
      </c>
      <c r="D8" s="80"/>
      <c r="E8" s="79"/>
    </row>
    <row r="9" spans="1:6" ht="15">
      <c r="A9" s="380">
        <v>1.3</v>
      </c>
      <c r="B9" s="382" t="s">
        <v>563</v>
      </c>
      <c r="C9" s="638">
        <v>36505417.529200003</v>
      </c>
      <c r="D9" s="445"/>
      <c r="E9" s="79"/>
    </row>
    <row r="10" spans="1:6" ht="15">
      <c r="A10" s="380">
        <v>2</v>
      </c>
      <c r="B10" s="383" t="s">
        <v>564</v>
      </c>
      <c r="C10" s="638">
        <v>0</v>
      </c>
      <c r="D10" s="445"/>
      <c r="E10" s="79"/>
    </row>
    <row r="11" spans="1:6" ht="15">
      <c r="A11" s="380">
        <v>2.1</v>
      </c>
      <c r="B11" s="384" t="s">
        <v>565</v>
      </c>
      <c r="C11" s="638">
        <v>0</v>
      </c>
      <c r="D11" s="446"/>
      <c r="E11" s="81"/>
    </row>
    <row r="12" spans="1:6" ht="15">
      <c r="A12" s="380">
        <v>3</v>
      </c>
      <c r="B12" s="385" t="s">
        <v>566</v>
      </c>
      <c r="C12" s="638">
        <v>0</v>
      </c>
      <c r="D12" s="446"/>
      <c r="E12" s="81"/>
    </row>
    <row r="13" spans="1:6" ht="15">
      <c r="A13" s="380">
        <v>4</v>
      </c>
      <c r="B13" s="386" t="s">
        <v>567</v>
      </c>
      <c r="C13" s="638">
        <v>0</v>
      </c>
      <c r="D13" s="446"/>
      <c r="E13" s="81"/>
    </row>
    <row r="14" spans="1:6" ht="15">
      <c r="A14" s="380">
        <v>5</v>
      </c>
      <c r="B14" s="387" t="s">
        <v>568</v>
      </c>
      <c r="C14" s="639">
        <v>0</v>
      </c>
      <c r="D14" s="446"/>
      <c r="E14" s="81"/>
    </row>
    <row r="15" spans="1:6" ht="15">
      <c r="A15" s="380">
        <v>5.0999999999999996</v>
      </c>
      <c r="B15" s="388" t="s">
        <v>569</v>
      </c>
      <c r="C15" s="638">
        <v>0</v>
      </c>
      <c r="D15" s="446"/>
      <c r="E15" s="79"/>
    </row>
    <row r="16" spans="1:6" ht="15">
      <c r="A16" s="380">
        <v>5.2</v>
      </c>
      <c r="B16" s="388" t="s">
        <v>570</v>
      </c>
      <c r="C16" s="638">
        <v>0</v>
      </c>
      <c r="D16" s="445"/>
      <c r="E16" s="79"/>
    </row>
    <row r="17" spans="1:5" ht="15">
      <c r="A17" s="380">
        <v>5.3</v>
      </c>
      <c r="B17" s="389" t="s">
        <v>571</v>
      </c>
      <c r="C17" s="638">
        <v>0</v>
      </c>
      <c r="D17" s="445"/>
      <c r="E17" s="79"/>
    </row>
    <row r="18" spans="1:5" ht="15">
      <c r="A18" s="380">
        <v>6</v>
      </c>
      <c r="B18" s="385" t="s">
        <v>572</v>
      </c>
      <c r="C18" s="640">
        <v>150321535.4064</v>
      </c>
      <c r="D18" s="445"/>
      <c r="E18" s="79"/>
    </row>
    <row r="19" spans="1:5" ht="15">
      <c r="A19" s="380">
        <v>6.1</v>
      </c>
      <c r="B19" s="388" t="s">
        <v>570</v>
      </c>
      <c r="C19" s="638">
        <v>2593857.41</v>
      </c>
      <c r="D19" s="445"/>
      <c r="E19" s="79"/>
    </row>
    <row r="20" spans="1:5" ht="15">
      <c r="A20" s="380">
        <v>6.2</v>
      </c>
      <c r="B20" s="389" t="s">
        <v>571</v>
      </c>
      <c r="C20" s="638">
        <v>147727677.9964</v>
      </c>
      <c r="D20" s="445"/>
      <c r="E20" s="79"/>
    </row>
    <row r="21" spans="1:5" ht="15">
      <c r="A21" s="380">
        <v>7</v>
      </c>
      <c r="B21" s="383" t="s">
        <v>573</v>
      </c>
      <c r="C21" s="638">
        <v>0</v>
      </c>
      <c r="D21" s="445"/>
      <c r="E21" s="79"/>
    </row>
    <row r="22" spans="1:5" ht="15">
      <c r="A22" s="380">
        <v>8</v>
      </c>
      <c r="B22" s="390" t="s">
        <v>574</v>
      </c>
      <c r="C22" s="638">
        <v>0</v>
      </c>
      <c r="D22" s="445"/>
      <c r="E22" s="79"/>
    </row>
    <row r="23" spans="1:5" ht="15">
      <c r="A23" s="380">
        <v>9</v>
      </c>
      <c r="B23" s="386" t="s">
        <v>575</v>
      </c>
      <c r="C23" s="640">
        <v>4222747.57</v>
      </c>
      <c r="D23" s="447"/>
      <c r="E23" s="79"/>
    </row>
    <row r="24" spans="1:5" ht="15">
      <c r="A24" s="380">
        <v>9.1</v>
      </c>
      <c r="B24" s="388" t="s">
        <v>576</v>
      </c>
      <c r="C24" s="638">
        <v>4222747.57</v>
      </c>
      <c r="D24" s="448"/>
      <c r="E24" s="79"/>
    </row>
    <row r="25" spans="1:5" ht="15">
      <c r="A25" s="380">
        <v>9.1999999999999993</v>
      </c>
      <c r="B25" s="388" t="s">
        <v>577</v>
      </c>
      <c r="C25" s="638">
        <v>0</v>
      </c>
      <c r="D25" s="444"/>
      <c r="E25" s="83"/>
    </row>
    <row r="26" spans="1:5" ht="15.75">
      <c r="A26" s="380">
        <v>10</v>
      </c>
      <c r="B26" s="386" t="s">
        <v>578</v>
      </c>
      <c r="C26" s="637">
        <v>803324.24</v>
      </c>
      <c r="D26" s="562" t="s">
        <v>701</v>
      </c>
      <c r="E26" s="79"/>
    </row>
    <row r="27" spans="1:5" ht="15">
      <c r="A27" s="380">
        <v>10.1</v>
      </c>
      <c r="B27" s="388" t="s">
        <v>579</v>
      </c>
      <c r="C27" s="638">
        <v>0</v>
      </c>
      <c r="D27" s="80"/>
      <c r="E27" s="79"/>
    </row>
    <row r="28" spans="1:5" ht="15">
      <c r="A28" s="380">
        <v>10.199999999999999</v>
      </c>
      <c r="B28" s="388" t="s">
        <v>580</v>
      </c>
      <c r="C28" s="638">
        <v>803324.24</v>
      </c>
      <c r="D28" s="80"/>
      <c r="E28" s="79"/>
    </row>
    <row r="29" spans="1:5" ht="15">
      <c r="A29" s="380">
        <v>11</v>
      </c>
      <c r="B29" s="386" t="s">
        <v>581</v>
      </c>
      <c r="C29" s="640">
        <v>442954.5</v>
      </c>
      <c r="D29" s="80"/>
      <c r="E29" s="79"/>
    </row>
    <row r="30" spans="1:5" ht="15">
      <c r="A30" s="380">
        <v>11.1</v>
      </c>
      <c r="B30" s="388" t="s">
        <v>582</v>
      </c>
      <c r="C30" s="638">
        <v>442954.5</v>
      </c>
      <c r="D30" s="80"/>
      <c r="E30" s="79"/>
    </row>
    <row r="31" spans="1:5" ht="15">
      <c r="A31" s="380">
        <v>11.2</v>
      </c>
      <c r="B31" s="388" t="s">
        <v>583</v>
      </c>
      <c r="C31" s="638">
        <v>0</v>
      </c>
      <c r="D31" s="80"/>
      <c r="E31" s="79"/>
    </row>
    <row r="32" spans="1:5" ht="15">
      <c r="A32" s="380">
        <v>13</v>
      </c>
      <c r="B32" s="386" t="s">
        <v>584</v>
      </c>
      <c r="C32" s="638">
        <v>2202275.4352000002</v>
      </c>
      <c r="D32" s="80"/>
      <c r="E32" s="79"/>
    </row>
    <row r="33" spans="1:5" ht="15">
      <c r="A33" s="380">
        <v>13.1</v>
      </c>
      <c r="B33" s="391" t="s">
        <v>585</v>
      </c>
      <c r="C33" s="638">
        <v>302210</v>
      </c>
      <c r="D33" s="80"/>
      <c r="E33" s="79"/>
    </row>
    <row r="34" spans="1:5" ht="15">
      <c r="A34" s="380">
        <v>13.2</v>
      </c>
      <c r="B34" s="391" t="s">
        <v>586</v>
      </c>
      <c r="C34" s="638">
        <v>0</v>
      </c>
      <c r="D34" s="82"/>
      <c r="E34" s="79"/>
    </row>
    <row r="35" spans="1:5" ht="15">
      <c r="A35" s="380">
        <v>14</v>
      </c>
      <c r="B35" s="392" t="s">
        <v>587</v>
      </c>
      <c r="C35" s="641">
        <v>227737439.0663</v>
      </c>
      <c r="D35" s="82"/>
      <c r="E35" s="79"/>
    </row>
    <row r="36" spans="1:5" ht="15">
      <c r="A36" s="380"/>
      <c r="B36" s="393" t="s">
        <v>588</v>
      </c>
      <c r="C36" s="638">
        <v>0</v>
      </c>
      <c r="D36" s="84"/>
      <c r="E36" s="79"/>
    </row>
    <row r="37" spans="1:5" ht="15">
      <c r="A37" s="380">
        <v>15</v>
      </c>
      <c r="B37" s="394" t="s">
        <v>589</v>
      </c>
      <c r="C37" s="638">
        <v>0</v>
      </c>
      <c r="D37" s="444"/>
      <c r="E37" s="83"/>
    </row>
    <row r="38" spans="1:5" ht="15">
      <c r="A38" s="395">
        <v>15.1</v>
      </c>
      <c r="B38" s="396" t="s">
        <v>565</v>
      </c>
      <c r="C38" s="638">
        <v>0</v>
      </c>
      <c r="D38" s="80"/>
      <c r="E38" s="79"/>
    </row>
    <row r="39" spans="1:5" ht="15">
      <c r="A39" s="395">
        <v>16</v>
      </c>
      <c r="B39" s="383" t="s">
        <v>590</v>
      </c>
      <c r="C39" s="638">
        <v>0</v>
      </c>
      <c r="D39" s="80"/>
      <c r="E39" s="79"/>
    </row>
    <row r="40" spans="1:5" ht="15">
      <c r="A40" s="395">
        <v>17</v>
      </c>
      <c r="B40" s="383" t="s">
        <v>591</v>
      </c>
      <c r="C40" s="640">
        <v>143146907.8554</v>
      </c>
      <c r="D40" s="80"/>
      <c r="E40" s="79"/>
    </row>
    <row r="41" spans="1:5" ht="15">
      <c r="A41" s="395">
        <v>17.100000000000001</v>
      </c>
      <c r="B41" s="397" t="s">
        <v>592</v>
      </c>
      <c r="C41" s="638">
        <v>132816257.82829998</v>
      </c>
      <c r="D41" s="80"/>
      <c r="E41" s="79"/>
    </row>
    <row r="42" spans="1:5" ht="15">
      <c r="A42" s="395">
        <v>17.2</v>
      </c>
      <c r="B42" s="398" t="s">
        <v>593</v>
      </c>
      <c r="C42" s="638">
        <v>9898603.9965000004</v>
      </c>
      <c r="D42" s="80"/>
      <c r="E42" s="79"/>
    </row>
    <row r="43" spans="1:5" ht="15">
      <c r="A43" s="395">
        <v>17.3</v>
      </c>
      <c r="B43" s="434" t="s">
        <v>594</v>
      </c>
      <c r="C43" s="638">
        <v>0</v>
      </c>
      <c r="D43" s="82"/>
      <c r="E43" s="79"/>
    </row>
    <row r="44" spans="1:5" ht="15">
      <c r="A44" s="395">
        <v>17.399999999999999</v>
      </c>
      <c r="B44" s="435" t="s">
        <v>595</v>
      </c>
      <c r="C44" s="638">
        <v>432046.0306</v>
      </c>
      <c r="D44" s="436"/>
      <c r="E44" s="79"/>
    </row>
    <row r="45" spans="1:5" ht="15">
      <c r="A45" s="395">
        <v>18</v>
      </c>
      <c r="B45" s="437" t="s">
        <v>596</v>
      </c>
      <c r="C45" s="638">
        <v>133233.72</v>
      </c>
      <c r="D45" s="443"/>
      <c r="E45" s="83"/>
    </row>
    <row r="46" spans="1:5" ht="15.75">
      <c r="A46" s="395">
        <v>19</v>
      </c>
      <c r="B46" s="437" t="s">
        <v>597</v>
      </c>
      <c r="C46" s="642">
        <v>667057</v>
      </c>
      <c r="D46" s="438"/>
    </row>
    <row r="47" spans="1:5" ht="15">
      <c r="A47" s="395">
        <v>19.100000000000001</v>
      </c>
      <c r="B47" s="439" t="s">
        <v>598</v>
      </c>
      <c r="C47" s="638">
        <v>629825</v>
      </c>
      <c r="D47" s="438"/>
    </row>
    <row r="48" spans="1:5" ht="15">
      <c r="A48" s="395">
        <v>19.2</v>
      </c>
      <c r="B48" s="439" t="s">
        <v>599</v>
      </c>
      <c r="C48" s="638">
        <v>37232</v>
      </c>
      <c r="D48" s="438"/>
    </row>
    <row r="49" spans="1:4" ht="15">
      <c r="A49" s="395">
        <v>20</v>
      </c>
      <c r="B49" s="402" t="s">
        <v>600</v>
      </c>
      <c r="C49" s="638">
        <v>0</v>
      </c>
      <c r="D49" s="438"/>
    </row>
    <row r="50" spans="1:4" ht="15">
      <c r="A50" s="395">
        <v>21</v>
      </c>
      <c r="B50" s="440" t="s">
        <v>601</v>
      </c>
      <c r="C50" s="638">
        <v>3795941.8200000003</v>
      </c>
      <c r="D50" s="438"/>
    </row>
    <row r="51" spans="1:4" ht="15">
      <c r="A51" s="395">
        <v>21.1</v>
      </c>
      <c r="B51" s="398" t="s">
        <v>602</v>
      </c>
      <c r="C51" s="638">
        <v>0</v>
      </c>
      <c r="D51" s="438"/>
    </row>
    <row r="52" spans="1:4" ht="15.75">
      <c r="A52" s="395">
        <v>22</v>
      </c>
      <c r="B52" s="403" t="s">
        <v>603</v>
      </c>
      <c r="C52" s="642">
        <v>147743140.39539999</v>
      </c>
      <c r="D52" s="438"/>
    </row>
    <row r="53" spans="1:4" ht="15">
      <c r="A53" s="395"/>
      <c r="B53" s="404" t="s">
        <v>604</v>
      </c>
      <c r="C53" s="638">
        <v>0</v>
      </c>
      <c r="D53" s="438"/>
    </row>
    <row r="54" spans="1:4" ht="15.75">
      <c r="A54" s="395">
        <v>23</v>
      </c>
      <c r="B54" s="402" t="s">
        <v>605</v>
      </c>
      <c r="C54" s="638">
        <v>50000000</v>
      </c>
      <c r="D54" s="562" t="s">
        <v>727</v>
      </c>
    </row>
    <row r="55" spans="1:4" ht="15">
      <c r="A55" s="395">
        <v>24</v>
      </c>
      <c r="B55" s="402" t="s">
        <v>606</v>
      </c>
      <c r="C55" s="638">
        <v>0</v>
      </c>
      <c r="D55" s="438"/>
    </row>
    <row r="56" spans="1:4" ht="15">
      <c r="A56" s="395">
        <v>25</v>
      </c>
      <c r="B56" s="437" t="s">
        <v>607</v>
      </c>
      <c r="C56" s="638">
        <v>0</v>
      </c>
      <c r="D56" s="438"/>
    </row>
    <row r="57" spans="1:4" ht="15">
      <c r="A57" s="395">
        <v>26</v>
      </c>
      <c r="B57" s="437" t="s">
        <v>608</v>
      </c>
      <c r="C57" s="638">
        <v>0</v>
      </c>
      <c r="D57" s="438"/>
    </row>
    <row r="58" spans="1:4" ht="15">
      <c r="A58" s="395">
        <v>27</v>
      </c>
      <c r="B58" s="437" t="s">
        <v>609</v>
      </c>
      <c r="C58" s="643">
        <v>0</v>
      </c>
      <c r="D58" s="438"/>
    </row>
    <row r="59" spans="1:4" ht="15">
      <c r="A59" s="395">
        <v>27.1</v>
      </c>
      <c r="B59" s="435" t="s">
        <v>610</v>
      </c>
      <c r="C59" s="638">
        <v>0</v>
      </c>
      <c r="D59" s="438"/>
    </row>
    <row r="60" spans="1:4" ht="15">
      <c r="A60" s="395">
        <v>27.2</v>
      </c>
      <c r="B60" s="435" t="s">
        <v>611</v>
      </c>
      <c r="C60" s="638">
        <v>0</v>
      </c>
      <c r="D60" s="438"/>
    </row>
    <row r="61" spans="1:4" ht="15">
      <c r="A61" s="395">
        <v>28</v>
      </c>
      <c r="B61" s="405" t="s">
        <v>612</v>
      </c>
      <c r="C61" s="638">
        <v>0</v>
      </c>
      <c r="D61" s="438"/>
    </row>
    <row r="62" spans="1:4" ht="15">
      <c r="A62" s="395">
        <v>29</v>
      </c>
      <c r="B62" s="437" t="s">
        <v>613</v>
      </c>
      <c r="C62" s="643">
        <v>0</v>
      </c>
      <c r="D62" s="438"/>
    </row>
    <row r="63" spans="1:4" ht="15">
      <c r="A63" s="395">
        <v>29.1</v>
      </c>
      <c r="B63" s="441" t="s">
        <v>614</v>
      </c>
      <c r="C63" s="638">
        <v>0</v>
      </c>
      <c r="D63" s="438"/>
    </row>
    <row r="64" spans="1:4" ht="21">
      <c r="A64" s="395">
        <v>29.2</v>
      </c>
      <c r="B64" s="449" t="s">
        <v>615</v>
      </c>
      <c r="C64" s="638">
        <v>0</v>
      </c>
      <c r="D64" s="438"/>
    </row>
    <row r="65" spans="1:4" ht="21">
      <c r="A65" s="395">
        <v>29.3</v>
      </c>
      <c r="B65" s="449" t="s">
        <v>616</v>
      </c>
      <c r="C65" s="638">
        <v>0</v>
      </c>
      <c r="D65" s="438"/>
    </row>
    <row r="66" spans="1:4" ht="15.75">
      <c r="A66" s="395">
        <v>30</v>
      </c>
      <c r="B66" s="407" t="s">
        <v>617</v>
      </c>
      <c r="C66" s="638">
        <v>29994298.670900017</v>
      </c>
      <c r="D66" s="562" t="s">
        <v>728</v>
      </c>
    </row>
    <row r="67" spans="1:4" ht="15">
      <c r="A67" s="395">
        <v>31</v>
      </c>
      <c r="B67" s="442" t="s">
        <v>618</v>
      </c>
      <c r="C67" s="643">
        <v>79994298.670900017</v>
      </c>
      <c r="D67" s="438"/>
    </row>
    <row r="68" spans="1:4" ht="15.75" thickBot="1">
      <c r="A68" s="395">
        <v>32</v>
      </c>
      <c r="B68" s="407" t="s">
        <v>619</v>
      </c>
      <c r="C68" s="644">
        <v>227737439.0663</v>
      </c>
      <c r="D68" s="438"/>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80" zoomScaleNormal="80" workbookViewId="0">
      <pane xSplit="1" ySplit="4" topLeftCell="B5" activePane="bottomRight" state="frozen"/>
      <selection activeCell="B9" sqref="B9"/>
      <selection pane="topRight" activeCell="B9" sqref="B9"/>
      <selection pane="bottomLeft" activeCell="B9" sqref="B9"/>
      <selection pane="bottomRight" activeCell="C8" sqref="C8:S22"/>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31</v>
      </c>
      <c r="B1" s="3" t="str">
        <f>'Info '!C2</f>
        <v>JSC Ziraat Bank Georgia</v>
      </c>
    </row>
    <row r="2" spans="1:19">
      <c r="A2" s="2" t="s">
        <v>32</v>
      </c>
      <c r="B2" s="635">
        <f>'1. key ratios '!B2</f>
        <v>45473</v>
      </c>
    </row>
    <row r="4" spans="1:19" ht="26.25" thickBot="1">
      <c r="A4" s="4" t="s">
        <v>147</v>
      </c>
      <c r="B4" s="205" t="s">
        <v>252</v>
      </c>
    </row>
    <row r="5" spans="1:19" s="194" customFormat="1">
      <c r="A5" s="189"/>
      <c r="B5" s="190"/>
      <c r="C5" s="191" t="s">
        <v>0</v>
      </c>
      <c r="D5" s="191" t="s">
        <v>1</v>
      </c>
      <c r="E5" s="191" t="s">
        <v>2</v>
      </c>
      <c r="F5" s="191" t="s">
        <v>3</v>
      </c>
      <c r="G5" s="191" t="s">
        <v>4</v>
      </c>
      <c r="H5" s="191" t="s">
        <v>5</v>
      </c>
      <c r="I5" s="191" t="s">
        <v>8</v>
      </c>
      <c r="J5" s="191" t="s">
        <v>9</v>
      </c>
      <c r="K5" s="191" t="s">
        <v>10</v>
      </c>
      <c r="L5" s="191" t="s">
        <v>11</v>
      </c>
      <c r="M5" s="191" t="s">
        <v>12</v>
      </c>
      <c r="N5" s="191" t="s">
        <v>13</v>
      </c>
      <c r="O5" s="191" t="s">
        <v>236</v>
      </c>
      <c r="P5" s="191" t="s">
        <v>237</v>
      </c>
      <c r="Q5" s="191" t="s">
        <v>238</v>
      </c>
      <c r="R5" s="192" t="s">
        <v>239</v>
      </c>
      <c r="S5" s="193" t="s">
        <v>240</v>
      </c>
    </row>
    <row r="6" spans="1:19" s="194" customFormat="1" ht="99" customHeight="1">
      <c r="A6" s="195"/>
      <c r="B6" s="747" t="s">
        <v>241</v>
      </c>
      <c r="C6" s="743">
        <v>0</v>
      </c>
      <c r="D6" s="744"/>
      <c r="E6" s="743">
        <v>0.2</v>
      </c>
      <c r="F6" s="744"/>
      <c r="G6" s="743">
        <v>0.35</v>
      </c>
      <c r="H6" s="744"/>
      <c r="I6" s="743">
        <v>0.5</v>
      </c>
      <c r="J6" s="744"/>
      <c r="K6" s="743">
        <v>0.75</v>
      </c>
      <c r="L6" s="744"/>
      <c r="M6" s="743">
        <v>1</v>
      </c>
      <c r="N6" s="744"/>
      <c r="O6" s="743">
        <v>1.5</v>
      </c>
      <c r="P6" s="744"/>
      <c r="Q6" s="743">
        <v>2.5</v>
      </c>
      <c r="R6" s="744"/>
      <c r="S6" s="745" t="s">
        <v>146</v>
      </c>
    </row>
    <row r="7" spans="1:19" s="194" customFormat="1" ht="30.75" customHeight="1">
      <c r="A7" s="195"/>
      <c r="B7" s="748"/>
      <c r="C7" s="186" t="s">
        <v>149</v>
      </c>
      <c r="D7" s="186" t="s">
        <v>148</v>
      </c>
      <c r="E7" s="186" t="s">
        <v>149</v>
      </c>
      <c r="F7" s="186" t="s">
        <v>148</v>
      </c>
      <c r="G7" s="186" t="s">
        <v>149</v>
      </c>
      <c r="H7" s="186" t="s">
        <v>148</v>
      </c>
      <c r="I7" s="186" t="s">
        <v>149</v>
      </c>
      <c r="J7" s="186" t="s">
        <v>148</v>
      </c>
      <c r="K7" s="186" t="s">
        <v>149</v>
      </c>
      <c r="L7" s="186" t="s">
        <v>148</v>
      </c>
      <c r="M7" s="186" t="s">
        <v>149</v>
      </c>
      <c r="N7" s="186" t="s">
        <v>148</v>
      </c>
      <c r="O7" s="186" t="s">
        <v>149</v>
      </c>
      <c r="P7" s="186" t="s">
        <v>148</v>
      </c>
      <c r="Q7" s="186" t="s">
        <v>149</v>
      </c>
      <c r="R7" s="186" t="s">
        <v>148</v>
      </c>
      <c r="S7" s="746"/>
    </row>
    <row r="8" spans="1:19" s="87" customFormat="1">
      <c r="A8" s="85">
        <v>1</v>
      </c>
      <c r="B8" s="1" t="s">
        <v>52</v>
      </c>
      <c r="C8" s="645">
        <v>3910258.58</v>
      </c>
      <c r="D8" s="645"/>
      <c r="E8" s="645">
        <v>0</v>
      </c>
      <c r="F8" s="646"/>
      <c r="G8" s="645">
        <v>0</v>
      </c>
      <c r="H8" s="645"/>
      <c r="I8" s="645">
        <v>0</v>
      </c>
      <c r="J8" s="645"/>
      <c r="K8" s="645">
        <v>0</v>
      </c>
      <c r="L8" s="645"/>
      <c r="M8" s="645">
        <v>22656711.0057</v>
      </c>
      <c r="N8" s="645"/>
      <c r="O8" s="645">
        <v>0</v>
      </c>
      <c r="P8" s="645"/>
      <c r="Q8" s="645">
        <v>0</v>
      </c>
      <c r="R8" s="646"/>
      <c r="S8" s="708">
        <v>22656711.0057</v>
      </c>
    </row>
    <row r="9" spans="1:19" s="87" customFormat="1">
      <c r="A9" s="85">
        <v>2</v>
      </c>
      <c r="B9" s="1" t="s">
        <v>53</v>
      </c>
      <c r="C9" s="645">
        <v>0</v>
      </c>
      <c r="D9" s="645"/>
      <c r="E9" s="645">
        <v>0</v>
      </c>
      <c r="F9" s="645"/>
      <c r="G9" s="645">
        <v>0</v>
      </c>
      <c r="H9" s="645"/>
      <c r="I9" s="645">
        <v>0</v>
      </c>
      <c r="J9" s="645"/>
      <c r="K9" s="645">
        <v>0</v>
      </c>
      <c r="L9" s="645"/>
      <c r="M9" s="645">
        <v>0</v>
      </c>
      <c r="N9" s="645"/>
      <c r="O9" s="645">
        <v>0</v>
      </c>
      <c r="P9" s="645"/>
      <c r="Q9" s="645">
        <v>0</v>
      </c>
      <c r="R9" s="646"/>
      <c r="S9" s="708">
        <v>0</v>
      </c>
    </row>
    <row r="10" spans="1:19" s="87" customFormat="1">
      <c r="A10" s="85">
        <v>3</v>
      </c>
      <c r="B10" s="1" t="s">
        <v>165</v>
      </c>
      <c r="C10" s="645">
        <v>0</v>
      </c>
      <c r="D10" s="645"/>
      <c r="E10" s="645">
        <v>0</v>
      </c>
      <c r="F10" s="645"/>
      <c r="G10" s="645">
        <v>0</v>
      </c>
      <c r="H10" s="645"/>
      <c r="I10" s="645">
        <v>0</v>
      </c>
      <c r="J10" s="645"/>
      <c r="K10" s="645">
        <v>0</v>
      </c>
      <c r="L10" s="645"/>
      <c r="M10" s="645">
        <v>0</v>
      </c>
      <c r="N10" s="645"/>
      <c r="O10" s="645">
        <v>0</v>
      </c>
      <c r="P10" s="645"/>
      <c r="Q10" s="645">
        <v>0</v>
      </c>
      <c r="R10" s="646"/>
      <c r="S10" s="708">
        <v>0</v>
      </c>
    </row>
    <row r="11" spans="1:19" s="87" customFormat="1">
      <c r="A11" s="85">
        <v>4</v>
      </c>
      <c r="B11" s="1" t="s">
        <v>54</v>
      </c>
      <c r="C11" s="645">
        <v>0</v>
      </c>
      <c r="D11" s="645"/>
      <c r="E11" s="645">
        <v>0</v>
      </c>
      <c r="F11" s="645"/>
      <c r="G11" s="645">
        <v>0</v>
      </c>
      <c r="H11" s="645"/>
      <c r="I11" s="645">
        <v>0</v>
      </c>
      <c r="J11" s="645"/>
      <c r="K11" s="645">
        <v>0</v>
      </c>
      <c r="L11" s="645"/>
      <c r="M11" s="645">
        <v>0</v>
      </c>
      <c r="N11" s="645"/>
      <c r="O11" s="645">
        <v>0</v>
      </c>
      <c r="P11" s="645"/>
      <c r="Q11" s="645">
        <v>0</v>
      </c>
      <c r="R11" s="646"/>
      <c r="S11" s="708">
        <v>0</v>
      </c>
    </row>
    <row r="12" spans="1:19" s="87" customFormat="1">
      <c r="A12" s="85">
        <v>5</v>
      </c>
      <c r="B12" s="1" t="s">
        <v>55</v>
      </c>
      <c r="C12" s="645">
        <v>0</v>
      </c>
      <c r="D12" s="645"/>
      <c r="E12" s="645">
        <v>0</v>
      </c>
      <c r="F12" s="645"/>
      <c r="G12" s="645">
        <v>0</v>
      </c>
      <c r="H12" s="645"/>
      <c r="I12" s="645">
        <v>0</v>
      </c>
      <c r="J12" s="645"/>
      <c r="K12" s="645">
        <v>0</v>
      </c>
      <c r="L12" s="645"/>
      <c r="M12" s="645">
        <v>0</v>
      </c>
      <c r="N12" s="645"/>
      <c r="O12" s="645">
        <v>0</v>
      </c>
      <c r="P12" s="645"/>
      <c r="Q12" s="645">
        <v>0</v>
      </c>
      <c r="R12" s="646"/>
      <c r="S12" s="708">
        <v>0</v>
      </c>
    </row>
    <row r="13" spans="1:19" s="87" customFormat="1">
      <c r="A13" s="85">
        <v>6</v>
      </c>
      <c r="B13" s="1" t="s">
        <v>56</v>
      </c>
      <c r="C13" s="645">
        <v>0</v>
      </c>
      <c r="D13" s="645"/>
      <c r="E13" s="645">
        <v>18045048.879999999</v>
      </c>
      <c r="F13" s="645"/>
      <c r="G13" s="645">
        <v>0</v>
      </c>
      <c r="H13" s="645"/>
      <c r="I13" s="645">
        <v>18460368.6492</v>
      </c>
      <c r="J13" s="645"/>
      <c r="K13" s="645">
        <v>0</v>
      </c>
      <c r="L13" s="645"/>
      <c r="M13" s="645">
        <v>0</v>
      </c>
      <c r="N13" s="645"/>
      <c r="O13" s="645">
        <v>0</v>
      </c>
      <c r="P13" s="645"/>
      <c r="Q13" s="645">
        <v>0</v>
      </c>
      <c r="R13" s="646"/>
      <c r="S13" s="708">
        <v>12839194.1006</v>
      </c>
    </row>
    <row r="14" spans="1:19" s="87" customFormat="1">
      <c r="A14" s="85">
        <v>7</v>
      </c>
      <c r="B14" s="1" t="s">
        <v>57</v>
      </c>
      <c r="C14" s="645">
        <v>0</v>
      </c>
      <c r="D14" s="645"/>
      <c r="E14" s="645">
        <v>0</v>
      </c>
      <c r="F14" s="645"/>
      <c r="G14" s="645">
        <v>0</v>
      </c>
      <c r="H14" s="645"/>
      <c r="I14" s="645">
        <v>0</v>
      </c>
      <c r="J14" s="645"/>
      <c r="K14" s="645">
        <v>0</v>
      </c>
      <c r="L14" s="645"/>
      <c r="M14" s="645">
        <v>76518053.082499996</v>
      </c>
      <c r="N14" s="645">
        <v>20707123.80416999</v>
      </c>
      <c r="O14" s="645">
        <v>0</v>
      </c>
      <c r="P14" s="645"/>
      <c r="Q14" s="645">
        <v>0</v>
      </c>
      <c r="R14" s="646"/>
      <c r="S14" s="708">
        <v>97225176.886669993</v>
      </c>
    </row>
    <row r="15" spans="1:19" s="87" customFormat="1">
      <c r="A15" s="85">
        <v>8</v>
      </c>
      <c r="B15" s="1" t="s">
        <v>58</v>
      </c>
      <c r="C15" s="645">
        <v>0</v>
      </c>
      <c r="D15" s="645"/>
      <c r="E15" s="645">
        <v>0</v>
      </c>
      <c r="F15" s="645"/>
      <c r="G15" s="645">
        <v>0</v>
      </c>
      <c r="H15" s="645"/>
      <c r="I15" s="645">
        <v>0</v>
      </c>
      <c r="J15" s="645"/>
      <c r="K15" s="645">
        <v>0</v>
      </c>
      <c r="L15" s="645"/>
      <c r="M15" s="645">
        <v>71209624.913900003</v>
      </c>
      <c r="N15" s="645">
        <v>6575855.4704900002</v>
      </c>
      <c r="O15" s="645">
        <v>0</v>
      </c>
      <c r="P15" s="645"/>
      <c r="Q15" s="645">
        <v>0</v>
      </c>
      <c r="R15" s="646"/>
      <c r="S15" s="708">
        <v>77785480.384389997</v>
      </c>
    </row>
    <row r="16" spans="1:19" s="87" customFormat="1">
      <c r="A16" s="85">
        <v>9</v>
      </c>
      <c r="B16" s="1" t="s">
        <v>59</v>
      </c>
      <c r="C16" s="645">
        <v>0</v>
      </c>
      <c r="D16" s="645"/>
      <c r="E16" s="645">
        <v>0</v>
      </c>
      <c r="F16" s="645"/>
      <c r="G16" s="645">
        <v>0</v>
      </c>
      <c r="H16" s="645"/>
      <c r="I16" s="645">
        <v>0</v>
      </c>
      <c r="J16" s="645"/>
      <c r="K16" s="645">
        <v>0</v>
      </c>
      <c r="L16" s="645"/>
      <c r="M16" s="645">
        <v>0</v>
      </c>
      <c r="N16" s="645"/>
      <c r="O16" s="645">
        <v>0</v>
      </c>
      <c r="P16" s="645"/>
      <c r="Q16" s="645">
        <v>0</v>
      </c>
      <c r="R16" s="646"/>
      <c r="S16" s="708">
        <v>0</v>
      </c>
    </row>
    <row r="17" spans="1:19" s="87" customFormat="1">
      <c r="A17" s="85">
        <v>10</v>
      </c>
      <c r="B17" s="1" t="s">
        <v>60</v>
      </c>
      <c r="C17" s="645">
        <v>0</v>
      </c>
      <c r="D17" s="645"/>
      <c r="E17" s="645">
        <v>0</v>
      </c>
      <c r="F17" s="645"/>
      <c r="G17" s="645">
        <v>0</v>
      </c>
      <c r="H17" s="645"/>
      <c r="I17" s="645">
        <v>0</v>
      </c>
      <c r="J17" s="645"/>
      <c r="K17" s="645">
        <v>0</v>
      </c>
      <c r="L17" s="645"/>
      <c r="M17" s="645">
        <v>0</v>
      </c>
      <c r="N17" s="645"/>
      <c r="O17" s="645">
        <v>0</v>
      </c>
      <c r="P17" s="645"/>
      <c r="Q17" s="645">
        <v>0</v>
      </c>
      <c r="R17" s="646"/>
      <c r="S17" s="708">
        <v>0</v>
      </c>
    </row>
    <row r="18" spans="1:19" s="87" customFormat="1">
      <c r="A18" s="85">
        <v>11</v>
      </c>
      <c r="B18" s="1" t="s">
        <v>61</v>
      </c>
      <c r="C18" s="645">
        <v>0</v>
      </c>
      <c r="D18" s="645"/>
      <c r="E18" s="645">
        <v>0</v>
      </c>
      <c r="F18" s="645"/>
      <c r="G18" s="645">
        <v>0</v>
      </c>
      <c r="H18" s="645"/>
      <c r="I18" s="645">
        <v>0</v>
      </c>
      <c r="J18" s="645"/>
      <c r="K18" s="645">
        <v>0</v>
      </c>
      <c r="L18" s="645"/>
      <c r="M18" s="645">
        <v>0</v>
      </c>
      <c r="N18" s="645"/>
      <c r="O18" s="645">
        <v>0</v>
      </c>
      <c r="P18" s="645"/>
      <c r="Q18" s="645">
        <v>0</v>
      </c>
      <c r="R18" s="646"/>
      <c r="S18" s="708">
        <v>0</v>
      </c>
    </row>
    <row r="19" spans="1:19" s="87" customFormat="1">
      <c r="A19" s="85">
        <v>12</v>
      </c>
      <c r="B19" s="1" t="s">
        <v>62</v>
      </c>
      <c r="C19" s="645">
        <v>0</v>
      </c>
      <c r="D19" s="645"/>
      <c r="E19" s="645">
        <v>0</v>
      </c>
      <c r="F19" s="645"/>
      <c r="G19" s="645">
        <v>0</v>
      </c>
      <c r="H19" s="645"/>
      <c r="I19" s="645">
        <v>0</v>
      </c>
      <c r="J19" s="645"/>
      <c r="K19" s="645">
        <v>0</v>
      </c>
      <c r="L19" s="645"/>
      <c r="M19" s="645">
        <v>0</v>
      </c>
      <c r="N19" s="645"/>
      <c r="O19" s="645">
        <v>0</v>
      </c>
      <c r="P19" s="645"/>
      <c r="Q19" s="645">
        <v>0</v>
      </c>
      <c r="R19" s="646"/>
      <c r="S19" s="708">
        <v>0</v>
      </c>
    </row>
    <row r="20" spans="1:19" s="87" customFormat="1">
      <c r="A20" s="85">
        <v>13</v>
      </c>
      <c r="B20" s="1" t="s">
        <v>145</v>
      </c>
      <c r="C20" s="645">
        <v>0</v>
      </c>
      <c r="D20" s="645"/>
      <c r="E20" s="645">
        <v>0</v>
      </c>
      <c r="F20" s="645"/>
      <c r="G20" s="645">
        <v>0</v>
      </c>
      <c r="H20" s="645"/>
      <c r="I20" s="645">
        <v>0</v>
      </c>
      <c r="J20" s="645"/>
      <c r="K20" s="645">
        <v>0</v>
      </c>
      <c r="L20" s="645"/>
      <c r="M20" s="645">
        <v>0</v>
      </c>
      <c r="N20" s="645"/>
      <c r="O20" s="645">
        <v>0</v>
      </c>
      <c r="P20" s="645"/>
      <c r="Q20" s="645">
        <v>0</v>
      </c>
      <c r="R20" s="646"/>
      <c r="S20" s="708">
        <v>0</v>
      </c>
    </row>
    <row r="21" spans="1:19" s="87" customFormat="1">
      <c r="A21" s="85">
        <v>14</v>
      </c>
      <c r="B21" s="1" t="s">
        <v>64</v>
      </c>
      <c r="C21" s="645">
        <v>9068595.3398000002</v>
      </c>
      <c r="D21" s="645"/>
      <c r="E21" s="645">
        <v>689347.89</v>
      </c>
      <c r="F21" s="645"/>
      <c r="G21" s="645">
        <v>0</v>
      </c>
      <c r="H21" s="645"/>
      <c r="I21" s="645">
        <v>0</v>
      </c>
      <c r="J21" s="645"/>
      <c r="K21" s="645">
        <v>0</v>
      </c>
      <c r="L21" s="645"/>
      <c r="M21" s="645">
        <v>6376106.4852</v>
      </c>
      <c r="N21" s="645"/>
      <c r="O21" s="645">
        <v>0</v>
      </c>
      <c r="P21" s="645"/>
      <c r="Q21" s="645">
        <v>0</v>
      </c>
      <c r="R21" s="646"/>
      <c r="S21" s="708">
        <v>6513976.0631999997</v>
      </c>
    </row>
    <row r="22" spans="1:19" ht="13.5" thickBot="1">
      <c r="A22" s="88"/>
      <c r="B22" s="89" t="s">
        <v>65</v>
      </c>
      <c r="C22" s="90">
        <v>12978853.9198</v>
      </c>
      <c r="D22" s="90">
        <v>0</v>
      </c>
      <c r="E22" s="90">
        <v>18734396.77</v>
      </c>
      <c r="F22" s="90">
        <v>0</v>
      </c>
      <c r="G22" s="90">
        <v>0</v>
      </c>
      <c r="H22" s="90">
        <v>0</v>
      </c>
      <c r="I22" s="90">
        <v>18460368.6492</v>
      </c>
      <c r="J22" s="90">
        <v>0</v>
      </c>
      <c r="K22" s="90">
        <v>0</v>
      </c>
      <c r="L22" s="90">
        <v>0</v>
      </c>
      <c r="M22" s="90">
        <v>176760495.48729998</v>
      </c>
      <c r="N22" s="90">
        <v>27282979.274659991</v>
      </c>
      <c r="O22" s="90">
        <v>0</v>
      </c>
      <c r="P22" s="90">
        <v>0</v>
      </c>
      <c r="Q22" s="90">
        <v>0</v>
      </c>
      <c r="R22" s="90">
        <v>0</v>
      </c>
      <c r="S22" s="206">
        <v>217020538.44055998</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31</v>
      </c>
      <c r="B1" s="3" t="str">
        <f>'Info '!C2</f>
        <v>JSC Ziraat Bank Georgia</v>
      </c>
    </row>
    <row r="2" spans="1:22">
      <c r="A2" s="2" t="s">
        <v>32</v>
      </c>
      <c r="B2" s="635">
        <f>'1. key ratios '!B2</f>
        <v>45473</v>
      </c>
    </row>
    <row r="4" spans="1:22" ht="13.5" thickBot="1">
      <c r="A4" s="4" t="s">
        <v>244</v>
      </c>
      <c r="B4" s="91" t="s">
        <v>51</v>
      </c>
      <c r="V4" s="18" t="s">
        <v>36</v>
      </c>
    </row>
    <row r="5" spans="1:22" ht="12.75" customHeight="1">
      <c r="A5" s="92"/>
      <c r="B5" s="93"/>
      <c r="C5" s="749" t="s">
        <v>170</v>
      </c>
      <c r="D5" s="750"/>
      <c r="E5" s="750"/>
      <c r="F5" s="750"/>
      <c r="G5" s="750"/>
      <c r="H5" s="750"/>
      <c r="I5" s="750"/>
      <c r="J5" s="750"/>
      <c r="K5" s="750"/>
      <c r="L5" s="751"/>
      <c r="M5" s="752" t="s">
        <v>171</v>
      </c>
      <c r="N5" s="753"/>
      <c r="O5" s="753"/>
      <c r="P5" s="753"/>
      <c r="Q5" s="753"/>
      <c r="R5" s="753"/>
      <c r="S5" s="754"/>
      <c r="T5" s="757" t="s">
        <v>242</v>
      </c>
      <c r="U5" s="757" t="s">
        <v>243</v>
      </c>
      <c r="V5" s="755" t="s">
        <v>77</v>
      </c>
    </row>
    <row r="6" spans="1:22" s="52" customFormat="1" ht="102">
      <c r="A6" s="49"/>
      <c r="B6" s="94"/>
      <c r="C6" s="95" t="s">
        <v>66</v>
      </c>
      <c r="D6" s="168" t="s">
        <v>67</v>
      </c>
      <c r="E6" s="122" t="s">
        <v>173</v>
      </c>
      <c r="F6" s="122" t="s">
        <v>174</v>
      </c>
      <c r="G6" s="168" t="s">
        <v>177</v>
      </c>
      <c r="H6" s="168" t="s">
        <v>172</v>
      </c>
      <c r="I6" s="168" t="s">
        <v>68</v>
      </c>
      <c r="J6" s="168" t="s">
        <v>69</v>
      </c>
      <c r="K6" s="96" t="s">
        <v>70</v>
      </c>
      <c r="L6" s="97" t="s">
        <v>71</v>
      </c>
      <c r="M6" s="95" t="s">
        <v>175</v>
      </c>
      <c r="N6" s="96" t="s">
        <v>72</v>
      </c>
      <c r="O6" s="96" t="s">
        <v>73</v>
      </c>
      <c r="P6" s="96" t="s">
        <v>74</v>
      </c>
      <c r="Q6" s="96" t="s">
        <v>75</v>
      </c>
      <c r="R6" s="96" t="s">
        <v>76</v>
      </c>
      <c r="S6" s="188" t="s">
        <v>176</v>
      </c>
      <c r="T6" s="758"/>
      <c r="U6" s="758"/>
      <c r="V6" s="756"/>
    </row>
    <row r="7" spans="1:22" s="87" customFormat="1">
      <c r="A7" s="98">
        <v>1</v>
      </c>
      <c r="B7" s="1" t="s">
        <v>52</v>
      </c>
      <c r="C7" s="99"/>
      <c r="D7" s="86"/>
      <c r="E7" s="86"/>
      <c r="F7" s="86"/>
      <c r="G7" s="86"/>
      <c r="H7" s="86"/>
      <c r="I7" s="86"/>
      <c r="J7" s="86"/>
      <c r="K7" s="86"/>
      <c r="L7" s="100"/>
      <c r="M7" s="99"/>
      <c r="N7" s="86"/>
      <c r="O7" s="86"/>
      <c r="P7" s="86"/>
      <c r="Q7" s="86"/>
      <c r="R7" s="86"/>
      <c r="S7" s="100"/>
      <c r="T7" s="196"/>
      <c r="U7" s="196"/>
      <c r="V7" s="101">
        <f>SUM(C7:S7)</f>
        <v>0</v>
      </c>
    </row>
    <row r="8" spans="1:22" s="87" customFormat="1">
      <c r="A8" s="98">
        <v>2</v>
      </c>
      <c r="B8" s="1" t="s">
        <v>53</v>
      </c>
      <c r="C8" s="99"/>
      <c r="D8" s="86"/>
      <c r="E8" s="86"/>
      <c r="F8" s="86"/>
      <c r="G8" s="86"/>
      <c r="H8" s="86"/>
      <c r="I8" s="86"/>
      <c r="J8" s="86"/>
      <c r="K8" s="86"/>
      <c r="L8" s="100"/>
      <c r="M8" s="99"/>
      <c r="N8" s="86"/>
      <c r="O8" s="86"/>
      <c r="P8" s="86"/>
      <c r="Q8" s="86"/>
      <c r="R8" s="86"/>
      <c r="S8" s="100"/>
      <c r="T8" s="196"/>
      <c r="U8" s="196"/>
      <c r="V8" s="101">
        <f t="shared" ref="V8:V20" si="0">SUM(C8:S8)</f>
        <v>0</v>
      </c>
    </row>
    <row r="9" spans="1:22" s="87" customFormat="1">
      <c r="A9" s="98">
        <v>3</v>
      </c>
      <c r="B9" s="1" t="s">
        <v>166</v>
      </c>
      <c r="C9" s="99"/>
      <c r="D9" s="86"/>
      <c r="E9" s="86"/>
      <c r="F9" s="86"/>
      <c r="G9" s="86"/>
      <c r="H9" s="86"/>
      <c r="I9" s="86"/>
      <c r="J9" s="86"/>
      <c r="K9" s="86"/>
      <c r="L9" s="100"/>
      <c r="M9" s="99"/>
      <c r="N9" s="86"/>
      <c r="O9" s="86"/>
      <c r="P9" s="86"/>
      <c r="Q9" s="86"/>
      <c r="R9" s="86"/>
      <c r="S9" s="100"/>
      <c r="T9" s="196"/>
      <c r="U9" s="196"/>
      <c r="V9" s="101">
        <f t="shared" si="0"/>
        <v>0</v>
      </c>
    </row>
    <row r="10" spans="1:22" s="87" customFormat="1">
      <c r="A10" s="98">
        <v>4</v>
      </c>
      <c r="B10" s="1" t="s">
        <v>54</v>
      </c>
      <c r="C10" s="99"/>
      <c r="D10" s="86"/>
      <c r="E10" s="86"/>
      <c r="F10" s="86"/>
      <c r="G10" s="86"/>
      <c r="H10" s="86"/>
      <c r="I10" s="86"/>
      <c r="J10" s="86"/>
      <c r="K10" s="86"/>
      <c r="L10" s="100"/>
      <c r="M10" s="99"/>
      <c r="N10" s="86"/>
      <c r="O10" s="86"/>
      <c r="P10" s="86"/>
      <c r="Q10" s="86"/>
      <c r="R10" s="86"/>
      <c r="S10" s="100"/>
      <c r="T10" s="196"/>
      <c r="U10" s="196"/>
      <c r="V10" s="101">
        <f t="shared" si="0"/>
        <v>0</v>
      </c>
    </row>
    <row r="11" spans="1:22" s="87" customFormat="1">
      <c r="A11" s="98">
        <v>5</v>
      </c>
      <c r="B11" s="1" t="s">
        <v>55</v>
      </c>
      <c r="C11" s="99"/>
      <c r="D11" s="86"/>
      <c r="E11" s="86"/>
      <c r="F11" s="86"/>
      <c r="G11" s="86"/>
      <c r="H11" s="86"/>
      <c r="I11" s="86"/>
      <c r="J11" s="86"/>
      <c r="K11" s="86"/>
      <c r="L11" s="100"/>
      <c r="M11" s="99"/>
      <c r="N11" s="86"/>
      <c r="O11" s="86"/>
      <c r="P11" s="86"/>
      <c r="Q11" s="86"/>
      <c r="R11" s="86"/>
      <c r="S11" s="100"/>
      <c r="T11" s="196"/>
      <c r="U11" s="196"/>
      <c r="V11" s="101">
        <f t="shared" si="0"/>
        <v>0</v>
      </c>
    </row>
    <row r="12" spans="1:22" s="87" customFormat="1">
      <c r="A12" s="98">
        <v>6</v>
      </c>
      <c r="B12" s="1" t="s">
        <v>56</v>
      </c>
      <c r="C12" s="99"/>
      <c r="D12" s="86"/>
      <c r="E12" s="86"/>
      <c r="F12" s="86"/>
      <c r="G12" s="86"/>
      <c r="H12" s="86"/>
      <c r="I12" s="86"/>
      <c r="J12" s="86"/>
      <c r="K12" s="86"/>
      <c r="L12" s="100"/>
      <c r="M12" s="99"/>
      <c r="N12" s="86"/>
      <c r="O12" s="86"/>
      <c r="P12" s="86"/>
      <c r="Q12" s="86"/>
      <c r="R12" s="86"/>
      <c r="S12" s="100"/>
      <c r="T12" s="196"/>
      <c r="U12" s="196"/>
      <c r="V12" s="101">
        <f t="shared" si="0"/>
        <v>0</v>
      </c>
    </row>
    <row r="13" spans="1:22" s="87" customFormat="1">
      <c r="A13" s="98">
        <v>7</v>
      </c>
      <c r="B13" s="1" t="s">
        <v>57</v>
      </c>
      <c r="C13" s="99"/>
      <c r="D13" s="86"/>
      <c r="E13" s="86"/>
      <c r="F13" s="86"/>
      <c r="G13" s="86"/>
      <c r="H13" s="86"/>
      <c r="I13" s="86"/>
      <c r="J13" s="86"/>
      <c r="K13" s="86"/>
      <c r="L13" s="100"/>
      <c r="M13" s="99"/>
      <c r="N13" s="86"/>
      <c r="O13" s="86"/>
      <c r="P13" s="86"/>
      <c r="Q13" s="86"/>
      <c r="R13" s="86"/>
      <c r="S13" s="100"/>
      <c r="T13" s="196"/>
      <c r="U13" s="196"/>
      <c r="V13" s="101">
        <f t="shared" si="0"/>
        <v>0</v>
      </c>
    </row>
    <row r="14" spans="1:22" s="87" customFormat="1">
      <c r="A14" s="98">
        <v>8</v>
      </c>
      <c r="B14" s="1" t="s">
        <v>58</v>
      </c>
      <c r="C14" s="99"/>
      <c r="D14" s="86"/>
      <c r="E14" s="86"/>
      <c r="F14" s="86"/>
      <c r="G14" s="86"/>
      <c r="H14" s="86"/>
      <c r="I14" s="86"/>
      <c r="J14" s="86"/>
      <c r="K14" s="86"/>
      <c r="L14" s="100"/>
      <c r="M14" s="99"/>
      <c r="N14" s="86"/>
      <c r="O14" s="86"/>
      <c r="P14" s="86"/>
      <c r="Q14" s="86"/>
      <c r="R14" s="86"/>
      <c r="S14" s="100"/>
      <c r="T14" s="196"/>
      <c r="U14" s="196"/>
      <c r="V14" s="101">
        <f t="shared" si="0"/>
        <v>0</v>
      </c>
    </row>
    <row r="15" spans="1:22" s="87" customFormat="1">
      <c r="A15" s="98">
        <v>9</v>
      </c>
      <c r="B15" s="1" t="s">
        <v>59</v>
      </c>
      <c r="C15" s="99"/>
      <c r="D15" s="86"/>
      <c r="E15" s="86"/>
      <c r="F15" s="86"/>
      <c r="G15" s="86"/>
      <c r="H15" s="86"/>
      <c r="I15" s="86"/>
      <c r="J15" s="86"/>
      <c r="K15" s="86"/>
      <c r="L15" s="100"/>
      <c r="M15" s="99"/>
      <c r="N15" s="86"/>
      <c r="O15" s="86"/>
      <c r="P15" s="86"/>
      <c r="Q15" s="86"/>
      <c r="R15" s="86"/>
      <c r="S15" s="100"/>
      <c r="T15" s="196"/>
      <c r="U15" s="196"/>
      <c r="V15" s="101">
        <f t="shared" si="0"/>
        <v>0</v>
      </c>
    </row>
    <row r="16" spans="1:22" s="87" customFormat="1">
      <c r="A16" s="98">
        <v>10</v>
      </c>
      <c r="B16" s="1" t="s">
        <v>60</v>
      </c>
      <c r="C16" s="99"/>
      <c r="D16" s="86"/>
      <c r="E16" s="86"/>
      <c r="F16" s="86"/>
      <c r="G16" s="86"/>
      <c r="H16" s="86"/>
      <c r="I16" s="86"/>
      <c r="J16" s="86"/>
      <c r="K16" s="86"/>
      <c r="L16" s="100"/>
      <c r="M16" s="99"/>
      <c r="N16" s="86"/>
      <c r="O16" s="86"/>
      <c r="P16" s="86"/>
      <c r="Q16" s="86"/>
      <c r="R16" s="86"/>
      <c r="S16" s="100"/>
      <c r="T16" s="196"/>
      <c r="U16" s="196"/>
      <c r="V16" s="101">
        <f t="shared" si="0"/>
        <v>0</v>
      </c>
    </row>
    <row r="17" spans="1:22" s="87" customFormat="1">
      <c r="A17" s="98">
        <v>11</v>
      </c>
      <c r="B17" s="1" t="s">
        <v>61</v>
      </c>
      <c r="C17" s="99"/>
      <c r="D17" s="86"/>
      <c r="E17" s="86"/>
      <c r="F17" s="86"/>
      <c r="G17" s="86"/>
      <c r="H17" s="86"/>
      <c r="I17" s="86"/>
      <c r="J17" s="86"/>
      <c r="K17" s="86"/>
      <c r="L17" s="100"/>
      <c r="M17" s="99"/>
      <c r="N17" s="86"/>
      <c r="O17" s="86"/>
      <c r="P17" s="86"/>
      <c r="Q17" s="86"/>
      <c r="R17" s="86"/>
      <c r="S17" s="100"/>
      <c r="T17" s="196"/>
      <c r="U17" s="196"/>
      <c r="V17" s="101">
        <f t="shared" si="0"/>
        <v>0</v>
      </c>
    </row>
    <row r="18" spans="1:22" s="87" customFormat="1">
      <c r="A18" s="98">
        <v>12</v>
      </c>
      <c r="B18" s="1" t="s">
        <v>62</v>
      </c>
      <c r="C18" s="99"/>
      <c r="D18" s="86"/>
      <c r="E18" s="86"/>
      <c r="F18" s="86"/>
      <c r="G18" s="86"/>
      <c r="H18" s="86"/>
      <c r="I18" s="86"/>
      <c r="J18" s="86"/>
      <c r="K18" s="86"/>
      <c r="L18" s="100"/>
      <c r="M18" s="99"/>
      <c r="N18" s="86"/>
      <c r="O18" s="86"/>
      <c r="P18" s="86"/>
      <c r="Q18" s="86"/>
      <c r="R18" s="86"/>
      <c r="S18" s="100"/>
      <c r="T18" s="196"/>
      <c r="U18" s="196"/>
      <c r="V18" s="101">
        <f t="shared" si="0"/>
        <v>0</v>
      </c>
    </row>
    <row r="19" spans="1:22" s="87" customFormat="1">
      <c r="A19" s="98">
        <v>13</v>
      </c>
      <c r="B19" s="1" t="s">
        <v>63</v>
      </c>
      <c r="C19" s="99"/>
      <c r="D19" s="86"/>
      <c r="E19" s="86"/>
      <c r="F19" s="86"/>
      <c r="G19" s="86"/>
      <c r="H19" s="86"/>
      <c r="I19" s="86"/>
      <c r="J19" s="86"/>
      <c r="K19" s="86"/>
      <c r="L19" s="100"/>
      <c r="M19" s="99"/>
      <c r="N19" s="86"/>
      <c r="O19" s="86"/>
      <c r="P19" s="86"/>
      <c r="Q19" s="86"/>
      <c r="R19" s="86"/>
      <c r="S19" s="100"/>
      <c r="T19" s="196"/>
      <c r="U19" s="196"/>
      <c r="V19" s="101">
        <f t="shared" si="0"/>
        <v>0</v>
      </c>
    </row>
    <row r="20" spans="1:22" s="87" customFormat="1">
      <c r="A20" s="98">
        <v>14</v>
      </c>
      <c r="B20" s="1" t="s">
        <v>64</v>
      </c>
      <c r="C20" s="99"/>
      <c r="D20" s="86"/>
      <c r="E20" s="86"/>
      <c r="F20" s="86"/>
      <c r="G20" s="86"/>
      <c r="H20" s="86"/>
      <c r="I20" s="86"/>
      <c r="J20" s="86"/>
      <c r="K20" s="86"/>
      <c r="L20" s="100"/>
      <c r="M20" s="99"/>
      <c r="N20" s="86"/>
      <c r="O20" s="86"/>
      <c r="P20" s="86"/>
      <c r="Q20" s="86"/>
      <c r="R20" s="86"/>
      <c r="S20" s="100"/>
      <c r="T20" s="196"/>
      <c r="U20" s="196"/>
      <c r="V20" s="101">
        <f t="shared" si="0"/>
        <v>0</v>
      </c>
    </row>
    <row r="21" spans="1:22" ht="13.5" thickBot="1">
      <c r="A21" s="88"/>
      <c r="B21" s="102" t="s">
        <v>65</v>
      </c>
      <c r="C21" s="103">
        <f>SUM(C7:C20)</f>
        <v>0</v>
      </c>
      <c r="D21" s="90">
        <f t="shared" ref="D21:V21" si="1">SUM(D7:D20)</f>
        <v>0</v>
      </c>
      <c r="E21" s="90">
        <f t="shared" si="1"/>
        <v>0</v>
      </c>
      <c r="F21" s="90">
        <f t="shared" si="1"/>
        <v>0</v>
      </c>
      <c r="G21" s="90">
        <f t="shared" si="1"/>
        <v>0</v>
      </c>
      <c r="H21" s="90">
        <f t="shared" si="1"/>
        <v>0</v>
      </c>
      <c r="I21" s="90">
        <f t="shared" si="1"/>
        <v>0</v>
      </c>
      <c r="J21" s="90">
        <f t="shared" si="1"/>
        <v>0</v>
      </c>
      <c r="K21" s="90">
        <f t="shared" si="1"/>
        <v>0</v>
      </c>
      <c r="L21" s="104">
        <f t="shared" si="1"/>
        <v>0</v>
      </c>
      <c r="M21" s="103">
        <f t="shared" si="1"/>
        <v>0</v>
      </c>
      <c r="N21" s="90">
        <f t="shared" si="1"/>
        <v>0</v>
      </c>
      <c r="O21" s="90">
        <f t="shared" si="1"/>
        <v>0</v>
      </c>
      <c r="P21" s="90">
        <f t="shared" si="1"/>
        <v>0</v>
      </c>
      <c r="Q21" s="90">
        <f t="shared" si="1"/>
        <v>0</v>
      </c>
      <c r="R21" s="90">
        <f t="shared" si="1"/>
        <v>0</v>
      </c>
      <c r="S21" s="104">
        <f>SUM(S7:S20)</f>
        <v>0</v>
      </c>
      <c r="T21" s="104">
        <f>SUM(T7:T20)</f>
        <v>0</v>
      </c>
      <c r="U21" s="104">
        <f t="shared" ref="U21" si="2">SUM(U7:U20)</f>
        <v>0</v>
      </c>
      <c r="V21" s="105">
        <f t="shared" si="1"/>
        <v>0</v>
      </c>
    </row>
    <row r="24" spans="1:22">
      <c r="A24" s="7"/>
      <c r="B24" s="7"/>
      <c r="C24" s="26"/>
      <c r="D24" s="26"/>
      <c r="E24" s="26"/>
    </row>
    <row r="25" spans="1:22">
      <c r="A25" s="106"/>
      <c r="B25" s="106"/>
      <c r="C25" s="7"/>
      <c r="D25" s="26"/>
      <c r="E25" s="26"/>
    </row>
    <row r="26" spans="1:22">
      <c r="A26" s="106"/>
      <c r="B26" s="27"/>
      <c r="C26" s="7"/>
      <c r="D26" s="26"/>
      <c r="E26" s="26"/>
    </row>
    <row r="27" spans="1:22">
      <c r="A27" s="106"/>
      <c r="B27" s="106"/>
      <c r="C27" s="7"/>
      <c r="D27" s="26"/>
      <c r="E27" s="26"/>
    </row>
    <row r="28" spans="1:22">
      <c r="A28" s="106"/>
      <c r="B28" s="27"/>
      <c r="C28" s="7"/>
      <c r="D28" s="26"/>
      <c r="E28" s="2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101.85546875" style="4" customWidth="1"/>
    <col min="3" max="3" width="13.7109375" style="197" customWidth="1"/>
    <col min="4" max="4" width="14.85546875" style="197" bestFit="1" customWidth="1"/>
    <col min="5" max="5" width="17.7109375" style="197" customWidth="1"/>
    <col min="6" max="6" width="15.85546875" style="197" customWidth="1"/>
    <col min="7" max="7" width="17.42578125" style="197" customWidth="1"/>
    <col min="8" max="8" width="15.28515625" style="197" customWidth="1"/>
    <col min="9" max="16384" width="9.140625" style="17"/>
  </cols>
  <sheetData>
    <row r="1" spans="1:9">
      <c r="A1" s="2" t="s">
        <v>31</v>
      </c>
      <c r="B1" s="4" t="str">
        <f>'Info '!C2</f>
        <v>JSC Ziraat Bank Georgia</v>
      </c>
      <c r="C1" s="3"/>
    </row>
    <row r="2" spans="1:9">
      <c r="A2" s="2" t="s">
        <v>32</v>
      </c>
      <c r="B2" s="635">
        <f>'1. key ratios '!B2</f>
        <v>45473</v>
      </c>
      <c r="C2" s="334"/>
    </row>
    <row r="4" spans="1:9" ht="13.5" thickBot="1">
      <c r="A4" s="2" t="s">
        <v>151</v>
      </c>
      <c r="B4" s="91" t="s">
        <v>253</v>
      </c>
    </row>
    <row r="5" spans="1:9">
      <c r="A5" s="92"/>
      <c r="B5" s="107"/>
      <c r="C5" s="198" t="s">
        <v>0</v>
      </c>
      <c r="D5" s="198" t="s">
        <v>1</v>
      </c>
      <c r="E5" s="198" t="s">
        <v>2</v>
      </c>
      <c r="F5" s="198" t="s">
        <v>3</v>
      </c>
      <c r="G5" s="199" t="s">
        <v>4</v>
      </c>
      <c r="H5" s="200" t="s">
        <v>5</v>
      </c>
      <c r="I5" s="108"/>
    </row>
    <row r="6" spans="1:9" s="108" customFormat="1" ht="12.75" customHeight="1">
      <c r="A6" s="109"/>
      <c r="B6" s="761" t="s">
        <v>150</v>
      </c>
      <c r="C6" s="763" t="s">
        <v>246</v>
      </c>
      <c r="D6" s="765" t="s">
        <v>245</v>
      </c>
      <c r="E6" s="766"/>
      <c r="F6" s="763" t="s">
        <v>250</v>
      </c>
      <c r="G6" s="763" t="s">
        <v>251</v>
      </c>
      <c r="H6" s="759" t="s">
        <v>249</v>
      </c>
    </row>
    <row r="7" spans="1:9" ht="38.25">
      <c r="A7" s="111"/>
      <c r="B7" s="762"/>
      <c r="C7" s="764"/>
      <c r="D7" s="201" t="s">
        <v>248</v>
      </c>
      <c r="E7" s="201" t="s">
        <v>247</v>
      </c>
      <c r="F7" s="764"/>
      <c r="G7" s="764"/>
      <c r="H7" s="760"/>
      <c r="I7" s="108"/>
    </row>
    <row r="8" spans="1:9">
      <c r="A8" s="109">
        <v>1</v>
      </c>
      <c r="B8" s="1" t="s">
        <v>52</v>
      </c>
      <c r="C8" s="645">
        <v>26566969.585699998</v>
      </c>
      <c r="D8" s="645">
        <v>0</v>
      </c>
      <c r="E8" s="645">
        <v>0</v>
      </c>
      <c r="F8" s="645">
        <v>22656711.0057</v>
      </c>
      <c r="G8" s="646">
        <v>22656711.0057</v>
      </c>
      <c r="H8" s="203">
        <v>0.85281503156066607</v>
      </c>
    </row>
    <row r="9" spans="1:9" ht="15" customHeight="1">
      <c r="A9" s="109">
        <v>2</v>
      </c>
      <c r="B9" s="1" t="s">
        <v>53</v>
      </c>
      <c r="C9" s="645">
        <v>0</v>
      </c>
      <c r="D9" s="645">
        <v>0</v>
      </c>
      <c r="E9" s="645">
        <v>0</v>
      </c>
      <c r="F9" s="645">
        <v>0</v>
      </c>
      <c r="G9" s="646">
        <v>0</v>
      </c>
      <c r="H9" s="203" t="e">
        <v>#DIV/0!</v>
      </c>
    </row>
    <row r="10" spans="1:9">
      <c r="A10" s="109">
        <v>3</v>
      </c>
      <c r="B10" s="1" t="s">
        <v>166</v>
      </c>
      <c r="C10" s="645">
        <v>0</v>
      </c>
      <c r="D10" s="645">
        <v>0</v>
      </c>
      <c r="E10" s="645">
        <v>0</v>
      </c>
      <c r="F10" s="645">
        <v>0</v>
      </c>
      <c r="G10" s="646">
        <v>0</v>
      </c>
      <c r="H10" s="203" t="e">
        <v>#DIV/0!</v>
      </c>
    </row>
    <row r="11" spans="1:9">
      <c r="A11" s="109">
        <v>4</v>
      </c>
      <c r="B11" s="1" t="s">
        <v>54</v>
      </c>
      <c r="C11" s="645">
        <v>0</v>
      </c>
      <c r="D11" s="645">
        <v>0</v>
      </c>
      <c r="E11" s="645">
        <v>0</v>
      </c>
      <c r="F11" s="645">
        <v>0</v>
      </c>
      <c r="G11" s="646">
        <v>0</v>
      </c>
      <c r="H11" s="203" t="e">
        <v>#DIV/0!</v>
      </c>
    </row>
    <row r="12" spans="1:9">
      <c r="A12" s="109">
        <v>5</v>
      </c>
      <c r="B12" s="1" t="s">
        <v>55</v>
      </c>
      <c r="C12" s="645">
        <v>0</v>
      </c>
      <c r="D12" s="645">
        <v>0</v>
      </c>
      <c r="E12" s="645">
        <v>0</v>
      </c>
      <c r="F12" s="645">
        <v>0</v>
      </c>
      <c r="G12" s="646">
        <v>0</v>
      </c>
      <c r="H12" s="203" t="e">
        <v>#DIV/0!</v>
      </c>
    </row>
    <row r="13" spans="1:9">
      <c r="A13" s="109">
        <v>6</v>
      </c>
      <c r="B13" s="1" t="s">
        <v>56</v>
      </c>
      <c r="C13" s="645">
        <v>36505417.529200003</v>
      </c>
      <c r="D13" s="645">
        <v>0</v>
      </c>
      <c r="E13" s="645">
        <v>0</v>
      </c>
      <c r="F13" s="645">
        <v>12839194.1006</v>
      </c>
      <c r="G13" s="646">
        <v>12839194.1006</v>
      </c>
      <c r="H13" s="203">
        <v>0.35170654027803322</v>
      </c>
    </row>
    <row r="14" spans="1:9">
      <c r="A14" s="109">
        <v>7</v>
      </c>
      <c r="B14" s="1" t="s">
        <v>57</v>
      </c>
      <c r="C14" s="645">
        <v>76518053.082499996</v>
      </c>
      <c r="D14" s="645">
        <v>42641232.512099974</v>
      </c>
      <c r="E14" s="645">
        <v>20707123.80416999</v>
      </c>
      <c r="F14" s="645">
        <v>97225176.886669993</v>
      </c>
      <c r="G14" s="646">
        <v>97225176.886669993</v>
      </c>
      <c r="H14" s="203">
        <v>1</v>
      </c>
    </row>
    <row r="15" spans="1:9">
      <c r="A15" s="109">
        <v>8</v>
      </c>
      <c r="B15" s="1" t="s">
        <v>58</v>
      </c>
      <c r="C15" s="645">
        <v>71209624.913900003</v>
      </c>
      <c r="D15" s="645">
        <v>13607421.140800001</v>
      </c>
      <c r="E15" s="645">
        <v>6575855.4704900002</v>
      </c>
      <c r="F15" s="645">
        <v>77785480.384389997</v>
      </c>
      <c r="G15" s="646">
        <v>77785480.384389997</v>
      </c>
      <c r="H15" s="203">
        <v>1</v>
      </c>
    </row>
    <row r="16" spans="1:9">
      <c r="A16" s="109">
        <v>9</v>
      </c>
      <c r="B16" s="1" t="s">
        <v>59</v>
      </c>
      <c r="C16" s="645">
        <v>0</v>
      </c>
      <c r="D16" s="645">
        <v>0</v>
      </c>
      <c r="E16" s="645">
        <v>0</v>
      </c>
      <c r="F16" s="645">
        <v>0</v>
      </c>
      <c r="G16" s="646">
        <v>0</v>
      </c>
      <c r="H16" s="203" t="e">
        <v>#DIV/0!</v>
      </c>
    </row>
    <row r="17" spans="1:8">
      <c r="A17" s="109">
        <v>10</v>
      </c>
      <c r="B17" s="1" t="s">
        <v>60</v>
      </c>
      <c r="C17" s="645">
        <v>0</v>
      </c>
      <c r="D17" s="645">
        <v>0</v>
      </c>
      <c r="E17" s="645">
        <v>0</v>
      </c>
      <c r="F17" s="645">
        <v>0</v>
      </c>
      <c r="G17" s="646">
        <v>0</v>
      </c>
      <c r="H17" s="203" t="e">
        <v>#DIV/0!</v>
      </c>
    </row>
    <row r="18" spans="1:8">
      <c r="A18" s="109">
        <v>11</v>
      </c>
      <c r="B18" s="1" t="s">
        <v>61</v>
      </c>
      <c r="C18" s="645">
        <v>0</v>
      </c>
      <c r="D18" s="645">
        <v>0</v>
      </c>
      <c r="E18" s="645">
        <v>0</v>
      </c>
      <c r="F18" s="645">
        <v>0</v>
      </c>
      <c r="G18" s="646">
        <v>0</v>
      </c>
      <c r="H18" s="203" t="e">
        <v>#DIV/0!</v>
      </c>
    </row>
    <row r="19" spans="1:8">
      <c r="A19" s="109">
        <v>12</v>
      </c>
      <c r="B19" s="1" t="s">
        <v>62</v>
      </c>
      <c r="C19" s="645">
        <v>0</v>
      </c>
      <c r="D19" s="645">
        <v>0</v>
      </c>
      <c r="E19" s="645">
        <v>0</v>
      </c>
      <c r="F19" s="645">
        <v>0</v>
      </c>
      <c r="G19" s="646">
        <v>0</v>
      </c>
      <c r="H19" s="203" t="e">
        <v>#DIV/0!</v>
      </c>
    </row>
    <row r="20" spans="1:8">
      <c r="A20" s="109">
        <v>13</v>
      </c>
      <c r="B20" s="1" t="s">
        <v>145</v>
      </c>
      <c r="C20" s="645">
        <v>0</v>
      </c>
      <c r="D20" s="645">
        <v>0</v>
      </c>
      <c r="E20" s="645">
        <v>0</v>
      </c>
      <c r="F20" s="645">
        <v>0</v>
      </c>
      <c r="G20" s="646">
        <v>0</v>
      </c>
      <c r="H20" s="203" t="e">
        <v>#DIV/0!</v>
      </c>
    </row>
    <row r="21" spans="1:8">
      <c r="A21" s="109">
        <v>14</v>
      </c>
      <c r="B21" s="1" t="s">
        <v>64</v>
      </c>
      <c r="C21" s="645">
        <v>16134049.715000002</v>
      </c>
      <c r="D21" s="645">
        <v>0</v>
      </c>
      <c r="E21" s="645">
        <v>0</v>
      </c>
      <c r="F21" s="645">
        <v>6513976.0632000007</v>
      </c>
      <c r="G21" s="646">
        <v>6513976.0632000007</v>
      </c>
      <c r="H21" s="203">
        <v>0.40374091925252259</v>
      </c>
    </row>
    <row r="22" spans="1:8" ht="13.5" thickBot="1">
      <c r="A22" s="112"/>
      <c r="B22" s="113" t="s">
        <v>65</v>
      </c>
      <c r="C22" s="202">
        <v>226934114.8263</v>
      </c>
      <c r="D22" s="202">
        <v>56248653.652899973</v>
      </c>
      <c r="E22" s="202">
        <v>27282979.274659991</v>
      </c>
      <c r="F22" s="202">
        <v>217020538.44055998</v>
      </c>
      <c r="G22" s="202">
        <v>217020538.44055998</v>
      </c>
      <c r="H22" s="204">
        <v>0.85368192571020529</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C7" activePane="bottomRight" state="frozen"/>
      <selection pane="topRight" activeCell="C1" sqref="C1"/>
      <selection pane="bottomLeft" activeCell="A6" sqref="A6"/>
      <selection pane="bottomRight" activeCell="J40" sqref="J40"/>
    </sheetView>
  </sheetViews>
  <sheetFormatPr defaultColWidth="9.140625" defaultRowHeight="12.75"/>
  <cols>
    <col min="1" max="1" width="10.5703125" style="197" bestFit="1" customWidth="1"/>
    <col min="2" max="2" width="104.140625" style="197" customWidth="1"/>
    <col min="3" max="11" width="12.7109375" style="197" customWidth="1"/>
    <col min="12" max="16384" width="9.140625" style="197"/>
  </cols>
  <sheetData>
    <row r="1" spans="1:11">
      <c r="A1" s="197" t="s">
        <v>31</v>
      </c>
      <c r="B1" s="3" t="str">
        <f>'Info '!C2</f>
        <v>JSC Ziraat Bank Georgia</v>
      </c>
    </row>
    <row r="2" spans="1:11">
      <c r="A2" s="197" t="s">
        <v>32</v>
      </c>
      <c r="B2" s="635">
        <f>'1. key ratios '!B2</f>
        <v>45473</v>
      </c>
      <c r="C2" s="215"/>
      <c r="D2" s="215"/>
    </row>
    <row r="3" spans="1:11">
      <c r="B3" s="215"/>
      <c r="C3" s="215"/>
      <c r="D3" s="215"/>
    </row>
    <row r="4" spans="1:11" ht="13.5" thickBot="1">
      <c r="A4" s="197" t="s">
        <v>147</v>
      </c>
      <c r="B4" s="245" t="s">
        <v>254</v>
      </c>
      <c r="C4" s="215"/>
      <c r="D4" s="215"/>
    </row>
    <row r="5" spans="1:11" ht="30" customHeight="1">
      <c r="A5" s="767"/>
      <c r="B5" s="768"/>
      <c r="C5" s="769" t="s">
        <v>304</v>
      </c>
      <c r="D5" s="769"/>
      <c r="E5" s="769"/>
      <c r="F5" s="769" t="s">
        <v>305</v>
      </c>
      <c r="G5" s="769"/>
      <c r="H5" s="769"/>
      <c r="I5" s="769" t="s">
        <v>306</v>
      </c>
      <c r="J5" s="769"/>
      <c r="K5" s="770"/>
    </row>
    <row r="6" spans="1:11">
      <c r="A6" s="216"/>
      <c r="B6" s="217"/>
      <c r="C6" s="19" t="s">
        <v>33</v>
      </c>
      <c r="D6" s="19" t="s">
        <v>34</v>
      </c>
      <c r="E6" s="19" t="s">
        <v>35</v>
      </c>
      <c r="F6" s="19" t="s">
        <v>33</v>
      </c>
      <c r="G6" s="19" t="s">
        <v>34</v>
      </c>
      <c r="H6" s="19" t="s">
        <v>35</v>
      </c>
      <c r="I6" s="19" t="s">
        <v>33</v>
      </c>
      <c r="J6" s="19" t="s">
        <v>34</v>
      </c>
      <c r="K6" s="19" t="s">
        <v>35</v>
      </c>
    </row>
    <row r="7" spans="1:11">
      <c r="A7" s="218" t="s">
        <v>257</v>
      </c>
      <c r="B7" s="219"/>
      <c r="C7" s="219"/>
      <c r="D7" s="219"/>
      <c r="E7" s="219"/>
      <c r="F7" s="219"/>
      <c r="G7" s="219"/>
      <c r="H7" s="219"/>
      <c r="I7" s="219"/>
      <c r="J7" s="219"/>
      <c r="K7" s="220"/>
    </row>
    <row r="8" spans="1:11">
      <c r="A8" s="221">
        <v>1</v>
      </c>
      <c r="B8" s="222" t="s">
        <v>255</v>
      </c>
      <c r="C8" s="566"/>
      <c r="D8" s="566"/>
      <c r="E8" s="566"/>
      <c r="F8" s="223">
        <v>21932269.446373601</v>
      </c>
      <c r="G8" s="223">
        <v>45922363.630121894</v>
      </c>
      <c r="H8" s="223">
        <v>67854633.076495498</v>
      </c>
      <c r="I8" s="223">
        <v>15541399.103296701</v>
      </c>
      <c r="J8" s="223">
        <v>28385602.4628902</v>
      </c>
      <c r="K8" s="224">
        <v>43927001.566186905</v>
      </c>
    </row>
    <row r="9" spans="1:11">
      <c r="A9" s="218" t="s">
        <v>258</v>
      </c>
      <c r="B9" s="219"/>
      <c r="C9" s="653"/>
      <c r="D9" s="653"/>
      <c r="E9" s="653"/>
      <c r="F9" s="653"/>
      <c r="G9" s="653"/>
      <c r="H9" s="653"/>
      <c r="I9" s="653"/>
      <c r="J9" s="653"/>
      <c r="K9" s="220"/>
    </row>
    <row r="10" spans="1:11">
      <c r="A10" s="225">
        <v>2</v>
      </c>
      <c r="B10" s="226" t="s">
        <v>266</v>
      </c>
      <c r="C10" s="654">
        <v>2807253.9430739996</v>
      </c>
      <c r="D10" s="655">
        <v>27734726.706986599</v>
      </c>
      <c r="E10" s="655">
        <v>30541980.650060598</v>
      </c>
      <c r="F10" s="655">
        <v>829799.06059924199</v>
      </c>
      <c r="G10" s="655">
        <v>9556880.8915463071</v>
      </c>
      <c r="H10" s="655">
        <v>10386679.952145549</v>
      </c>
      <c r="I10" s="655">
        <v>194839.78744485503</v>
      </c>
      <c r="J10" s="655">
        <v>2265809.2986040846</v>
      </c>
      <c r="K10" s="227">
        <v>2460649.0860489397</v>
      </c>
    </row>
    <row r="11" spans="1:11">
      <c r="A11" s="225">
        <v>3</v>
      </c>
      <c r="B11" s="226" t="s">
        <v>260</v>
      </c>
      <c r="C11" s="654">
        <v>29003829.504172001</v>
      </c>
      <c r="D11" s="655">
        <v>77607411.275262207</v>
      </c>
      <c r="E11" s="655">
        <v>106611240.7794342</v>
      </c>
      <c r="F11" s="655">
        <v>12372764.135526283</v>
      </c>
      <c r="G11" s="655">
        <v>23992630.803132482</v>
      </c>
      <c r="H11" s="655">
        <v>36365394.938658766</v>
      </c>
      <c r="I11" s="655">
        <v>9443434.4604935404</v>
      </c>
      <c r="J11" s="655">
        <v>37626829.646763444</v>
      </c>
      <c r="K11" s="227">
        <v>47070264.107256986</v>
      </c>
    </row>
    <row r="12" spans="1:11">
      <c r="A12" s="225">
        <v>4</v>
      </c>
      <c r="B12" s="226" t="s">
        <v>261</v>
      </c>
      <c r="C12" s="654">
        <v>0</v>
      </c>
      <c r="D12" s="655">
        <v>0</v>
      </c>
      <c r="E12" s="655">
        <v>0</v>
      </c>
      <c r="F12" s="655">
        <v>0</v>
      </c>
      <c r="G12" s="655">
        <v>0</v>
      </c>
      <c r="H12" s="655">
        <v>0</v>
      </c>
      <c r="I12" s="655">
        <v>0</v>
      </c>
      <c r="J12" s="655">
        <v>0</v>
      </c>
      <c r="K12" s="227">
        <v>0</v>
      </c>
    </row>
    <row r="13" spans="1:11">
      <c r="A13" s="225">
        <v>5</v>
      </c>
      <c r="B13" s="226" t="s">
        <v>269</v>
      </c>
      <c r="C13" s="654">
        <v>12249361.826592501</v>
      </c>
      <c r="D13" s="655">
        <v>39117497.556548603</v>
      </c>
      <c r="E13" s="655">
        <v>51366859.3831411</v>
      </c>
      <c r="F13" s="655">
        <v>1915867.4460663004</v>
      </c>
      <c r="G13" s="655">
        <v>4859683.9500165945</v>
      </c>
      <c r="H13" s="655">
        <v>6775551.3960828949</v>
      </c>
      <c r="I13" s="655">
        <v>735457.90954938997</v>
      </c>
      <c r="J13" s="655">
        <v>2121151.0834657652</v>
      </c>
      <c r="K13" s="227">
        <v>2856608.9930151552</v>
      </c>
    </row>
    <row r="14" spans="1:11">
      <c r="A14" s="225">
        <v>6</v>
      </c>
      <c r="B14" s="226" t="s">
        <v>300</v>
      </c>
      <c r="C14" s="654"/>
      <c r="D14" s="655"/>
      <c r="E14" s="655"/>
      <c r="F14" s="655">
        <v>0</v>
      </c>
      <c r="G14" s="655">
        <v>0</v>
      </c>
      <c r="H14" s="655">
        <v>0</v>
      </c>
      <c r="I14" s="655"/>
      <c r="J14" s="655"/>
      <c r="K14" s="227"/>
    </row>
    <row r="15" spans="1:11">
      <c r="A15" s="225">
        <v>7</v>
      </c>
      <c r="B15" s="226" t="s">
        <v>301</v>
      </c>
      <c r="C15" s="654">
        <v>235434.71868050002</v>
      </c>
      <c r="D15" s="655">
        <v>931832.3124387</v>
      </c>
      <c r="E15" s="655">
        <v>1167267.0311191999</v>
      </c>
      <c r="F15" s="655">
        <v>9407.6006593000002</v>
      </c>
      <c r="G15" s="655">
        <v>0</v>
      </c>
      <c r="H15" s="655">
        <v>9407.6006593000002</v>
      </c>
      <c r="I15" s="655">
        <v>9407.6006593000002</v>
      </c>
      <c r="J15" s="655">
        <v>0</v>
      </c>
      <c r="K15" s="227">
        <v>9407.6006593000002</v>
      </c>
    </row>
    <row r="16" spans="1:11">
      <c r="A16" s="225">
        <v>8</v>
      </c>
      <c r="B16" s="228" t="s">
        <v>262</v>
      </c>
      <c r="C16" s="654">
        <v>44295879.992519006</v>
      </c>
      <c r="D16" s="655">
        <v>145391467.8512361</v>
      </c>
      <c r="E16" s="655">
        <v>189687347.8437551</v>
      </c>
      <c r="F16" s="655">
        <v>15127838.242851123</v>
      </c>
      <c r="G16" s="655">
        <v>38409195.644695386</v>
      </c>
      <c r="H16" s="655">
        <v>53537033.88754651</v>
      </c>
      <c r="I16" s="655">
        <v>10383139.758147083</v>
      </c>
      <c r="J16" s="655">
        <v>42013790.028833292</v>
      </c>
      <c r="K16" s="227">
        <v>52396929.786980383</v>
      </c>
    </row>
    <row r="17" spans="1:11">
      <c r="A17" s="218" t="s">
        <v>259</v>
      </c>
      <c r="B17" s="219"/>
      <c r="C17" s="653"/>
      <c r="D17" s="653"/>
      <c r="E17" s="653"/>
      <c r="F17" s="653"/>
      <c r="G17" s="653"/>
      <c r="H17" s="653"/>
      <c r="I17" s="653"/>
      <c r="J17" s="653"/>
      <c r="K17" s="220"/>
    </row>
    <row r="18" spans="1:11">
      <c r="A18" s="225">
        <v>9</v>
      </c>
      <c r="B18" s="226" t="s">
        <v>265</v>
      </c>
      <c r="C18" s="654">
        <v>0</v>
      </c>
      <c r="D18" s="655">
        <v>0</v>
      </c>
      <c r="E18" s="655">
        <v>0</v>
      </c>
      <c r="F18" s="655"/>
      <c r="G18" s="655"/>
      <c r="H18" s="655">
        <v>0</v>
      </c>
      <c r="I18" s="655">
        <v>0</v>
      </c>
      <c r="J18" s="655">
        <v>0</v>
      </c>
      <c r="K18" s="227">
        <v>0</v>
      </c>
    </row>
    <row r="19" spans="1:11">
      <c r="A19" s="225">
        <v>10</v>
      </c>
      <c r="B19" s="226" t="s">
        <v>302</v>
      </c>
      <c r="C19" s="654">
        <v>72649729.857412487</v>
      </c>
      <c r="D19" s="655">
        <v>63417064.991284609</v>
      </c>
      <c r="E19" s="655">
        <v>136066794.8486971</v>
      </c>
      <c r="F19" s="655">
        <v>1073376.63089445</v>
      </c>
      <c r="G19" s="655">
        <v>1226811.5257990502</v>
      </c>
      <c r="H19" s="655">
        <v>2300188.1566935005</v>
      </c>
      <c r="I19" s="655">
        <v>7464246.9739713501</v>
      </c>
      <c r="J19" s="655">
        <v>18921281.91777245</v>
      </c>
      <c r="K19" s="227">
        <v>26385528.891743802</v>
      </c>
    </row>
    <row r="20" spans="1:11">
      <c r="A20" s="225">
        <v>11</v>
      </c>
      <c r="B20" s="226" t="s">
        <v>264</v>
      </c>
      <c r="C20" s="654">
        <v>206278.73681269999</v>
      </c>
      <c r="D20" s="655">
        <v>18315.060899700002</v>
      </c>
      <c r="E20" s="655">
        <v>224593.7977124</v>
      </c>
      <c r="F20" s="655">
        <v>79670.329670300009</v>
      </c>
      <c r="G20" s="655">
        <v>0</v>
      </c>
      <c r="H20" s="655">
        <v>79670.329670300009</v>
      </c>
      <c r="I20" s="655">
        <v>79670.329670300009</v>
      </c>
      <c r="J20" s="655">
        <v>0</v>
      </c>
      <c r="K20" s="227">
        <v>79670.329670300009</v>
      </c>
    </row>
    <row r="21" spans="1:11" ht="13.5" thickBot="1">
      <c r="A21" s="229">
        <v>12</v>
      </c>
      <c r="B21" s="230" t="s">
        <v>263</v>
      </c>
      <c r="C21" s="231">
        <v>72856008.594225183</v>
      </c>
      <c r="D21" s="232">
        <v>63435380.052184306</v>
      </c>
      <c r="E21" s="231">
        <v>136291388.64640948</v>
      </c>
      <c r="F21" s="232">
        <v>1153046.96056475</v>
      </c>
      <c r="G21" s="232">
        <v>1226811.5257990502</v>
      </c>
      <c r="H21" s="232">
        <v>2379858.4863638002</v>
      </c>
      <c r="I21" s="232">
        <v>7543917.3036416499</v>
      </c>
      <c r="J21" s="232">
        <v>18921281.91777245</v>
      </c>
      <c r="K21" s="233">
        <v>26465199.2214141</v>
      </c>
    </row>
    <row r="22" spans="1:11" ht="38.25" customHeight="1" thickBot="1">
      <c r="A22" s="234"/>
      <c r="B22" s="235"/>
      <c r="C22" s="235"/>
      <c r="D22" s="235"/>
      <c r="E22" s="235"/>
      <c r="F22" s="771" t="s">
        <v>729</v>
      </c>
      <c r="G22" s="769"/>
      <c r="H22" s="769"/>
      <c r="I22" s="771" t="s">
        <v>730</v>
      </c>
      <c r="J22" s="769"/>
      <c r="K22" s="770"/>
    </row>
    <row r="23" spans="1:11">
      <c r="A23" s="236">
        <v>13</v>
      </c>
      <c r="B23" s="237" t="s">
        <v>255</v>
      </c>
      <c r="C23" s="656"/>
      <c r="D23" s="656"/>
      <c r="E23" s="656"/>
      <c r="F23" s="238">
        <v>21932269.446373601</v>
      </c>
      <c r="G23" s="238">
        <v>45922363.630121894</v>
      </c>
      <c r="H23" s="238">
        <v>67854633.076495498</v>
      </c>
      <c r="I23" s="238">
        <v>15541399.103296701</v>
      </c>
      <c r="J23" s="238">
        <v>28385602.4628902</v>
      </c>
      <c r="K23" s="239">
        <v>43927001.566186905</v>
      </c>
    </row>
    <row r="24" spans="1:11" ht="13.5" thickBot="1">
      <c r="A24" s="240">
        <v>14</v>
      </c>
      <c r="B24" s="241" t="s">
        <v>267</v>
      </c>
      <c r="C24" s="657"/>
      <c r="D24" s="658"/>
      <c r="E24" s="659"/>
      <c r="F24" s="660">
        <v>13974791.282286376</v>
      </c>
      <c r="G24" s="660">
        <v>37182384.118896335</v>
      </c>
      <c r="H24" s="660">
        <v>51157175.401182711</v>
      </c>
      <c r="I24" s="660">
        <v>2839222.4545054343</v>
      </c>
      <c r="J24" s="660">
        <v>23092508.111060843</v>
      </c>
      <c r="K24" s="242">
        <v>25931730.565566275</v>
      </c>
    </row>
    <row r="25" spans="1:11" ht="13.5" thickBot="1">
      <c r="A25" s="243">
        <v>15</v>
      </c>
      <c r="B25" s="244" t="s">
        <v>268</v>
      </c>
      <c r="C25" s="661"/>
      <c r="D25" s="661"/>
      <c r="E25" s="661"/>
      <c r="F25" s="662">
        <v>1.5694166018904094</v>
      </c>
      <c r="G25" s="662">
        <v>1.235056995895641</v>
      </c>
      <c r="H25" s="662">
        <v>1.3263952230428802</v>
      </c>
      <c r="I25" s="662">
        <v>5.4738222708244484</v>
      </c>
      <c r="J25" s="662">
        <v>1.2292126228287032</v>
      </c>
      <c r="K25" s="663">
        <v>1.6939479397690427</v>
      </c>
    </row>
    <row r="27" spans="1:11" ht="25.5">
      <c r="B27" s="214"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pane="topRight" activeCell="B1" sqref="B1"/>
      <selection pane="bottomLeft" activeCell="A5" sqref="A5"/>
      <selection pane="bottomRight" activeCell="I36" sqref="I36"/>
    </sheetView>
  </sheetViews>
  <sheetFormatPr defaultColWidth="9.140625" defaultRowHeight="12.75"/>
  <cols>
    <col min="1" max="1" width="10.5703125" style="4" bestFit="1" customWidth="1"/>
    <col min="2" max="2" width="3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31</v>
      </c>
      <c r="B1" s="3" t="str">
        <f>'Info '!C2</f>
        <v>JSC Ziraat Bank Georgia</v>
      </c>
    </row>
    <row r="2" spans="1:14" ht="14.25" customHeight="1">
      <c r="A2" s="4" t="s">
        <v>32</v>
      </c>
      <c r="B2" s="635">
        <f>'1. key ratios '!B2</f>
        <v>45473</v>
      </c>
    </row>
    <row r="3" spans="1:14" ht="14.25" customHeight="1"/>
    <row r="4" spans="1:14" ht="13.5" thickBot="1">
      <c r="A4" s="4" t="s">
        <v>163</v>
      </c>
      <c r="B4" s="167" t="s">
        <v>29</v>
      </c>
    </row>
    <row r="5" spans="1:14" s="119" customFormat="1">
      <c r="A5" s="115"/>
      <c r="B5" s="116"/>
      <c r="C5" s="117" t="s">
        <v>0</v>
      </c>
      <c r="D5" s="117" t="s">
        <v>1</v>
      </c>
      <c r="E5" s="117" t="s">
        <v>2</v>
      </c>
      <c r="F5" s="117" t="s">
        <v>3</v>
      </c>
      <c r="G5" s="117" t="s">
        <v>4</v>
      </c>
      <c r="H5" s="117" t="s">
        <v>5</v>
      </c>
      <c r="I5" s="117" t="s">
        <v>8</v>
      </c>
      <c r="J5" s="117" t="s">
        <v>9</v>
      </c>
      <c r="K5" s="117" t="s">
        <v>10</v>
      </c>
      <c r="L5" s="117" t="s">
        <v>11</v>
      </c>
      <c r="M5" s="117" t="s">
        <v>12</v>
      </c>
      <c r="N5" s="118" t="s">
        <v>13</v>
      </c>
    </row>
    <row r="6" spans="1:14" ht="25.5">
      <c r="A6" s="120"/>
      <c r="B6" s="121"/>
      <c r="C6" s="122" t="s">
        <v>162</v>
      </c>
      <c r="D6" s="123" t="s">
        <v>161</v>
      </c>
      <c r="E6" s="124" t="s">
        <v>160</v>
      </c>
      <c r="F6" s="125">
        <v>0</v>
      </c>
      <c r="G6" s="125">
        <v>0.2</v>
      </c>
      <c r="H6" s="125">
        <v>0.35</v>
      </c>
      <c r="I6" s="125">
        <v>0.5</v>
      </c>
      <c r="J6" s="125">
        <v>0.75</v>
      </c>
      <c r="K6" s="125">
        <v>1</v>
      </c>
      <c r="L6" s="125">
        <v>1.5</v>
      </c>
      <c r="M6" s="125">
        <v>2.5</v>
      </c>
      <c r="N6" s="166" t="s">
        <v>169</v>
      </c>
    </row>
    <row r="7" spans="1:14" ht="15">
      <c r="A7" s="126">
        <v>1</v>
      </c>
      <c r="B7" s="127" t="s">
        <v>159</v>
      </c>
      <c r="C7" s="128">
        <f>SUM(C8:C13)</f>
        <v>0</v>
      </c>
      <c r="D7" s="121"/>
      <c r="E7" s="129">
        <f t="shared" ref="E7:M7" si="0">SUM(E8:E13)</f>
        <v>0</v>
      </c>
      <c r="F7" s="130">
        <f>SUM(F8:F13)</f>
        <v>0</v>
      </c>
      <c r="G7" s="130">
        <f t="shared" si="0"/>
        <v>0</v>
      </c>
      <c r="H7" s="130">
        <f t="shared" si="0"/>
        <v>0</v>
      </c>
      <c r="I7" s="130">
        <f t="shared" si="0"/>
        <v>0</v>
      </c>
      <c r="J7" s="130">
        <f t="shared" si="0"/>
        <v>0</v>
      </c>
      <c r="K7" s="130">
        <f t="shared" si="0"/>
        <v>0</v>
      </c>
      <c r="L7" s="130">
        <f t="shared" si="0"/>
        <v>0</v>
      </c>
      <c r="M7" s="130">
        <f t="shared" si="0"/>
        <v>0</v>
      </c>
      <c r="N7" s="131">
        <f>SUM(N8:N13)</f>
        <v>0</v>
      </c>
    </row>
    <row r="8" spans="1:14" ht="14.25">
      <c r="A8" s="126">
        <v>1.1000000000000001</v>
      </c>
      <c r="B8" s="132" t="s">
        <v>157</v>
      </c>
      <c r="C8" s="130">
        <v>0</v>
      </c>
      <c r="D8" s="133">
        <v>0.02</v>
      </c>
      <c r="E8" s="129">
        <f>C8*D8</f>
        <v>0</v>
      </c>
      <c r="F8" s="130"/>
      <c r="G8" s="130"/>
      <c r="H8" s="130"/>
      <c r="I8" s="130"/>
      <c r="J8" s="130"/>
      <c r="K8" s="130"/>
      <c r="L8" s="130"/>
      <c r="M8" s="130"/>
      <c r="N8" s="131">
        <f>SUMPRODUCT($F$6:$M$6,F8:M8)</f>
        <v>0</v>
      </c>
    </row>
    <row r="9" spans="1:14" ht="14.25">
      <c r="A9" s="126">
        <v>1.2</v>
      </c>
      <c r="B9" s="132" t="s">
        <v>156</v>
      </c>
      <c r="C9" s="130">
        <v>0</v>
      </c>
      <c r="D9" s="133">
        <v>0.05</v>
      </c>
      <c r="E9" s="129">
        <f>C9*D9</f>
        <v>0</v>
      </c>
      <c r="F9" s="130"/>
      <c r="G9" s="130"/>
      <c r="H9" s="130"/>
      <c r="I9" s="130"/>
      <c r="J9" s="130"/>
      <c r="K9" s="130"/>
      <c r="L9" s="130"/>
      <c r="M9" s="130"/>
      <c r="N9" s="131">
        <f t="shared" ref="N9:N12" si="1">SUMPRODUCT($F$6:$M$6,F9:M9)</f>
        <v>0</v>
      </c>
    </row>
    <row r="10" spans="1:14" ht="14.25">
      <c r="A10" s="126">
        <v>1.3</v>
      </c>
      <c r="B10" s="132" t="s">
        <v>155</v>
      </c>
      <c r="C10" s="130">
        <v>0</v>
      </c>
      <c r="D10" s="133">
        <v>0.08</v>
      </c>
      <c r="E10" s="129">
        <f>C10*D10</f>
        <v>0</v>
      </c>
      <c r="F10" s="130"/>
      <c r="G10" s="130"/>
      <c r="H10" s="130"/>
      <c r="I10" s="130"/>
      <c r="J10" s="130"/>
      <c r="K10" s="130"/>
      <c r="L10" s="130"/>
      <c r="M10" s="130"/>
      <c r="N10" s="131">
        <f>SUMPRODUCT($F$6:$M$6,F10:M10)</f>
        <v>0</v>
      </c>
    </row>
    <row r="11" spans="1:14" ht="14.25">
      <c r="A11" s="126">
        <v>1.4</v>
      </c>
      <c r="B11" s="132" t="s">
        <v>154</v>
      </c>
      <c r="C11" s="130">
        <v>0</v>
      </c>
      <c r="D11" s="133">
        <v>0.11</v>
      </c>
      <c r="E11" s="129">
        <f>C11*D11</f>
        <v>0</v>
      </c>
      <c r="F11" s="130"/>
      <c r="G11" s="130"/>
      <c r="H11" s="130"/>
      <c r="I11" s="130"/>
      <c r="J11" s="130"/>
      <c r="K11" s="130"/>
      <c r="L11" s="130"/>
      <c r="M11" s="130"/>
      <c r="N11" s="131">
        <f t="shared" si="1"/>
        <v>0</v>
      </c>
    </row>
    <row r="12" spans="1:14" ht="14.25">
      <c r="A12" s="126">
        <v>1.5</v>
      </c>
      <c r="B12" s="132" t="s">
        <v>153</v>
      </c>
      <c r="C12" s="130">
        <v>0</v>
      </c>
      <c r="D12" s="133">
        <v>0.14000000000000001</v>
      </c>
      <c r="E12" s="129">
        <f>C12*D12</f>
        <v>0</v>
      </c>
      <c r="F12" s="130"/>
      <c r="G12" s="130"/>
      <c r="H12" s="130"/>
      <c r="I12" s="130"/>
      <c r="J12" s="130"/>
      <c r="K12" s="130"/>
      <c r="L12" s="130"/>
      <c r="M12" s="130"/>
      <c r="N12" s="131">
        <f t="shared" si="1"/>
        <v>0</v>
      </c>
    </row>
    <row r="13" spans="1:14" ht="14.25">
      <c r="A13" s="126">
        <v>1.6</v>
      </c>
      <c r="B13" s="134" t="s">
        <v>152</v>
      </c>
      <c r="C13" s="130">
        <v>0</v>
      </c>
      <c r="D13" s="135"/>
      <c r="E13" s="130"/>
      <c r="F13" s="130"/>
      <c r="G13" s="130"/>
      <c r="H13" s="130"/>
      <c r="I13" s="130"/>
      <c r="J13" s="130"/>
      <c r="K13" s="130"/>
      <c r="L13" s="130"/>
      <c r="M13" s="130"/>
      <c r="N13" s="131">
        <f>SUMPRODUCT($F$6:$M$6,F13:M13)</f>
        <v>0</v>
      </c>
    </row>
    <row r="14" spans="1:14" ht="15">
      <c r="A14" s="126">
        <v>2</v>
      </c>
      <c r="B14" s="136" t="s">
        <v>158</v>
      </c>
      <c r="C14" s="128">
        <f>SUM(C15:C20)</f>
        <v>0</v>
      </c>
      <c r="D14" s="121"/>
      <c r="E14" s="129">
        <f t="shared" ref="E14:M14" si="2">SUM(E15:E20)</f>
        <v>0</v>
      </c>
      <c r="F14" s="130">
        <f t="shared" si="2"/>
        <v>0</v>
      </c>
      <c r="G14" s="130">
        <f t="shared" si="2"/>
        <v>0</v>
      </c>
      <c r="H14" s="130">
        <f t="shared" si="2"/>
        <v>0</v>
      </c>
      <c r="I14" s="130">
        <f t="shared" si="2"/>
        <v>0</v>
      </c>
      <c r="J14" s="130">
        <f t="shared" si="2"/>
        <v>0</v>
      </c>
      <c r="K14" s="130">
        <f t="shared" si="2"/>
        <v>0</v>
      </c>
      <c r="L14" s="130">
        <f t="shared" si="2"/>
        <v>0</v>
      </c>
      <c r="M14" s="130">
        <f t="shared" si="2"/>
        <v>0</v>
      </c>
      <c r="N14" s="131">
        <f>SUM(N15:N20)</f>
        <v>0</v>
      </c>
    </row>
    <row r="15" spans="1:14" ht="14.25">
      <c r="A15" s="126">
        <v>2.1</v>
      </c>
      <c r="B15" s="134" t="s">
        <v>157</v>
      </c>
      <c r="C15" s="130"/>
      <c r="D15" s="133">
        <v>5.0000000000000001E-3</v>
      </c>
      <c r="E15" s="129">
        <f>C15*D15</f>
        <v>0</v>
      </c>
      <c r="F15" s="130"/>
      <c r="G15" s="130"/>
      <c r="H15" s="130"/>
      <c r="I15" s="130"/>
      <c r="J15" s="130"/>
      <c r="K15" s="130"/>
      <c r="L15" s="130"/>
      <c r="M15" s="130"/>
      <c r="N15" s="131">
        <f>SUMPRODUCT($F$6:$M$6,F15:M15)</f>
        <v>0</v>
      </c>
    </row>
    <row r="16" spans="1:14" ht="14.25">
      <c r="A16" s="126">
        <v>2.2000000000000002</v>
      </c>
      <c r="B16" s="134" t="s">
        <v>156</v>
      </c>
      <c r="C16" s="130"/>
      <c r="D16" s="133">
        <v>0.01</v>
      </c>
      <c r="E16" s="129">
        <f>C16*D16</f>
        <v>0</v>
      </c>
      <c r="F16" s="130"/>
      <c r="G16" s="130"/>
      <c r="H16" s="130"/>
      <c r="I16" s="130"/>
      <c r="J16" s="130"/>
      <c r="K16" s="130"/>
      <c r="L16" s="130"/>
      <c r="M16" s="130"/>
      <c r="N16" s="131">
        <f t="shared" ref="N16:N20" si="3">SUMPRODUCT($F$6:$M$6,F16:M16)</f>
        <v>0</v>
      </c>
    </row>
    <row r="17" spans="1:14" ht="14.25">
      <c r="A17" s="126">
        <v>2.2999999999999998</v>
      </c>
      <c r="B17" s="134" t="s">
        <v>155</v>
      </c>
      <c r="C17" s="130"/>
      <c r="D17" s="133">
        <v>0.02</v>
      </c>
      <c r="E17" s="129">
        <f>C17*D17</f>
        <v>0</v>
      </c>
      <c r="F17" s="130"/>
      <c r="G17" s="130"/>
      <c r="H17" s="130"/>
      <c r="I17" s="130"/>
      <c r="J17" s="130"/>
      <c r="K17" s="130"/>
      <c r="L17" s="130"/>
      <c r="M17" s="130"/>
      <c r="N17" s="131">
        <f t="shared" si="3"/>
        <v>0</v>
      </c>
    </row>
    <row r="18" spans="1:14" ht="14.25">
      <c r="A18" s="126">
        <v>2.4</v>
      </c>
      <c r="B18" s="134" t="s">
        <v>154</v>
      </c>
      <c r="C18" s="130"/>
      <c r="D18" s="133">
        <v>0.03</v>
      </c>
      <c r="E18" s="129">
        <f>C18*D18</f>
        <v>0</v>
      </c>
      <c r="F18" s="130"/>
      <c r="G18" s="130"/>
      <c r="H18" s="130"/>
      <c r="I18" s="130"/>
      <c r="J18" s="130"/>
      <c r="K18" s="130"/>
      <c r="L18" s="130"/>
      <c r="M18" s="130"/>
      <c r="N18" s="131">
        <f t="shared" si="3"/>
        <v>0</v>
      </c>
    </row>
    <row r="19" spans="1:14" ht="14.25">
      <c r="A19" s="126">
        <v>2.5</v>
      </c>
      <c r="B19" s="134" t="s">
        <v>153</v>
      </c>
      <c r="C19" s="130"/>
      <c r="D19" s="133">
        <v>0.04</v>
      </c>
      <c r="E19" s="129">
        <f>C19*D19</f>
        <v>0</v>
      </c>
      <c r="F19" s="130"/>
      <c r="G19" s="130"/>
      <c r="H19" s="130"/>
      <c r="I19" s="130"/>
      <c r="J19" s="130"/>
      <c r="K19" s="130"/>
      <c r="L19" s="130"/>
      <c r="M19" s="130"/>
      <c r="N19" s="131">
        <f t="shared" si="3"/>
        <v>0</v>
      </c>
    </row>
    <row r="20" spans="1:14" ht="14.25">
      <c r="A20" s="126">
        <v>2.6</v>
      </c>
      <c r="B20" s="134" t="s">
        <v>152</v>
      </c>
      <c r="C20" s="130"/>
      <c r="D20" s="135"/>
      <c r="E20" s="137"/>
      <c r="F20" s="130"/>
      <c r="G20" s="130"/>
      <c r="H20" s="130"/>
      <c r="I20" s="130"/>
      <c r="J20" s="130"/>
      <c r="K20" s="130"/>
      <c r="L20" s="130"/>
      <c r="M20" s="130"/>
      <c r="N20" s="131">
        <f t="shared" si="3"/>
        <v>0</v>
      </c>
    </row>
    <row r="21" spans="1:14" ht="15.75" thickBot="1">
      <c r="A21" s="138"/>
      <c r="B21" s="139" t="s">
        <v>65</v>
      </c>
      <c r="C21" s="114">
        <f>C14+C7</f>
        <v>0</v>
      </c>
      <c r="D21" s="140"/>
      <c r="E21" s="141">
        <f>E14+E7</f>
        <v>0</v>
      </c>
      <c r="F21" s="142">
        <f>F7+F14</f>
        <v>0</v>
      </c>
      <c r="G21" s="142">
        <f t="shared" ref="G21:L21" si="4">G7+G14</f>
        <v>0</v>
      </c>
      <c r="H21" s="142">
        <f t="shared" si="4"/>
        <v>0</v>
      </c>
      <c r="I21" s="142">
        <f t="shared" si="4"/>
        <v>0</v>
      </c>
      <c r="J21" s="142">
        <f t="shared" si="4"/>
        <v>0</v>
      </c>
      <c r="K21" s="142">
        <f t="shared" si="4"/>
        <v>0</v>
      </c>
      <c r="L21" s="142">
        <f t="shared" si="4"/>
        <v>0</v>
      </c>
      <c r="M21" s="142">
        <f>M7+M14</f>
        <v>0</v>
      </c>
      <c r="N21" s="143">
        <f>N14+N7</f>
        <v>0</v>
      </c>
    </row>
    <row r="22" spans="1:14">
      <c r="E22" s="144"/>
      <c r="F22" s="144"/>
      <c r="G22" s="144"/>
      <c r="H22" s="144"/>
      <c r="I22" s="144"/>
      <c r="J22" s="144"/>
      <c r="K22" s="144"/>
      <c r="L22" s="144"/>
      <c r="M22" s="144"/>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ignoredErrors>
    <ignoredError sqref="F14"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90" zoomScaleNormal="90" workbookViewId="0">
      <selection activeCell="L37" sqref="L37"/>
    </sheetView>
  </sheetViews>
  <sheetFormatPr defaultRowHeight="15"/>
  <cols>
    <col min="1" max="1" width="11.42578125" customWidth="1"/>
    <col min="2" max="2" width="76.85546875" style="273" customWidth="1"/>
    <col min="3" max="3" width="22.85546875" customWidth="1"/>
  </cols>
  <sheetData>
    <row r="1" spans="1:3">
      <c r="A1" s="2" t="s">
        <v>31</v>
      </c>
      <c r="B1" s="3" t="str">
        <f>'Info '!C2</f>
        <v>JSC Ziraat Bank Georgia</v>
      </c>
    </row>
    <row r="2" spans="1:3">
      <c r="A2" s="2" t="s">
        <v>32</v>
      </c>
      <c r="B2" s="635">
        <f>'1. key ratios '!B2</f>
        <v>45473</v>
      </c>
    </row>
    <row r="3" spans="1:3">
      <c r="A3" s="4"/>
      <c r="B3"/>
    </row>
    <row r="4" spans="1:3">
      <c r="A4" s="4" t="s">
        <v>307</v>
      </c>
      <c r="B4" t="s">
        <v>308</v>
      </c>
    </row>
    <row r="5" spans="1:3">
      <c r="A5" s="274" t="s">
        <v>309</v>
      </c>
      <c r="B5" s="275"/>
      <c r="C5" s="276"/>
    </row>
    <row r="6" spans="1:3" ht="24">
      <c r="A6" s="277">
        <v>1</v>
      </c>
      <c r="B6" s="278" t="s">
        <v>360</v>
      </c>
      <c r="C6" s="647">
        <v>227737439.0663</v>
      </c>
    </row>
    <row r="7" spans="1:3">
      <c r="A7" s="277">
        <v>2</v>
      </c>
      <c r="B7" s="278" t="s">
        <v>310</v>
      </c>
      <c r="C7" s="647">
        <v>-803324.24</v>
      </c>
    </row>
    <row r="8" spans="1:3" ht="24">
      <c r="A8" s="279">
        <v>3</v>
      </c>
      <c r="B8" s="280" t="s">
        <v>311</v>
      </c>
      <c r="C8" s="648">
        <v>226934114.8263</v>
      </c>
    </row>
    <row r="9" spans="1:3">
      <c r="A9" s="274" t="s">
        <v>312</v>
      </c>
      <c r="B9" s="275"/>
      <c r="C9" s="649"/>
    </row>
    <row r="10" spans="1:3" ht="24">
      <c r="A10" s="281">
        <v>4</v>
      </c>
      <c r="B10" s="282" t="s">
        <v>313</v>
      </c>
      <c r="C10" s="647"/>
    </row>
    <row r="11" spans="1:3">
      <c r="A11" s="281">
        <v>5</v>
      </c>
      <c r="B11" s="283" t="s">
        <v>314</v>
      </c>
      <c r="C11" s="647"/>
    </row>
    <row r="12" spans="1:3">
      <c r="A12" s="281" t="s">
        <v>315</v>
      </c>
      <c r="B12" s="283" t="s">
        <v>316</v>
      </c>
      <c r="C12" s="648">
        <v>0</v>
      </c>
    </row>
    <row r="13" spans="1:3" ht="24">
      <c r="A13" s="284">
        <v>6</v>
      </c>
      <c r="B13" s="282" t="s">
        <v>317</v>
      </c>
      <c r="C13" s="647"/>
    </row>
    <row r="14" spans="1:3">
      <c r="A14" s="284">
        <v>7</v>
      </c>
      <c r="B14" s="285" t="s">
        <v>318</v>
      </c>
      <c r="C14" s="647"/>
    </row>
    <row r="15" spans="1:3">
      <c r="A15" s="286">
        <v>8</v>
      </c>
      <c r="B15" s="287" t="s">
        <v>319</v>
      </c>
      <c r="C15" s="647"/>
    </row>
    <row r="16" spans="1:3">
      <c r="A16" s="284">
        <v>9</v>
      </c>
      <c r="B16" s="285" t="s">
        <v>320</v>
      </c>
      <c r="C16" s="647"/>
    </row>
    <row r="17" spans="1:3">
      <c r="A17" s="284">
        <v>10</v>
      </c>
      <c r="B17" s="285" t="s">
        <v>321</v>
      </c>
      <c r="C17" s="647"/>
    </row>
    <row r="18" spans="1:3">
      <c r="A18" s="288">
        <v>11</v>
      </c>
      <c r="B18" s="289" t="s">
        <v>322</v>
      </c>
      <c r="C18" s="648">
        <v>0</v>
      </c>
    </row>
    <row r="19" spans="1:3">
      <c r="A19" s="290" t="s">
        <v>323</v>
      </c>
      <c r="B19" s="291"/>
      <c r="C19" s="650"/>
    </row>
    <row r="20" spans="1:3" ht="24">
      <c r="A20" s="292">
        <v>12</v>
      </c>
      <c r="B20" s="282" t="s">
        <v>324</v>
      </c>
      <c r="C20" s="647"/>
    </row>
    <row r="21" spans="1:3">
      <c r="A21" s="292">
        <v>13</v>
      </c>
      <c r="B21" s="282" t="s">
        <v>325</v>
      </c>
      <c r="C21" s="647"/>
    </row>
    <row r="22" spans="1:3">
      <c r="A22" s="292">
        <v>14</v>
      </c>
      <c r="B22" s="282" t="s">
        <v>326</v>
      </c>
      <c r="C22" s="647"/>
    </row>
    <row r="23" spans="1:3" ht="24">
      <c r="A23" s="292" t="s">
        <v>327</v>
      </c>
      <c r="B23" s="282" t="s">
        <v>328</v>
      </c>
      <c r="C23" s="647"/>
    </row>
    <row r="24" spans="1:3">
      <c r="A24" s="292">
        <v>15</v>
      </c>
      <c r="B24" s="282" t="s">
        <v>329</v>
      </c>
      <c r="C24" s="647"/>
    </row>
    <row r="25" spans="1:3">
      <c r="A25" s="292" t="s">
        <v>330</v>
      </c>
      <c r="B25" s="282" t="s">
        <v>331</v>
      </c>
      <c r="C25" s="647"/>
    </row>
    <row r="26" spans="1:3">
      <c r="A26" s="293">
        <v>16</v>
      </c>
      <c r="B26" s="294" t="s">
        <v>332</v>
      </c>
      <c r="C26" s="648">
        <v>0</v>
      </c>
    </row>
    <row r="27" spans="1:3">
      <c r="A27" s="274" t="s">
        <v>333</v>
      </c>
      <c r="B27" s="275"/>
      <c r="C27" s="649"/>
    </row>
    <row r="28" spans="1:3">
      <c r="A28" s="295">
        <v>17</v>
      </c>
      <c r="B28" s="283" t="s">
        <v>334</v>
      </c>
      <c r="C28" s="647">
        <v>56248653.652899995</v>
      </c>
    </row>
    <row r="29" spans="1:3">
      <c r="A29" s="295">
        <v>18</v>
      </c>
      <c r="B29" s="283" t="s">
        <v>335</v>
      </c>
      <c r="C29" s="647">
        <v>-28965674.378239997</v>
      </c>
    </row>
    <row r="30" spans="1:3">
      <c r="A30" s="293">
        <v>19</v>
      </c>
      <c r="B30" s="294" t="s">
        <v>336</v>
      </c>
      <c r="C30" s="648">
        <v>27282979.274659999</v>
      </c>
    </row>
    <row r="31" spans="1:3">
      <c r="A31" s="274" t="s">
        <v>337</v>
      </c>
      <c r="B31" s="275"/>
      <c r="C31" s="649"/>
    </row>
    <row r="32" spans="1:3" ht="24">
      <c r="A32" s="295" t="s">
        <v>338</v>
      </c>
      <c r="B32" s="282" t="s">
        <v>339</v>
      </c>
      <c r="C32" s="651"/>
    </row>
    <row r="33" spans="1:3">
      <c r="A33" s="295" t="s">
        <v>340</v>
      </c>
      <c r="B33" s="283" t="s">
        <v>341</v>
      </c>
      <c r="C33" s="651"/>
    </row>
    <row r="34" spans="1:3">
      <c r="A34" s="274" t="s">
        <v>342</v>
      </c>
      <c r="B34" s="275"/>
      <c r="C34" s="649"/>
    </row>
    <row r="35" spans="1:3">
      <c r="A35" s="296">
        <v>20</v>
      </c>
      <c r="B35" s="297" t="s">
        <v>343</v>
      </c>
      <c r="C35" s="648">
        <v>79190974.430900022</v>
      </c>
    </row>
    <row r="36" spans="1:3">
      <c r="A36" s="293">
        <v>21</v>
      </c>
      <c r="B36" s="294" t="s">
        <v>344</v>
      </c>
      <c r="C36" s="648">
        <v>254217094.10095999</v>
      </c>
    </row>
    <row r="37" spans="1:3">
      <c r="A37" s="274" t="s">
        <v>345</v>
      </c>
      <c r="B37" s="275"/>
      <c r="C37" s="649"/>
    </row>
    <row r="38" spans="1:3">
      <c r="A38" s="293">
        <v>22</v>
      </c>
      <c r="B38" s="294" t="s">
        <v>345</v>
      </c>
      <c r="C38" s="652">
        <v>0.31150924256670975</v>
      </c>
    </row>
    <row r="39" spans="1:3">
      <c r="A39" s="274" t="s">
        <v>346</v>
      </c>
      <c r="B39" s="275"/>
      <c r="C39" s="649"/>
    </row>
    <row r="40" spans="1:3">
      <c r="A40" s="298" t="s">
        <v>347</v>
      </c>
      <c r="B40" s="282" t="s">
        <v>348</v>
      </c>
      <c r="C40" s="651"/>
    </row>
    <row r="41" spans="1:3" ht="24">
      <c r="A41" s="299" t="s">
        <v>349</v>
      </c>
      <c r="B41" s="278" t="s">
        <v>350</v>
      </c>
      <c r="C41" s="651"/>
    </row>
    <row r="43" spans="1:3">
      <c r="B43" s="273" t="s">
        <v>361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7" activePane="bottomRight" state="frozen"/>
      <selection pane="topRight" activeCell="C1" sqref="C1"/>
      <selection pane="bottomLeft" activeCell="A6" sqref="A6"/>
      <selection pane="bottomRight" activeCell="K34" sqref="K34"/>
    </sheetView>
  </sheetViews>
  <sheetFormatPr defaultRowHeight="15"/>
  <cols>
    <col min="1" max="1" width="8.7109375" style="197"/>
    <col min="2" max="2" width="82.5703125" style="341" customWidth="1"/>
    <col min="3" max="7" width="17.5703125" style="197" customWidth="1"/>
  </cols>
  <sheetData>
    <row r="1" spans="1:7">
      <c r="A1" s="197" t="s">
        <v>31</v>
      </c>
      <c r="B1" s="3" t="str">
        <f>'Info '!C2</f>
        <v>JSC Ziraat Bank Georgia</v>
      </c>
    </row>
    <row r="2" spans="1:7">
      <c r="A2" s="197" t="s">
        <v>32</v>
      </c>
      <c r="B2" s="635">
        <f>'1. key ratios '!B2</f>
        <v>45473</v>
      </c>
    </row>
    <row r="4" spans="1:7" ht="15.75" thickBot="1">
      <c r="A4" s="197" t="s">
        <v>411</v>
      </c>
      <c r="B4" s="342" t="s">
        <v>372</v>
      </c>
    </row>
    <row r="5" spans="1:7">
      <c r="A5" s="343"/>
      <c r="B5" s="344"/>
      <c r="C5" s="772" t="s">
        <v>373</v>
      </c>
      <c r="D5" s="772"/>
      <c r="E5" s="772"/>
      <c r="F5" s="772"/>
      <c r="G5" s="773" t="s">
        <v>374</v>
      </c>
    </row>
    <row r="6" spans="1:7">
      <c r="A6" s="345"/>
      <c r="B6" s="346"/>
      <c r="C6" s="347" t="s">
        <v>375</v>
      </c>
      <c r="D6" s="348" t="s">
        <v>376</v>
      </c>
      <c r="E6" s="348" t="s">
        <v>377</v>
      </c>
      <c r="F6" s="348" t="s">
        <v>378</v>
      </c>
      <c r="G6" s="774"/>
    </row>
    <row r="7" spans="1:7">
      <c r="A7" s="349"/>
      <c r="B7" s="350" t="s">
        <v>379</v>
      </c>
      <c r="C7" s="351"/>
      <c r="D7" s="351"/>
      <c r="E7" s="351"/>
      <c r="F7" s="351"/>
      <c r="G7" s="352"/>
    </row>
    <row r="8" spans="1:7">
      <c r="A8" s="353">
        <v>1</v>
      </c>
      <c r="B8" s="354" t="s">
        <v>380</v>
      </c>
      <c r="C8" s="664">
        <v>79190974.430900022</v>
      </c>
      <c r="D8" s="664">
        <v>0</v>
      </c>
      <c r="E8" s="664">
        <v>0</v>
      </c>
      <c r="F8" s="664">
        <v>1723759.6899999995</v>
      </c>
      <c r="G8" s="665">
        <v>80914734.12090002</v>
      </c>
    </row>
    <row r="9" spans="1:7">
      <c r="A9" s="353">
        <v>2</v>
      </c>
      <c r="B9" s="355" t="s">
        <v>381</v>
      </c>
      <c r="C9" s="666">
        <v>79190974.430900022</v>
      </c>
      <c r="D9" s="666">
        <v>0</v>
      </c>
      <c r="E9" s="666">
        <v>0</v>
      </c>
      <c r="F9" s="666">
        <v>0</v>
      </c>
      <c r="G9" s="667">
        <v>79190974.430900022</v>
      </c>
    </row>
    <row r="10" spans="1:7">
      <c r="A10" s="353">
        <v>3</v>
      </c>
      <c r="B10" s="355" t="s">
        <v>382</v>
      </c>
      <c r="C10" s="668"/>
      <c r="D10" s="668"/>
      <c r="E10" s="668"/>
      <c r="F10" s="666">
        <v>1723759.6899999995</v>
      </c>
      <c r="G10" s="667">
        <v>1723759.6899999995</v>
      </c>
    </row>
    <row r="11" spans="1:7" ht="14.45" customHeight="1">
      <c r="A11" s="353">
        <v>4</v>
      </c>
      <c r="B11" s="354" t="s">
        <v>383</v>
      </c>
      <c r="C11" s="664">
        <v>7829276.1277999999</v>
      </c>
      <c r="D11" s="664">
        <v>17237429.313500002</v>
      </c>
      <c r="E11" s="664">
        <v>4506309.0471000001</v>
      </c>
      <c r="F11" s="664">
        <v>698828</v>
      </c>
      <c r="G11" s="665">
        <v>19780557.029445</v>
      </c>
    </row>
    <row r="12" spans="1:7">
      <c r="A12" s="353">
        <v>5</v>
      </c>
      <c r="B12" s="355" t="s">
        <v>384</v>
      </c>
      <c r="C12" s="666">
        <v>1842403.0470999999</v>
      </c>
      <c r="D12" s="669">
        <v>5951590.8306000009</v>
      </c>
      <c r="E12" s="666">
        <v>2091778.9783999999</v>
      </c>
      <c r="F12" s="666">
        <v>435640</v>
      </c>
      <c r="G12" s="667">
        <v>9805342.2132949997</v>
      </c>
    </row>
    <row r="13" spans="1:7">
      <c r="A13" s="353">
        <v>6</v>
      </c>
      <c r="B13" s="355" t="s">
        <v>385</v>
      </c>
      <c r="C13" s="666">
        <v>5986873.0806999998</v>
      </c>
      <c r="D13" s="669">
        <v>11285838.482900001</v>
      </c>
      <c r="E13" s="666">
        <v>2414530.0686999997</v>
      </c>
      <c r="F13" s="666">
        <v>263188</v>
      </c>
      <c r="G13" s="667">
        <v>9975214.8161500003</v>
      </c>
    </row>
    <row r="14" spans="1:7">
      <c r="A14" s="353">
        <v>7</v>
      </c>
      <c r="B14" s="354" t="s">
        <v>386</v>
      </c>
      <c r="C14" s="664">
        <v>63835433.862699993</v>
      </c>
      <c r="D14" s="664">
        <v>5413007.071100004</v>
      </c>
      <c r="E14" s="664">
        <v>1912922.5</v>
      </c>
      <c r="F14" s="664">
        <v>-452406.56999999937</v>
      </c>
      <c r="G14" s="665">
        <v>35354478.431900002</v>
      </c>
    </row>
    <row r="15" spans="1:7" ht="39">
      <c r="A15" s="353">
        <v>8</v>
      </c>
      <c r="B15" s="355" t="s">
        <v>387</v>
      </c>
      <c r="C15" s="664">
        <v>63835433.862699993</v>
      </c>
      <c r="D15" s="664">
        <v>5413007.071100004</v>
      </c>
      <c r="E15" s="664">
        <v>1912922.5</v>
      </c>
      <c r="F15" s="664">
        <v>-452406.56999999937</v>
      </c>
      <c r="G15" s="665">
        <v>35354478.431900002</v>
      </c>
    </row>
    <row r="16" spans="1:7" ht="26.25">
      <c r="A16" s="353">
        <v>9</v>
      </c>
      <c r="B16" s="355" t="s">
        <v>388</v>
      </c>
      <c r="C16" s="664">
        <v>0</v>
      </c>
      <c r="D16" s="664">
        <v>0</v>
      </c>
      <c r="E16" s="664">
        <v>0</v>
      </c>
      <c r="F16" s="664">
        <v>0</v>
      </c>
      <c r="G16" s="665">
        <v>0</v>
      </c>
    </row>
    <row r="17" spans="1:7">
      <c r="A17" s="353">
        <v>10</v>
      </c>
      <c r="B17" s="354" t="s">
        <v>389</v>
      </c>
      <c r="C17" s="664"/>
      <c r="D17" s="664"/>
      <c r="E17" s="664"/>
      <c r="F17" s="664"/>
      <c r="G17" s="665">
        <v>0</v>
      </c>
    </row>
    <row r="18" spans="1:7">
      <c r="A18" s="353">
        <v>11</v>
      </c>
      <c r="B18" s="354" t="s">
        <v>390</v>
      </c>
      <c r="C18" s="664">
        <v>0</v>
      </c>
      <c r="D18" s="664">
        <v>3839269.5203999993</v>
      </c>
      <c r="E18" s="664">
        <v>751794.98309999995</v>
      </c>
      <c r="F18" s="664">
        <v>40447516.849699996</v>
      </c>
      <c r="G18" s="665">
        <v>0</v>
      </c>
    </row>
    <row r="19" spans="1:7">
      <c r="A19" s="353">
        <v>12</v>
      </c>
      <c r="B19" s="355" t="s">
        <v>391</v>
      </c>
      <c r="C19" s="664"/>
      <c r="D19" s="664"/>
      <c r="E19" s="664"/>
      <c r="F19" s="664"/>
      <c r="G19" s="665"/>
    </row>
    <row r="20" spans="1:7">
      <c r="A20" s="353">
        <v>13</v>
      </c>
      <c r="B20" s="355" t="s">
        <v>392</v>
      </c>
      <c r="C20" s="664">
        <v>0</v>
      </c>
      <c r="D20" s="664">
        <v>3839269.5203999993</v>
      </c>
      <c r="E20" s="664">
        <v>751794.98309999995</v>
      </c>
      <c r="F20" s="664">
        <v>40447516.849699996</v>
      </c>
      <c r="G20" s="665">
        <v>0</v>
      </c>
    </row>
    <row r="21" spans="1:7">
      <c r="A21" s="356">
        <v>14</v>
      </c>
      <c r="B21" s="357" t="s">
        <v>393</v>
      </c>
      <c r="C21" s="668"/>
      <c r="D21" s="668"/>
      <c r="E21" s="668"/>
      <c r="F21" s="668"/>
      <c r="G21" s="665">
        <v>136049769.58224502</v>
      </c>
    </row>
    <row r="22" spans="1:7">
      <c r="A22" s="358"/>
      <c r="B22" s="359" t="s">
        <v>394</v>
      </c>
      <c r="C22" s="360"/>
      <c r="D22" s="361"/>
      <c r="E22" s="360"/>
      <c r="F22" s="360"/>
      <c r="G22" s="362"/>
    </row>
    <row r="23" spans="1:7">
      <c r="A23" s="353">
        <v>15</v>
      </c>
      <c r="B23" s="354" t="s">
        <v>395</v>
      </c>
      <c r="C23" s="664">
        <v>71227121.513999999</v>
      </c>
      <c r="D23" s="664">
        <v>0</v>
      </c>
      <c r="E23" s="664">
        <v>0</v>
      </c>
      <c r="F23" s="664">
        <v>0</v>
      </c>
      <c r="G23" s="665">
        <v>1899396.8564250001</v>
      </c>
    </row>
    <row r="24" spans="1:7">
      <c r="A24" s="353">
        <v>16</v>
      </c>
      <c r="B24" s="354" t="s">
        <v>396</v>
      </c>
      <c r="C24" s="664">
        <v>1111337.8107000003</v>
      </c>
      <c r="D24" s="664">
        <v>32636979.985432003</v>
      </c>
      <c r="E24" s="664">
        <v>30526246.730525997</v>
      </c>
      <c r="F24" s="664">
        <v>65344312.093999997</v>
      </c>
      <c r="G24" s="665">
        <v>87612963.00668399</v>
      </c>
    </row>
    <row r="25" spans="1:7">
      <c r="A25" s="353">
        <v>17</v>
      </c>
      <c r="B25" s="355" t="s">
        <v>397</v>
      </c>
      <c r="C25" s="666">
        <v>0</v>
      </c>
      <c r="D25" s="669">
        <v>0</v>
      </c>
      <c r="E25" s="666">
        <v>0</v>
      </c>
      <c r="F25" s="666">
        <v>0</v>
      </c>
      <c r="G25" s="667">
        <v>0</v>
      </c>
    </row>
    <row r="26" spans="1:7" ht="26.25">
      <c r="A26" s="353">
        <v>18</v>
      </c>
      <c r="B26" s="355" t="s">
        <v>398</v>
      </c>
      <c r="C26" s="666">
        <v>987480.4007</v>
      </c>
      <c r="D26" s="669">
        <v>0</v>
      </c>
      <c r="E26" s="666">
        <v>0</v>
      </c>
      <c r="F26" s="666">
        <v>0</v>
      </c>
      <c r="G26" s="667">
        <v>148122.06010499998</v>
      </c>
    </row>
    <row r="27" spans="1:7">
      <c r="A27" s="353">
        <v>19</v>
      </c>
      <c r="B27" s="355" t="s">
        <v>399</v>
      </c>
      <c r="C27" s="664">
        <v>123857.41000000015</v>
      </c>
      <c r="D27" s="664">
        <v>32513122.575432003</v>
      </c>
      <c r="E27" s="664">
        <v>30526246.730525997</v>
      </c>
      <c r="F27" s="664">
        <v>65344312.093999997</v>
      </c>
      <c r="G27" s="665">
        <v>87402912.241578996</v>
      </c>
    </row>
    <row r="28" spans="1:7">
      <c r="A28" s="353">
        <v>20</v>
      </c>
      <c r="B28" s="363" t="s">
        <v>400</v>
      </c>
      <c r="C28" s="666">
        <v>0</v>
      </c>
      <c r="D28" s="669">
        <v>0</v>
      </c>
      <c r="E28" s="666">
        <v>0</v>
      </c>
      <c r="F28" s="666">
        <v>0</v>
      </c>
      <c r="G28" s="667">
        <v>0</v>
      </c>
    </row>
    <row r="29" spans="1:7">
      <c r="A29" s="353">
        <v>21</v>
      </c>
      <c r="B29" s="355" t="s">
        <v>401</v>
      </c>
      <c r="C29" s="666">
        <v>0</v>
      </c>
      <c r="D29" s="669">
        <v>0</v>
      </c>
      <c r="E29" s="666">
        <v>0</v>
      </c>
      <c r="F29" s="666">
        <v>0</v>
      </c>
      <c r="G29" s="667">
        <v>0</v>
      </c>
    </row>
    <row r="30" spans="1:7">
      <c r="A30" s="353">
        <v>22</v>
      </c>
      <c r="B30" s="363" t="s">
        <v>400</v>
      </c>
      <c r="C30" s="666">
        <v>0</v>
      </c>
      <c r="D30" s="669">
        <v>0</v>
      </c>
      <c r="E30" s="666">
        <v>0</v>
      </c>
      <c r="F30" s="666">
        <v>0</v>
      </c>
      <c r="G30" s="667">
        <v>0</v>
      </c>
    </row>
    <row r="31" spans="1:7">
      <c r="A31" s="353">
        <v>23</v>
      </c>
      <c r="B31" s="355" t="s">
        <v>402</v>
      </c>
      <c r="C31" s="666">
        <v>0</v>
      </c>
      <c r="D31" s="669">
        <v>123857.41000000015</v>
      </c>
      <c r="E31" s="666">
        <v>0</v>
      </c>
      <c r="F31" s="666">
        <v>0</v>
      </c>
      <c r="G31" s="667">
        <v>61928.705000000075</v>
      </c>
    </row>
    <row r="32" spans="1:7">
      <c r="A32" s="353">
        <v>24</v>
      </c>
      <c r="B32" s="354" t="s">
        <v>403</v>
      </c>
      <c r="C32" s="666">
        <v>0</v>
      </c>
      <c r="D32" s="669">
        <v>0</v>
      </c>
      <c r="E32" s="666">
        <v>0</v>
      </c>
      <c r="F32" s="666">
        <v>0</v>
      </c>
      <c r="G32" s="667">
        <v>0</v>
      </c>
    </row>
    <row r="33" spans="1:7">
      <c r="A33" s="353">
        <v>25</v>
      </c>
      <c r="B33" s="354" t="s">
        <v>404</v>
      </c>
      <c r="C33" s="666">
        <v>7671301.7452000007</v>
      </c>
      <c r="D33" s="666">
        <v>4204200.2307999991</v>
      </c>
      <c r="E33" s="666">
        <v>1297668.1320000002</v>
      </c>
      <c r="F33" s="666">
        <v>12914946.547542095</v>
      </c>
      <c r="G33" s="667">
        <v>23058548.870442096</v>
      </c>
    </row>
    <row r="34" spans="1:7">
      <c r="A34" s="353">
        <v>26</v>
      </c>
      <c r="B34" s="355" t="s">
        <v>405</v>
      </c>
      <c r="C34" s="668"/>
      <c r="D34" s="669">
        <v>0</v>
      </c>
      <c r="E34" s="666">
        <v>0</v>
      </c>
      <c r="F34" s="666">
        <v>0</v>
      </c>
      <c r="G34" s="667">
        <v>0</v>
      </c>
    </row>
    <row r="35" spans="1:7">
      <c r="A35" s="353">
        <v>27</v>
      </c>
      <c r="B35" s="355" t="s">
        <v>406</v>
      </c>
      <c r="C35" s="666">
        <v>7671301.7452000007</v>
      </c>
      <c r="D35" s="669">
        <v>4204200.2307999991</v>
      </c>
      <c r="E35" s="666">
        <v>1297668.1320000002</v>
      </c>
      <c r="F35" s="666">
        <v>12914946.547542095</v>
      </c>
      <c r="G35" s="667">
        <v>23058548.870442096</v>
      </c>
    </row>
    <row r="36" spans="1:7">
      <c r="A36" s="353">
        <v>28</v>
      </c>
      <c r="B36" s="354" t="s">
        <v>407</v>
      </c>
      <c r="C36" s="666">
        <v>0</v>
      </c>
      <c r="D36" s="669">
        <v>26153452.471100006</v>
      </c>
      <c r="E36" s="666">
        <v>4213798.0543999961</v>
      </c>
      <c r="F36" s="666">
        <v>25926182.0823</v>
      </c>
      <c r="G36" s="667">
        <v>6603843.2550450005</v>
      </c>
    </row>
    <row r="37" spans="1:7">
      <c r="A37" s="356">
        <v>29</v>
      </c>
      <c r="B37" s="357" t="s">
        <v>408</v>
      </c>
      <c r="C37" s="668"/>
      <c r="D37" s="668"/>
      <c r="E37" s="668"/>
      <c r="F37" s="668"/>
      <c r="G37" s="665">
        <v>119174751.98859608</v>
      </c>
    </row>
    <row r="38" spans="1:7">
      <c r="A38" s="349"/>
      <c r="B38" s="364"/>
      <c r="C38" s="365"/>
      <c r="D38" s="365"/>
      <c r="E38" s="365"/>
      <c r="F38" s="365"/>
      <c r="G38" s="366"/>
    </row>
    <row r="39" spans="1:7" ht="15.75" thickBot="1">
      <c r="A39" s="367">
        <v>30</v>
      </c>
      <c r="B39" s="368" t="s">
        <v>409</v>
      </c>
      <c r="C39" s="657"/>
      <c r="D39" s="658"/>
      <c r="E39" s="658"/>
      <c r="F39" s="659"/>
      <c r="G39" s="670">
        <v>1.1415989319219537</v>
      </c>
    </row>
    <row r="42" spans="1:7" ht="39">
      <c r="B42" s="341" t="s">
        <v>410</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zoomScale="90" zoomScaleNormal="90" workbookViewId="0">
      <pane xSplit="1" ySplit="5" topLeftCell="B6" activePane="bottomRight" state="frozen"/>
      <selection activeCell="B9" sqref="B9"/>
      <selection pane="topRight" activeCell="B9" sqref="B9"/>
      <selection pane="bottomLeft" activeCell="B9" sqref="B9"/>
      <selection pane="bottomRight" activeCell="F8" sqref="F8"/>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8" width="6.7109375" style="5" customWidth="1"/>
    <col min="9" max="9" width="12.42578125" style="5" customWidth="1"/>
    <col min="10" max="10" width="10.7109375" style="5" customWidth="1"/>
    <col min="11" max="12" width="10.85546875" style="5" customWidth="1"/>
    <col min="13" max="13" width="6.7109375" style="5" customWidth="1"/>
    <col min="14" max="16384" width="9.140625" style="5"/>
  </cols>
  <sheetData>
    <row r="1" spans="1:12">
      <c r="A1" s="2" t="s">
        <v>31</v>
      </c>
      <c r="B1" s="3" t="str">
        <f>'Info '!C2</f>
        <v>JSC Ziraat Bank Georgia</v>
      </c>
    </row>
    <row r="2" spans="1:12">
      <c r="A2" s="2" t="s">
        <v>32</v>
      </c>
      <c r="B2" s="635">
        <v>45473</v>
      </c>
      <c r="C2" s="6"/>
      <c r="D2" s="7"/>
      <c r="E2" s="7"/>
      <c r="F2" s="7"/>
      <c r="G2" s="7"/>
      <c r="H2" s="8"/>
    </row>
    <row r="3" spans="1:12" ht="15" thickBot="1">
      <c r="A3" s="2"/>
      <c r="B3" s="6"/>
      <c r="C3" s="6"/>
      <c r="D3" s="7"/>
      <c r="E3" s="7"/>
      <c r="F3" s="7"/>
      <c r="G3" s="7"/>
      <c r="H3" s="8"/>
    </row>
    <row r="4" spans="1:12" ht="15" customHeight="1" thickBot="1">
      <c r="A4" s="9" t="s">
        <v>94</v>
      </c>
      <c r="B4" s="10" t="s">
        <v>93</v>
      </c>
      <c r="C4" s="10"/>
      <c r="D4" s="712" t="s">
        <v>699</v>
      </c>
      <c r="E4" s="713"/>
      <c r="F4" s="713"/>
      <c r="G4" s="714"/>
      <c r="H4" s="8"/>
      <c r="I4" s="715" t="s">
        <v>700</v>
      </c>
      <c r="J4" s="716"/>
      <c r="K4" s="716"/>
      <c r="L4" s="717"/>
    </row>
    <row r="5" spans="1:12">
      <c r="A5" s="11" t="s">
        <v>6</v>
      </c>
      <c r="B5" s="12"/>
      <c r="C5" s="332" t="str">
        <f>INT((MONTH($B$2))/3)&amp;"Q"&amp;"-"&amp;YEAR($B$2)</f>
        <v>2Q-2024</v>
      </c>
      <c r="D5" s="332" t="str">
        <f>IF(INT(MONTH($B$2))=3, "4"&amp;"Q"&amp;"-"&amp;YEAR($B$2)-1, IF(INT(MONTH($B$2))=6, "1"&amp;"Q"&amp;"-"&amp;YEAR($B$2), IF(INT(MONTH($B$2))=9, "2"&amp;"Q"&amp;"-"&amp;YEAR($B$2),IF(INT(MONTH($B$2))=12, "3"&amp;"Q"&amp;"-"&amp;YEAR($B$2), 0))))</f>
        <v>1Q-2024</v>
      </c>
      <c r="E5" s="332" t="str">
        <f>IF(INT(MONTH($B$2))=3, "3"&amp;"Q"&amp;"-"&amp;YEAR($B$2)-1, IF(INT(MONTH($B$2))=6, "4"&amp;"Q"&amp;"-"&amp;YEAR($B$2)-1, IF(INT(MONTH($B$2))=9, "1"&amp;"Q"&amp;"-"&amp;YEAR($B$2),IF(INT(MONTH($B$2))=12, "2"&amp;"Q"&amp;"-"&amp;YEAR($B$2), 0))))</f>
        <v>4Q-2023</v>
      </c>
      <c r="F5" s="332" t="str">
        <f>IF(INT(MONTH($B$2))=3, "2"&amp;"Q"&amp;"-"&amp;YEAR($B$2)-1, IF(INT(MONTH($B$2))=6, "3"&amp;"Q"&amp;"-"&amp;YEAR($B$2)-1, IF(INT(MONTH($B$2))=9, "4"&amp;"Q"&amp;"-"&amp;YEAR($B$2)-1,IF(INT(MONTH($B$2))=12, "1"&amp;"Q"&amp;"-"&amp;YEAR($B$2), 0))))</f>
        <v>3Q-2023</v>
      </c>
      <c r="G5" s="333" t="str">
        <f>IF(INT(MONTH($B$2))=3, "1"&amp;"Q"&amp;"-"&amp;YEAR($B$2)-1, IF(INT(MONTH($B$2))=6, "2"&amp;"Q"&amp;"-"&amp;YEAR($B$2)-1, IF(INT(MONTH($B$2))=9, "3"&amp;"Q"&amp;"-"&amp;YEAR($B$2)-1,IF(INT(MONTH($B$2))=12, "4"&amp;"Q"&amp;"-"&amp;YEAR($B$2)-1, 0))))</f>
        <v>2Q-2023</v>
      </c>
      <c r="I5" s="560" t="s">
        <v>733</v>
      </c>
      <c r="J5" s="332" t="s">
        <v>734</v>
      </c>
      <c r="K5" s="332" t="s">
        <v>735</v>
      </c>
      <c r="L5" s="333" t="s">
        <v>736</v>
      </c>
    </row>
    <row r="6" spans="1:12">
      <c r="B6" s="151" t="s">
        <v>92</v>
      </c>
      <c r="C6" s="335"/>
      <c r="D6" s="335"/>
      <c r="E6" s="335"/>
      <c r="F6" s="335"/>
      <c r="G6" s="336"/>
      <c r="I6" s="561"/>
      <c r="J6" s="335"/>
      <c r="K6" s="335"/>
      <c r="L6" s="336"/>
    </row>
    <row r="7" spans="1:12">
      <c r="A7" s="13"/>
      <c r="B7" s="152" t="s">
        <v>90</v>
      </c>
      <c r="C7" s="335"/>
      <c r="D7" s="335"/>
      <c r="E7" s="335"/>
      <c r="F7" s="335"/>
      <c r="G7" s="336"/>
      <c r="I7" s="561"/>
      <c r="J7" s="335"/>
      <c r="K7" s="335"/>
      <c r="L7" s="336"/>
    </row>
    <row r="8" spans="1:12">
      <c r="A8" s="337">
        <v>1</v>
      </c>
      <c r="B8" s="14" t="s">
        <v>362</v>
      </c>
      <c r="C8" s="563">
        <v>79190974.430900022</v>
      </c>
      <c r="D8" s="564">
        <v>77692032.306400001</v>
      </c>
      <c r="E8" s="564">
        <v>76177762.47709997</v>
      </c>
      <c r="F8" s="564">
        <v>75063474</v>
      </c>
      <c r="G8" s="565">
        <v>71048290.556800008</v>
      </c>
      <c r="I8" s="590">
        <v>70270743.020500004</v>
      </c>
      <c r="J8" s="591">
        <v>66960275.990000002</v>
      </c>
      <c r="K8" s="591">
        <v>64939308.741399996</v>
      </c>
      <c r="L8" s="592">
        <v>61929824.051799998</v>
      </c>
    </row>
    <row r="9" spans="1:12">
      <c r="A9" s="337">
        <v>2</v>
      </c>
      <c r="B9" s="14" t="s">
        <v>363</v>
      </c>
      <c r="C9" s="563">
        <v>79190974.430900022</v>
      </c>
      <c r="D9" s="564">
        <v>77692032.306400001</v>
      </c>
      <c r="E9" s="564">
        <v>76177762.47709997</v>
      </c>
      <c r="F9" s="564">
        <v>75063474</v>
      </c>
      <c r="G9" s="565">
        <v>71048290.556800008</v>
      </c>
      <c r="I9" s="590">
        <v>70270743.020500004</v>
      </c>
      <c r="J9" s="591">
        <v>66960275.990000002</v>
      </c>
      <c r="K9" s="591">
        <v>64939308.741399996</v>
      </c>
      <c r="L9" s="592">
        <v>61929824.051799998</v>
      </c>
    </row>
    <row r="10" spans="1:12">
      <c r="A10" s="337">
        <v>3</v>
      </c>
      <c r="B10" s="14" t="s">
        <v>143</v>
      </c>
      <c r="C10" s="563">
        <v>79190974.430900022</v>
      </c>
      <c r="D10" s="564">
        <v>77692032.306400001</v>
      </c>
      <c r="E10" s="564">
        <v>76177762.47709997</v>
      </c>
      <c r="F10" s="564">
        <v>75063474</v>
      </c>
      <c r="G10" s="565">
        <v>71048290.556800008</v>
      </c>
      <c r="I10" s="590">
        <v>72502469.535014883</v>
      </c>
      <c r="J10" s="591">
        <v>69110597.453292623</v>
      </c>
      <c r="K10" s="591">
        <v>67062035.900080748</v>
      </c>
      <c r="L10" s="592">
        <v>63698330.341399997</v>
      </c>
    </row>
    <row r="11" spans="1:12">
      <c r="A11" s="337">
        <v>4</v>
      </c>
      <c r="B11" s="14" t="s">
        <v>365</v>
      </c>
      <c r="C11" s="563">
        <v>26371238.786238879</v>
      </c>
      <c r="D11" s="564">
        <v>29061707.061693903</v>
      </c>
      <c r="E11" s="564">
        <v>21699033.186707731</v>
      </c>
      <c r="F11" s="564">
        <v>21030107</v>
      </c>
      <c r="G11" s="565">
        <v>17937153.35541575</v>
      </c>
      <c r="I11" s="590">
        <v>16587877.147518376</v>
      </c>
      <c r="J11" s="591">
        <v>15030191.199942239</v>
      </c>
      <c r="K11" s="591">
        <v>13062596.089033945</v>
      </c>
      <c r="L11" s="592">
        <v>11637787.981103646</v>
      </c>
    </row>
    <row r="12" spans="1:12">
      <c r="A12" s="337">
        <v>5</v>
      </c>
      <c r="B12" s="14" t="s">
        <v>366</v>
      </c>
      <c r="C12" s="563">
        <v>32952128.98386145</v>
      </c>
      <c r="D12" s="564">
        <v>35273467.619323418</v>
      </c>
      <c r="E12" s="564">
        <v>27720734.446571756</v>
      </c>
      <c r="F12" s="564">
        <v>27189003</v>
      </c>
      <c r="G12" s="565">
        <v>23390988.858489852</v>
      </c>
      <c r="I12" s="590">
        <v>22162755.160000227</v>
      </c>
      <c r="J12" s="591">
        <v>20078311.386007197</v>
      </c>
      <c r="K12" s="591">
        <v>17419077.371625457</v>
      </c>
      <c r="L12" s="592">
        <v>15519252.221491393</v>
      </c>
    </row>
    <row r="13" spans="1:12">
      <c r="A13" s="337">
        <v>6</v>
      </c>
      <c r="B13" s="14" t="s">
        <v>364</v>
      </c>
      <c r="C13" s="563">
        <v>41674794.287647173</v>
      </c>
      <c r="D13" s="564">
        <v>43508455.761587441</v>
      </c>
      <c r="E13" s="564">
        <v>35703312.595429011</v>
      </c>
      <c r="F13" s="564">
        <v>35351893</v>
      </c>
      <c r="G13" s="565">
        <v>30619732.47798647</v>
      </c>
      <c r="I13" s="590">
        <v>29550340.21333364</v>
      </c>
      <c r="J13" s="591">
        <v>26771081.848009598</v>
      </c>
      <c r="K13" s="591">
        <v>25059680.248211566</v>
      </c>
      <c r="L13" s="592">
        <v>22354404.379186705</v>
      </c>
    </row>
    <row r="14" spans="1:12">
      <c r="A14" s="13"/>
      <c r="B14" s="151" t="s">
        <v>368</v>
      </c>
      <c r="C14" s="566"/>
      <c r="D14" s="566"/>
      <c r="E14" s="566"/>
      <c r="F14" s="566"/>
      <c r="G14" s="566"/>
      <c r="I14" s="593"/>
      <c r="J14" s="594"/>
      <c r="K14" s="594"/>
      <c r="L14" s="595"/>
    </row>
    <row r="15" spans="1:12" ht="15" customHeight="1">
      <c r="A15" s="337">
        <v>7</v>
      </c>
      <c r="B15" s="14" t="s">
        <v>367</v>
      </c>
      <c r="C15" s="567">
        <v>241677166.27288297</v>
      </c>
      <c r="D15" s="568">
        <v>234152152.45568597</v>
      </c>
      <c r="E15" s="568">
        <v>225290666.33743203</v>
      </c>
      <c r="F15" s="568">
        <v>224502181</v>
      </c>
      <c r="G15" s="569">
        <v>200048238.71663296</v>
      </c>
      <c r="I15" s="590">
        <v>198433140.25768998</v>
      </c>
      <c r="J15" s="591">
        <v>191926825.28431001</v>
      </c>
      <c r="K15" s="591">
        <v>190046070.13245997</v>
      </c>
      <c r="L15" s="592">
        <v>167294874.42378101</v>
      </c>
    </row>
    <row r="16" spans="1:12">
      <c r="A16" s="13"/>
      <c r="B16" s="151" t="s">
        <v>369</v>
      </c>
      <c r="C16" s="570"/>
      <c r="D16" s="571"/>
      <c r="E16" s="571"/>
      <c r="F16" s="571"/>
      <c r="G16" s="572"/>
      <c r="I16" s="593"/>
      <c r="J16" s="594"/>
      <c r="K16" s="594"/>
      <c r="L16" s="595"/>
    </row>
    <row r="17" spans="1:12" s="15" customFormat="1">
      <c r="A17" s="337"/>
      <c r="B17" s="152" t="s">
        <v>353</v>
      </c>
      <c r="C17" s="573"/>
      <c r="D17" s="574"/>
      <c r="E17" s="574"/>
      <c r="F17" s="574"/>
      <c r="G17" s="575"/>
      <c r="I17" s="593"/>
      <c r="J17" s="594"/>
      <c r="K17" s="594"/>
      <c r="L17" s="595"/>
    </row>
    <row r="18" spans="1:12">
      <c r="A18" s="11">
        <v>8</v>
      </c>
      <c r="B18" s="14" t="s">
        <v>362</v>
      </c>
      <c r="C18" s="576">
        <v>0.32767255447493854</v>
      </c>
      <c r="D18" s="577">
        <v>0.33180148673245041</v>
      </c>
      <c r="E18" s="577">
        <v>0.3381310185438563</v>
      </c>
      <c r="F18" s="577">
        <v>0.33439999999999998</v>
      </c>
      <c r="G18" s="578">
        <v>0.35515579148606979</v>
      </c>
      <c r="I18" s="596">
        <v>0.35412806010752412</v>
      </c>
      <c r="J18" s="597">
        <v>0.34888440368254242</v>
      </c>
      <c r="K18" s="597">
        <v>0.34170298126205939</v>
      </c>
      <c r="L18" s="598">
        <v>0.37317322941268083</v>
      </c>
    </row>
    <row r="19" spans="1:12" ht="15" customHeight="1">
      <c r="A19" s="11">
        <v>9</v>
      </c>
      <c r="B19" s="14" t="s">
        <v>363</v>
      </c>
      <c r="C19" s="579">
        <v>0.32767255447493854</v>
      </c>
      <c r="D19" s="580">
        <v>0.33180148673245041</v>
      </c>
      <c r="E19" s="580">
        <v>0.3381310185438563</v>
      </c>
      <c r="F19" s="580">
        <v>0.33439999999999998</v>
      </c>
      <c r="G19" s="581">
        <v>0.35515579148606979</v>
      </c>
      <c r="I19" s="596">
        <v>0.35412806010752412</v>
      </c>
      <c r="J19" s="597">
        <v>0.34888440368254242</v>
      </c>
      <c r="K19" s="597">
        <v>0.34170298126205939</v>
      </c>
      <c r="L19" s="598">
        <v>0.37317322941268083</v>
      </c>
    </row>
    <row r="20" spans="1:12">
      <c r="A20" s="11">
        <v>10</v>
      </c>
      <c r="B20" s="14" t="s">
        <v>143</v>
      </c>
      <c r="C20" s="579">
        <v>0.32767255447493854</v>
      </c>
      <c r="D20" s="580">
        <v>0.33180148673245041</v>
      </c>
      <c r="E20" s="580">
        <v>0.3381310185438563</v>
      </c>
      <c r="F20" s="580">
        <v>0.33439999999999998</v>
      </c>
      <c r="G20" s="581">
        <v>0.35515579148606979</v>
      </c>
      <c r="I20" s="596">
        <v>0.36537480302363534</v>
      </c>
      <c r="J20" s="597">
        <v>0.3600882646337526</v>
      </c>
      <c r="K20" s="597">
        <v>0.35287252113837064</v>
      </c>
      <c r="L20" s="598">
        <v>0.38444503494889704</v>
      </c>
    </row>
    <row r="21" spans="1:12">
      <c r="A21" s="11">
        <v>11</v>
      </c>
      <c r="B21" s="14" t="s">
        <v>365</v>
      </c>
      <c r="C21" s="579">
        <v>0.10911762659639321</v>
      </c>
      <c r="D21" s="580">
        <v>0.12411462699320658</v>
      </c>
      <c r="E21" s="580">
        <v>9.6315721993594366E-2</v>
      </c>
      <c r="F21" s="580">
        <v>9.3700000000000006E-2</v>
      </c>
      <c r="G21" s="581">
        <v>8.9664140361783495E-2</v>
      </c>
      <c r="I21" s="596">
        <v>8.3594288363208716E-2</v>
      </c>
      <c r="J21" s="597">
        <v>7.8312092005259432E-2</v>
      </c>
      <c r="K21" s="597">
        <v>6.8733839536536917E-2</v>
      </c>
      <c r="L21" s="598">
        <v>7.2584580052117403E-2</v>
      </c>
    </row>
    <row r="22" spans="1:12">
      <c r="A22" s="11">
        <v>12</v>
      </c>
      <c r="B22" s="14" t="s">
        <v>366</v>
      </c>
      <c r="C22" s="579">
        <v>0.13634771332370921</v>
      </c>
      <c r="D22" s="580">
        <v>0.15064336265710404</v>
      </c>
      <c r="E22" s="580">
        <v>0.12304430936811499</v>
      </c>
      <c r="F22" s="580">
        <v>0.1211</v>
      </c>
      <c r="G22" s="581">
        <v>0.11692674231250312</v>
      </c>
      <c r="I22" s="596">
        <v>0.11168877905786881</v>
      </c>
      <c r="J22" s="597">
        <v>0.1046144089356153</v>
      </c>
      <c r="K22" s="597">
        <v>9.1657130081587879E-2</v>
      </c>
      <c r="L22" s="598">
        <v>9.6792619519082801E-2</v>
      </c>
    </row>
    <row r="23" spans="1:12">
      <c r="A23" s="11">
        <v>13</v>
      </c>
      <c r="B23" s="14" t="s">
        <v>364</v>
      </c>
      <c r="C23" s="579">
        <v>0.17243993270175656</v>
      </c>
      <c r="D23" s="580">
        <v>0.18581275168854811</v>
      </c>
      <c r="E23" s="580">
        <v>0.15847666117669476</v>
      </c>
      <c r="F23" s="580">
        <v>0.1575</v>
      </c>
      <c r="G23" s="581">
        <v>0.15306174487923946</v>
      </c>
      <c r="I23" s="596">
        <v>0.14891837207715841</v>
      </c>
      <c r="J23" s="597">
        <v>0.1394858785808204</v>
      </c>
      <c r="K23" s="597">
        <v>0.13186108100391264</v>
      </c>
      <c r="L23" s="598">
        <v>0.14033257381233352</v>
      </c>
    </row>
    <row r="24" spans="1:12">
      <c r="A24" s="13"/>
      <c r="B24" s="151" t="s">
        <v>89</v>
      </c>
      <c r="C24" s="566"/>
      <c r="D24" s="566"/>
      <c r="E24" s="582"/>
      <c r="F24" s="566"/>
      <c r="G24" s="583"/>
      <c r="I24" s="593"/>
      <c r="J24" s="594"/>
      <c r="K24" s="594"/>
      <c r="L24" s="595"/>
    </row>
    <row r="25" spans="1:12" ht="15" customHeight="1">
      <c r="A25" s="338">
        <v>14</v>
      </c>
      <c r="B25" s="14" t="s">
        <v>88</v>
      </c>
      <c r="C25" s="584">
        <v>8.599334861467077E-2</v>
      </c>
      <c r="D25" s="584">
        <v>8.4347645385838221E-2</v>
      </c>
      <c r="E25" s="584">
        <v>8.1437324244582943E-2</v>
      </c>
      <c r="F25" s="584">
        <v>8.1000000000000003E-2</v>
      </c>
      <c r="G25" s="584">
        <v>7.9446283521211081E-2</v>
      </c>
      <c r="I25" s="596">
        <v>8.4075960708467332E-2</v>
      </c>
      <c r="J25" s="597">
        <v>7.5670847895601218E-2</v>
      </c>
      <c r="K25" s="597">
        <v>7.3068981061585478E-2</v>
      </c>
      <c r="L25" s="598">
        <v>7.2437841777855047E-2</v>
      </c>
    </row>
    <row r="26" spans="1:12">
      <c r="A26" s="338">
        <v>15</v>
      </c>
      <c r="B26" s="14" t="s">
        <v>87</v>
      </c>
      <c r="C26" s="584">
        <v>2.1516791236523593E-2</v>
      </c>
      <c r="D26" s="584">
        <v>2.0173487841109755E-2</v>
      </c>
      <c r="E26" s="584">
        <v>1.440445356990961E-2</v>
      </c>
      <c r="F26" s="584">
        <v>1.38E-2</v>
      </c>
      <c r="G26" s="584">
        <v>1.2984945659887993E-2</v>
      </c>
      <c r="I26" s="596">
        <v>1.2773880586288254E-2</v>
      </c>
      <c r="J26" s="597">
        <v>1.0968348347472638E-2</v>
      </c>
      <c r="K26" s="597">
        <v>7.1124818294527421E-3</v>
      </c>
      <c r="L26" s="598">
        <v>6.3215683380952944E-3</v>
      </c>
    </row>
    <row r="27" spans="1:12">
      <c r="A27" s="338">
        <v>16</v>
      </c>
      <c r="B27" s="14" t="s">
        <v>86</v>
      </c>
      <c r="C27" s="584">
        <v>3.7672292465529694E-2</v>
      </c>
      <c r="D27" s="584">
        <v>3.9082953879267704E-2</v>
      </c>
      <c r="E27" s="584">
        <v>4.179938541579159E-2</v>
      </c>
      <c r="F27" s="584">
        <v>4.4299999999999999E-2</v>
      </c>
      <c r="G27" s="584">
        <v>4.3453625103633826E-2</v>
      </c>
      <c r="I27" s="596">
        <v>4.6667926704206372E-2</v>
      </c>
      <c r="J27" s="597">
        <v>4.2540589620212774E-2</v>
      </c>
      <c r="K27" s="597">
        <v>4.2611346862422371E-2</v>
      </c>
      <c r="L27" s="598">
        <v>4.2671038462859502E-2</v>
      </c>
    </row>
    <row r="28" spans="1:12">
      <c r="A28" s="338">
        <v>17</v>
      </c>
      <c r="B28" s="14" t="s">
        <v>85</v>
      </c>
      <c r="C28" s="584">
        <v>6.447655737814717E-2</v>
      </c>
      <c r="D28" s="584">
        <v>6.4174157544728466E-2</v>
      </c>
      <c r="E28" s="584">
        <v>6.7032870674673325E-2</v>
      </c>
      <c r="F28" s="584">
        <v>6.7199999999999996E-2</v>
      </c>
      <c r="G28" s="584">
        <v>6.6461337861323078E-2</v>
      </c>
      <c r="I28" s="596">
        <v>7.130207632266812E-2</v>
      </c>
      <c r="J28" s="597">
        <v>6.4702499548128567E-2</v>
      </c>
      <c r="K28" s="597">
        <v>6.5956499232132731E-2</v>
      </c>
      <c r="L28" s="598">
        <v>6.611627343975976E-2</v>
      </c>
    </row>
    <row r="29" spans="1:12">
      <c r="A29" s="338">
        <v>18</v>
      </c>
      <c r="B29" s="14" t="s">
        <v>167</v>
      </c>
      <c r="C29" s="584">
        <v>2.7133337422701902E-2</v>
      </c>
      <c r="D29" s="584">
        <v>2.8128350878787865E-2</v>
      </c>
      <c r="E29" s="584">
        <v>3.797745041860788E-2</v>
      </c>
      <c r="F29" s="584">
        <v>4.41E-2</v>
      </c>
      <c r="G29" s="584">
        <v>2.7148736847027954E-2</v>
      </c>
      <c r="I29" s="596">
        <v>5.5772761091310068E-2</v>
      </c>
      <c r="J29" s="597">
        <v>4.1394148926379278E-2</v>
      </c>
      <c r="K29" s="597">
        <v>3.5298406250330441E-2</v>
      </c>
      <c r="L29" s="598">
        <v>4.3930189693015834E-2</v>
      </c>
    </row>
    <row r="30" spans="1:12">
      <c r="A30" s="338">
        <v>19</v>
      </c>
      <c r="B30" s="14" t="s">
        <v>168</v>
      </c>
      <c r="C30" s="584">
        <v>7.520374286565705E-2</v>
      </c>
      <c r="D30" s="584">
        <v>7.6380442002241075E-2</v>
      </c>
      <c r="E30" s="584">
        <v>0.10748477263757225</v>
      </c>
      <c r="F30" s="584">
        <v>0.12570000000000001</v>
      </c>
      <c r="G30" s="584">
        <v>7.6536527754367575E-2</v>
      </c>
      <c r="I30" s="596">
        <v>0.15968636175750262</v>
      </c>
      <c r="J30" s="597">
        <v>0.11843355097037249</v>
      </c>
      <c r="K30" s="597">
        <v>9.6486184250426488E-2</v>
      </c>
      <c r="L30" s="598">
        <v>0.11941992493100087</v>
      </c>
    </row>
    <row r="31" spans="1:12">
      <c r="A31" s="13"/>
      <c r="B31" s="151" t="s">
        <v>230</v>
      </c>
      <c r="C31" s="584"/>
      <c r="D31" s="584"/>
      <c r="E31" s="584"/>
      <c r="F31" s="584"/>
      <c r="G31" s="584"/>
      <c r="I31" s="593"/>
      <c r="J31" s="594"/>
      <c r="K31" s="594"/>
      <c r="L31" s="595"/>
    </row>
    <row r="32" spans="1:12">
      <c r="A32" s="338">
        <v>20</v>
      </c>
      <c r="B32" s="14" t="s">
        <v>84</v>
      </c>
      <c r="C32" s="584">
        <v>4.1648471274405664E-2</v>
      </c>
      <c r="D32" s="584">
        <v>4.3242758709513732E-2</v>
      </c>
      <c r="E32" s="584">
        <v>2.8347691852669932E-2</v>
      </c>
      <c r="F32" s="584">
        <v>3.2599999999999997E-2</v>
      </c>
      <c r="G32" s="584">
        <v>7.8493545978047155E-2</v>
      </c>
      <c r="I32" s="596">
        <v>7.9156302678034335E-2</v>
      </c>
      <c r="J32" s="597">
        <v>6.3431599619421394E-2</v>
      </c>
      <c r="K32" s="597">
        <v>8.1416031777507544E-2</v>
      </c>
      <c r="L32" s="598">
        <v>9.395471847779259E-2</v>
      </c>
    </row>
    <row r="33" spans="1:12" ht="15" customHeight="1">
      <c r="A33" s="338">
        <v>21</v>
      </c>
      <c r="B33" s="14" t="s">
        <v>711</v>
      </c>
      <c r="C33" s="584">
        <v>1.4990963888250176E-2</v>
      </c>
      <c r="D33" s="584">
        <v>1.6352240232660617E-2</v>
      </c>
      <c r="E33" s="584">
        <v>1.1290398856642276E-2</v>
      </c>
      <c r="F33" s="584">
        <v>1.7000000000000001E-2</v>
      </c>
      <c r="G33" s="584">
        <v>3.4162225050559811E-2</v>
      </c>
      <c r="I33" s="596">
        <v>3.2353578318350756E-2</v>
      </c>
      <c r="J33" s="597">
        <v>4.4584941133013173E-2</v>
      </c>
      <c r="K33" s="597">
        <v>5.0133063263227085E-2</v>
      </c>
      <c r="L33" s="598">
        <v>5.313611015220579E-2</v>
      </c>
    </row>
    <row r="34" spans="1:12">
      <c r="A34" s="338">
        <v>22</v>
      </c>
      <c r="B34" s="14" t="s">
        <v>83</v>
      </c>
      <c r="C34" s="584">
        <v>0.43086270732554011</v>
      </c>
      <c r="D34" s="584">
        <v>0.38626802224814533</v>
      </c>
      <c r="E34" s="584">
        <v>0.37684304003871782</v>
      </c>
      <c r="F34" s="584">
        <v>0.39889999999999998</v>
      </c>
      <c r="G34" s="584">
        <v>0.43631044629868593</v>
      </c>
      <c r="I34" s="596">
        <v>0.43810045564026096</v>
      </c>
      <c r="J34" s="597">
        <v>0.44681128633845935</v>
      </c>
      <c r="K34" s="597">
        <v>0.4287870529131429</v>
      </c>
      <c r="L34" s="598">
        <v>0.41621169379105366</v>
      </c>
    </row>
    <row r="35" spans="1:12" ht="15" customHeight="1">
      <c r="A35" s="338">
        <v>23</v>
      </c>
      <c r="B35" s="14" t="s">
        <v>82</v>
      </c>
      <c r="C35" s="584">
        <v>0.49365483061733506</v>
      </c>
      <c r="D35" s="584">
        <v>0.48517425283341559</v>
      </c>
      <c r="E35" s="584">
        <v>0.49870356083246287</v>
      </c>
      <c r="F35" s="584">
        <v>0.46870000000000001</v>
      </c>
      <c r="G35" s="584">
        <v>0.45498688174399993</v>
      </c>
      <c r="I35" s="596">
        <v>0.46285323267238176</v>
      </c>
      <c r="J35" s="597">
        <v>0.48328371314922014</v>
      </c>
      <c r="K35" s="597">
        <v>0.54356465967157108</v>
      </c>
      <c r="L35" s="598">
        <v>0.51579423699977434</v>
      </c>
    </row>
    <row r="36" spans="1:12">
      <c r="A36" s="338">
        <v>24</v>
      </c>
      <c r="B36" s="14" t="s">
        <v>81</v>
      </c>
      <c r="C36" s="584">
        <v>0.13099406436173988</v>
      </c>
      <c r="D36" s="584">
        <v>6.5309090475760709E-2</v>
      </c>
      <c r="E36" s="584">
        <v>0.32639339724172506</v>
      </c>
      <c r="F36" s="584">
        <v>0.27760000000000001</v>
      </c>
      <c r="G36" s="584">
        <v>0.13340761661516087</v>
      </c>
      <c r="I36" s="596">
        <v>0.13844461422504914</v>
      </c>
      <c r="J36" s="597">
        <v>7.1428673974957529E-2</v>
      </c>
      <c r="K36" s="597">
        <v>1.3547047668128889E-2</v>
      </c>
      <c r="L36" s="598">
        <v>4.2425912934275445E-2</v>
      </c>
    </row>
    <row r="37" spans="1:12" ht="15" customHeight="1">
      <c r="A37" s="13"/>
      <c r="B37" s="151" t="s">
        <v>231</v>
      </c>
      <c r="C37" s="584"/>
      <c r="D37" s="584"/>
      <c r="E37" s="584"/>
      <c r="F37" s="584"/>
      <c r="G37" s="584"/>
      <c r="I37" s="593"/>
      <c r="J37" s="594"/>
      <c r="K37" s="594"/>
      <c r="L37" s="595"/>
    </row>
    <row r="38" spans="1:12" ht="15" customHeight="1">
      <c r="A38" s="338">
        <v>25</v>
      </c>
      <c r="B38" s="14" t="s">
        <v>80</v>
      </c>
      <c r="C38" s="584">
        <v>0.26100099523116022</v>
      </c>
      <c r="D38" s="584">
        <v>0.26609514429323872</v>
      </c>
      <c r="E38" s="584">
        <v>0.25955351878304062</v>
      </c>
      <c r="F38" s="584">
        <v>0.39760000000000001</v>
      </c>
      <c r="G38" s="584">
        <v>0.37839951933595622</v>
      </c>
      <c r="I38" s="596">
        <v>0.37864679455698846</v>
      </c>
      <c r="J38" s="597">
        <v>0.37316098150962618</v>
      </c>
      <c r="K38" s="597">
        <v>0.47807700236021572</v>
      </c>
      <c r="L38" s="598">
        <v>0.39714137433996349</v>
      </c>
    </row>
    <row r="39" spans="1:12" ht="15" customHeight="1">
      <c r="A39" s="338">
        <v>26</v>
      </c>
      <c r="B39" s="14" t="s">
        <v>79</v>
      </c>
      <c r="C39" s="584">
        <v>0.76077805625755857</v>
      </c>
      <c r="D39" s="584">
        <v>0.75823851496842842</v>
      </c>
      <c r="E39" s="584">
        <v>0.79541976740772169</v>
      </c>
      <c r="F39" s="584">
        <v>0.71699999999999997</v>
      </c>
      <c r="G39" s="584">
        <v>0.72435374096194627</v>
      </c>
      <c r="I39" s="596">
        <v>0.72381758390811679</v>
      </c>
      <c r="J39" s="597">
        <v>0.75337213875469866</v>
      </c>
      <c r="K39" s="597">
        <v>0.83317999460281644</v>
      </c>
      <c r="L39" s="598">
        <v>0.81198674847013674</v>
      </c>
    </row>
    <row r="40" spans="1:12" ht="15" customHeight="1">
      <c r="A40" s="338">
        <v>27</v>
      </c>
      <c r="B40" s="14" t="s">
        <v>78</v>
      </c>
      <c r="C40" s="584">
        <v>0.31656698373125908</v>
      </c>
      <c r="D40" s="584">
        <v>0.30771695650914194</v>
      </c>
      <c r="E40" s="584">
        <v>0.3295695765671311</v>
      </c>
      <c r="F40" s="584">
        <v>0.37359999999999999</v>
      </c>
      <c r="G40" s="584">
        <v>0.37649355014935948</v>
      </c>
      <c r="I40" s="596">
        <v>0.37673957600482116</v>
      </c>
      <c r="J40" s="597">
        <v>0.35758258203367826</v>
      </c>
      <c r="K40" s="597">
        <v>0.41492972933546751</v>
      </c>
      <c r="L40" s="598">
        <v>0.44531234629802635</v>
      </c>
    </row>
    <row r="41" spans="1:12" ht="15" customHeight="1" thickBot="1">
      <c r="A41" s="339"/>
      <c r="B41" s="151" t="s">
        <v>271</v>
      </c>
      <c r="C41" s="566"/>
      <c r="D41" s="566"/>
      <c r="E41" s="566"/>
      <c r="F41" s="566"/>
      <c r="G41" s="583"/>
      <c r="I41" s="593"/>
      <c r="J41" s="594"/>
      <c r="K41" s="594"/>
      <c r="L41" s="595"/>
    </row>
    <row r="42" spans="1:12" ht="15">
      <c r="A42" s="338">
        <v>28</v>
      </c>
      <c r="B42" s="14" t="s">
        <v>255</v>
      </c>
      <c r="C42" s="585">
        <v>67854633.076495498</v>
      </c>
      <c r="D42" s="585">
        <v>64015692.259936497</v>
      </c>
      <c r="E42" s="585">
        <v>67272216.408699989</v>
      </c>
      <c r="F42" s="585">
        <v>81162044</v>
      </c>
      <c r="G42" s="586">
        <v>84379704.891293287</v>
      </c>
      <c r="I42" s="599">
        <v>84379704.891293287</v>
      </c>
      <c r="J42" s="600">
        <v>84740539.316252604</v>
      </c>
      <c r="K42" s="600">
        <v>72581381.187383398</v>
      </c>
      <c r="L42" s="601">
        <v>72861641.754640087</v>
      </c>
    </row>
    <row r="43" spans="1:12" ht="15" customHeight="1">
      <c r="A43" s="338">
        <v>29</v>
      </c>
      <c r="B43" s="14" t="s">
        <v>267</v>
      </c>
      <c r="C43" s="585">
        <v>51157175.401182711</v>
      </c>
      <c r="D43" s="587">
        <v>49572552.559002422</v>
      </c>
      <c r="E43" s="587">
        <v>52796636.371018492</v>
      </c>
      <c r="F43" s="587">
        <v>53729727</v>
      </c>
      <c r="G43" s="588">
        <v>51329268.201091357</v>
      </c>
      <c r="I43" s="590">
        <v>51329268.201091357</v>
      </c>
      <c r="J43" s="591">
        <v>55039573.042716958</v>
      </c>
      <c r="K43" s="591">
        <v>49271385.584469236</v>
      </c>
      <c r="L43" s="592">
        <v>49643521.163465798</v>
      </c>
    </row>
    <row r="44" spans="1:12" ht="15" customHeight="1" thickBot="1">
      <c r="A44" s="369">
        <v>30</v>
      </c>
      <c r="B44" s="370" t="s">
        <v>256</v>
      </c>
      <c r="C44" s="584">
        <v>1.3263952230428802</v>
      </c>
      <c r="D44" s="584">
        <v>1.2913535606975959</v>
      </c>
      <c r="E44" s="584">
        <v>1.2741761792542439</v>
      </c>
      <c r="F44" s="584">
        <v>1.5105999999999999</v>
      </c>
      <c r="G44" s="584">
        <v>1.6438906660566655</v>
      </c>
      <c r="I44" s="602">
        <v>1.6438906660566655</v>
      </c>
      <c r="J44" s="603">
        <v>1.5396293000035506</v>
      </c>
      <c r="K44" s="603">
        <v>1.4730939738431401</v>
      </c>
      <c r="L44" s="604">
        <v>1.4676968927067411</v>
      </c>
    </row>
    <row r="45" spans="1:12" ht="15" customHeight="1" thickBot="1">
      <c r="A45" s="369"/>
      <c r="B45" s="151" t="s">
        <v>372</v>
      </c>
      <c r="C45" s="566"/>
      <c r="D45" s="566"/>
      <c r="E45" s="566"/>
      <c r="F45" s="566"/>
      <c r="G45" s="583"/>
      <c r="I45" s="593"/>
      <c r="J45" s="594"/>
      <c r="K45" s="594"/>
      <c r="L45" s="595"/>
    </row>
    <row r="46" spans="1:12" ht="15" customHeight="1">
      <c r="A46" s="369">
        <v>31</v>
      </c>
      <c r="B46" s="370" t="s">
        <v>379</v>
      </c>
      <c r="C46" s="585">
        <v>136049769.58224502</v>
      </c>
      <c r="D46" s="585">
        <v>132013972.63584501</v>
      </c>
      <c r="E46" s="585">
        <v>128754129.63356999</v>
      </c>
      <c r="F46" s="585">
        <v>134294831</v>
      </c>
      <c r="G46" s="585">
        <v>124389091.95397502</v>
      </c>
      <c r="I46" s="599">
        <v>123637721.41767502</v>
      </c>
      <c r="J46" s="600">
        <v>115315881.69817001</v>
      </c>
      <c r="K46" s="600">
        <v>120333560.829175</v>
      </c>
      <c r="L46" s="601">
        <v>122850671.91226</v>
      </c>
    </row>
    <row r="47" spans="1:12" ht="15" customHeight="1">
      <c r="A47" s="369">
        <v>32</v>
      </c>
      <c r="B47" s="370" t="s">
        <v>394</v>
      </c>
      <c r="C47" s="585">
        <v>119174751.98859608</v>
      </c>
      <c r="D47" s="585">
        <v>109891621.35100944</v>
      </c>
      <c r="E47" s="585">
        <v>105450190.7387791</v>
      </c>
      <c r="F47" s="585">
        <v>102461072</v>
      </c>
      <c r="G47" s="585">
        <v>88735548.829287559</v>
      </c>
      <c r="I47" s="590">
        <v>88452595.980509982</v>
      </c>
      <c r="J47" s="591">
        <v>83873032.825949937</v>
      </c>
      <c r="K47" s="591">
        <v>75974892.468975037</v>
      </c>
      <c r="L47" s="592">
        <v>80500243.125565022</v>
      </c>
    </row>
    <row r="48" spans="1:12" ht="15.75" thickBot="1">
      <c r="A48" s="340">
        <v>33</v>
      </c>
      <c r="B48" s="153" t="s">
        <v>412</v>
      </c>
      <c r="C48" s="589">
        <v>1.1415989319219537</v>
      </c>
      <c r="D48" s="589">
        <v>1.2013106278064061</v>
      </c>
      <c r="E48" s="589">
        <v>1.2209947533667278</v>
      </c>
      <c r="F48" s="589">
        <v>1.3107</v>
      </c>
      <c r="G48" s="589">
        <v>1.4017954877732142</v>
      </c>
      <c r="I48" s="602">
        <v>1.3977851079115629</v>
      </c>
      <c r="J48" s="603">
        <v>1.3748862752759763</v>
      </c>
      <c r="K48" s="603">
        <v>1.5838595741127792</v>
      </c>
      <c r="L48" s="604">
        <v>1.5260906941689156</v>
      </c>
    </row>
    <row r="49" spans="1:2">
      <c r="A49" s="16"/>
    </row>
    <row r="50" spans="1:2" ht="38.25">
      <c r="B50" s="214" t="s">
        <v>708</v>
      </c>
    </row>
    <row r="51" spans="1:2" ht="51">
      <c r="B51" s="214" t="s">
        <v>270</v>
      </c>
    </row>
    <row r="53" spans="1:2">
      <c r="B53" s="213"/>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I37" sqref="I37"/>
    </sheetView>
  </sheetViews>
  <sheetFormatPr defaultColWidth="9.140625" defaultRowHeight="12.75"/>
  <cols>
    <col min="1" max="1" width="11.85546875" style="450" bestFit="1" customWidth="1"/>
    <col min="2" max="2" width="86.28515625" style="450" customWidth="1"/>
    <col min="3" max="3" width="13.85546875" style="450" bestFit="1" customWidth="1"/>
    <col min="4" max="4" width="8.7109375" style="450" bestFit="1" customWidth="1"/>
    <col min="5" max="5" width="17.42578125" style="450" bestFit="1" customWidth="1"/>
    <col min="6" max="6" width="8.7109375" style="450" bestFit="1" customWidth="1"/>
    <col min="7" max="7" width="30.42578125" style="450" customWidth="1"/>
    <col min="8" max="8" width="9.7109375" style="450" customWidth="1"/>
    <col min="9" max="16384" width="9.140625" style="450"/>
  </cols>
  <sheetData>
    <row r="1" spans="1:8" ht="13.5">
      <c r="A1" s="371" t="s">
        <v>31</v>
      </c>
      <c r="B1" s="459" t="str">
        <f>'Info '!C2</f>
        <v>JSC Ziraat Bank Georgia</v>
      </c>
    </row>
    <row r="2" spans="1:8">
      <c r="A2" s="372" t="s">
        <v>32</v>
      </c>
      <c r="B2" s="693">
        <f>'1. key ratios '!B2</f>
        <v>45473</v>
      </c>
    </row>
    <row r="3" spans="1:8">
      <c r="A3" s="373" t="s">
        <v>415</v>
      </c>
    </row>
    <row r="5" spans="1:8" ht="12" customHeight="1">
      <c r="A5" s="775" t="s">
        <v>416</v>
      </c>
      <c r="B5" s="776"/>
      <c r="C5" s="781" t="s">
        <v>417</v>
      </c>
      <c r="D5" s="782"/>
      <c r="E5" s="782"/>
      <c r="F5" s="782"/>
      <c r="G5" s="782"/>
      <c r="H5" s="783"/>
    </row>
    <row r="6" spans="1:8">
      <c r="A6" s="777"/>
      <c r="B6" s="778"/>
      <c r="C6" s="784"/>
      <c r="D6" s="785"/>
      <c r="E6" s="785"/>
      <c r="F6" s="785"/>
      <c r="G6" s="785"/>
      <c r="H6" s="786"/>
    </row>
    <row r="7" spans="1:8">
      <c r="A7" s="779"/>
      <c r="B7" s="780"/>
      <c r="C7" s="458" t="s">
        <v>418</v>
      </c>
      <c r="D7" s="458" t="s">
        <v>419</v>
      </c>
      <c r="E7" s="458" t="s">
        <v>420</v>
      </c>
      <c r="F7" s="458" t="s">
        <v>421</v>
      </c>
      <c r="G7" s="458" t="s">
        <v>422</v>
      </c>
      <c r="H7" s="458" t="s">
        <v>65</v>
      </c>
    </row>
    <row r="8" spans="1:8">
      <c r="A8" s="454">
        <v>1</v>
      </c>
      <c r="B8" s="453" t="s">
        <v>52</v>
      </c>
      <c r="C8" s="671">
        <v>23973112.175700001</v>
      </c>
      <c r="D8" s="671">
        <v>2593857.41</v>
      </c>
      <c r="E8" s="671"/>
      <c r="F8" s="671"/>
      <c r="G8" s="671"/>
      <c r="H8" s="671">
        <v>26566969.585700002</v>
      </c>
    </row>
    <row r="9" spans="1:8">
      <c r="A9" s="454">
        <v>2</v>
      </c>
      <c r="B9" s="453" t="s">
        <v>53</v>
      </c>
      <c r="C9" s="671"/>
      <c r="D9" s="671"/>
      <c r="E9" s="671"/>
      <c r="F9" s="671"/>
      <c r="G9" s="671"/>
      <c r="H9" s="671">
        <v>0</v>
      </c>
    </row>
    <row r="10" spans="1:8">
      <c r="A10" s="454">
        <v>3</v>
      </c>
      <c r="B10" s="453" t="s">
        <v>165</v>
      </c>
      <c r="C10" s="671"/>
      <c r="D10" s="671"/>
      <c r="E10" s="671"/>
      <c r="F10" s="671"/>
      <c r="G10" s="671"/>
      <c r="H10" s="671">
        <v>0</v>
      </c>
    </row>
    <row r="11" spans="1:8">
      <c r="A11" s="454">
        <v>4</v>
      </c>
      <c r="B11" s="453" t="s">
        <v>54</v>
      </c>
      <c r="C11" s="671"/>
      <c r="D11" s="671"/>
      <c r="E11" s="671"/>
      <c r="F11" s="671"/>
      <c r="G11" s="671"/>
      <c r="H11" s="671">
        <v>0</v>
      </c>
    </row>
    <row r="12" spans="1:8">
      <c r="A12" s="454">
        <v>5</v>
      </c>
      <c r="B12" s="453" t="s">
        <v>55</v>
      </c>
      <c r="C12" s="671"/>
      <c r="D12" s="671"/>
      <c r="E12" s="671"/>
      <c r="F12" s="671"/>
      <c r="G12" s="671"/>
      <c r="H12" s="671">
        <v>0</v>
      </c>
    </row>
    <row r="13" spans="1:8">
      <c r="A13" s="454">
        <v>6</v>
      </c>
      <c r="B13" s="453" t="s">
        <v>56</v>
      </c>
      <c r="C13" s="671">
        <v>23253298.599399999</v>
      </c>
      <c r="D13" s="671">
        <v>13252118.9298</v>
      </c>
      <c r="E13" s="671"/>
      <c r="F13" s="671"/>
      <c r="G13" s="671"/>
      <c r="H13" s="671">
        <v>36505417.529200003</v>
      </c>
    </row>
    <row r="14" spans="1:8">
      <c r="A14" s="454">
        <v>7</v>
      </c>
      <c r="B14" s="453" t="s">
        <v>57</v>
      </c>
      <c r="C14" s="671"/>
      <c r="D14" s="671">
        <v>21700869.512499999</v>
      </c>
      <c r="E14" s="671">
        <v>45446066.076499999</v>
      </c>
      <c r="F14" s="671">
        <v>8654428.75</v>
      </c>
      <c r="G14" s="671">
        <v>716688.71</v>
      </c>
      <c r="H14" s="671">
        <v>76518053.048999995</v>
      </c>
    </row>
    <row r="15" spans="1:8">
      <c r="A15" s="454">
        <v>8</v>
      </c>
      <c r="B15" s="455" t="s">
        <v>58</v>
      </c>
      <c r="C15" s="671"/>
      <c r="D15" s="671">
        <v>24298270.910100002</v>
      </c>
      <c r="E15" s="671">
        <v>23279984.9375</v>
      </c>
      <c r="F15" s="671">
        <v>23569964.883699998</v>
      </c>
      <c r="G15" s="671">
        <v>61404.18</v>
      </c>
      <c r="H15" s="671">
        <v>71209624.911300004</v>
      </c>
    </row>
    <row r="16" spans="1:8">
      <c r="A16" s="454">
        <v>9</v>
      </c>
      <c r="B16" s="453" t="s">
        <v>59</v>
      </c>
      <c r="C16" s="671"/>
      <c r="D16" s="671"/>
      <c r="E16" s="671"/>
      <c r="F16" s="671"/>
      <c r="G16" s="671"/>
      <c r="H16" s="671">
        <v>0</v>
      </c>
    </row>
    <row r="17" spans="1:8">
      <c r="A17" s="454">
        <v>10</v>
      </c>
      <c r="B17" s="457" t="s">
        <v>430</v>
      </c>
      <c r="C17" s="671"/>
      <c r="D17" s="671"/>
      <c r="E17" s="671"/>
      <c r="F17" s="671"/>
      <c r="G17" s="671"/>
      <c r="H17" s="671">
        <v>0</v>
      </c>
    </row>
    <row r="18" spans="1:8">
      <c r="A18" s="454">
        <v>11</v>
      </c>
      <c r="B18" s="453" t="s">
        <v>61</v>
      </c>
      <c r="C18" s="671"/>
      <c r="D18" s="671"/>
      <c r="E18" s="671"/>
      <c r="F18" s="671"/>
      <c r="G18" s="671"/>
      <c r="H18" s="671">
        <v>0</v>
      </c>
    </row>
    <row r="19" spans="1:8">
      <c r="A19" s="454">
        <v>12</v>
      </c>
      <c r="B19" s="453" t="s">
        <v>62</v>
      </c>
      <c r="C19" s="671"/>
      <c r="D19" s="671"/>
      <c r="E19" s="671"/>
      <c r="F19" s="671"/>
      <c r="G19" s="671"/>
      <c r="H19" s="671">
        <v>0</v>
      </c>
    </row>
    <row r="20" spans="1:8">
      <c r="A20" s="456">
        <v>13</v>
      </c>
      <c r="B20" s="455" t="s">
        <v>145</v>
      </c>
      <c r="C20" s="671"/>
      <c r="D20" s="671"/>
      <c r="E20" s="671"/>
      <c r="F20" s="671"/>
      <c r="G20" s="671"/>
      <c r="H20" s="671">
        <v>0</v>
      </c>
    </row>
    <row r="21" spans="1:8">
      <c r="A21" s="454">
        <v>14</v>
      </c>
      <c r="B21" s="453" t="s">
        <v>64</v>
      </c>
      <c r="C21" s="671">
        <v>9266072.2097999994</v>
      </c>
      <c r="D21" s="671">
        <v>1865949.9216</v>
      </c>
      <c r="E21" s="671">
        <v>90379.73</v>
      </c>
      <c r="F21" s="671">
        <v>1113131.3036</v>
      </c>
      <c r="G21" s="671">
        <v>3798516.55</v>
      </c>
      <c r="H21" s="671">
        <v>16134049.715</v>
      </c>
    </row>
    <row r="22" spans="1:8">
      <c r="A22" s="452">
        <v>15</v>
      </c>
      <c r="B22" s="451" t="s">
        <v>65</v>
      </c>
      <c r="C22" s="671">
        <v>56492482.984899998</v>
      </c>
      <c r="D22" s="671">
        <v>63711066.684</v>
      </c>
      <c r="E22" s="671">
        <v>68816430.744000003</v>
      </c>
      <c r="F22" s="671">
        <v>33337524.937299997</v>
      </c>
      <c r="G22" s="671">
        <v>4576609.4399999995</v>
      </c>
      <c r="H22" s="671">
        <v>226934114.79020002</v>
      </c>
    </row>
    <row r="26" spans="1:8" ht="43.5" customHeight="1">
      <c r="B26" s="377" t="s">
        <v>517</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C7" sqref="C7:H23"/>
    </sheetView>
  </sheetViews>
  <sheetFormatPr defaultColWidth="9.140625" defaultRowHeight="12.75"/>
  <cols>
    <col min="1" max="1" width="11.85546875" style="460" bestFit="1" customWidth="1"/>
    <col min="2" max="2" width="82" style="450" customWidth="1"/>
    <col min="3" max="3" width="23.42578125" style="450" customWidth="1"/>
    <col min="4" max="4" width="26.28515625" style="450" customWidth="1"/>
    <col min="5" max="5" width="12.42578125" style="374" bestFit="1" customWidth="1"/>
    <col min="6" max="6" width="11.85546875" style="374" bestFit="1" customWidth="1"/>
    <col min="7" max="7" width="21.5703125" style="450" bestFit="1" customWidth="1"/>
    <col min="8" max="8" width="14.28515625" style="450" customWidth="1"/>
    <col min="9" max="16384" width="9.140625" style="450"/>
  </cols>
  <sheetData>
    <row r="1" spans="1:8" ht="13.5">
      <c r="A1" s="371" t="s">
        <v>31</v>
      </c>
      <c r="B1" s="459" t="str">
        <f>'Info '!C2</f>
        <v>JSC Ziraat Bank Georgia</v>
      </c>
      <c r="C1" s="474"/>
      <c r="D1" s="474"/>
      <c r="E1" s="474"/>
      <c r="F1" s="474"/>
      <c r="G1" s="474"/>
      <c r="H1" s="474"/>
    </row>
    <row r="2" spans="1:8">
      <c r="A2" s="372" t="s">
        <v>32</v>
      </c>
      <c r="B2" s="693">
        <f>'1. key ratios '!B2</f>
        <v>45473</v>
      </c>
      <c r="C2" s="474"/>
      <c r="D2" s="474"/>
      <c r="E2" s="474"/>
      <c r="F2" s="474"/>
      <c r="G2" s="474"/>
      <c r="H2" s="474"/>
    </row>
    <row r="3" spans="1:8">
      <c r="A3" s="373" t="s">
        <v>423</v>
      </c>
      <c r="B3" s="474"/>
      <c r="C3" s="474"/>
      <c r="D3" s="474"/>
      <c r="E3" s="474"/>
      <c r="F3" s="474"/>
      <c r="G3" s="474"/>
      <c r="H3" s="474"/>
    </row>
    <row r="4" spans="1:8">
      <c r="A4" s="475"/>
      <c r="B4" s="474"/>
      <c r="C4" s="473" t="s">
        <v>0</v>
      </c>
      <c r="D4" s="473" t="s">
        <v>1</v>
      </c>
      <c r="E4" s="473" t="s">
        <v>2</v>
      </c>
      <c r="F4" s="473" t="s">
        <v>3</v>
      </c>
      <c r="G4" s="473" t="s">
        <v>4</v>
      </c>
      <c r="H4" s="473" t="s">
        <v>5</v>
      </c>
    </row>
    <row r="5" spans="1:8" ht="33.950000000000003" customHeight="1">
      <c r="A5" s="775" t="s">
        <v>424</v>
      </c>
      <c r="B5" s="776"/>
      <c r="C5" s="789" t="s">
        <v>425</v>
      </c>
      <c r="D5" s="789"/>
      <c r="E5" s="789" t="s">
        <v>662</v>
      </c>
      <c r="F5" s="787" t="s">
        <v>426</v>
      </c>
      <c r="G5" s="787" t="s">
        <v>427</v>
      </c>
      <c r="H5" s="471" t="s">
        <v>661</v>
      </c>
    </row>
    <row r="6" spans="1:8" ht="25.5">
      <c r="A6" s="779"/>
      <c r="B6" s="780"/>
      <c r="C6" s="472" t="s">
        <v>428</v>
      </c>
      <c r="D6" s="472" t="s">
        <v>429</v>
      </c>
      <c r="E6" s="789"/>
      <c r="F6" s="788"/>
      <c r="G6" s="788"/>
      <c r="H6" s="471" t="s">
        <v>660</v>
      </c>
    </row>
    <row r="7" spans="1:8">
      <c r="A7" s="469">
        <v>1</v>
      </c>
      <c r="B7" s="453" t="s">
        <v>52</v>
      </c>
      <c r="C7" s="463"/>
      <c r="D7" s="463">
        <v>26566969.585700002</v>
      </c>
      <c r="E7" s="463"/>
      <c r="F7" s="463"/>
      <c r="G7" s="463"/>
      <c r="H7" s="461">
        <v>26566969.585700002</v>
      </c>
    </row>
    <row r="8" spans="1:8">
      <c r="A8" s="469">
        <v>2</v>
      </c>
      <c r="B8" s="453" t="s">
        <v>53</v>
      </c>
      <c r="C8" s="463"/>
      <c r="D8" s="463"/>
      <c r="E8" s="463"/>
      <c r="F8" s="463"/>
      <c r="G8" s="463"/>
      <c r="H8" s="461">
        <v>0</v>
      </c>
    </row>
    <row r="9" spans="1:8">
      <c r="A9" s="469">
        <v>3</v>
      </c>
      <c r="B9" s="453" t="s">
        <v>165</v>
      </c>
      <c r="C9" s="463"/>
      <c r="D9" s="463"/>
      <c r="E9" s="463"/>
      <c r="F9" s="463"/>
      <c r="G9" s="463"/>
      <c r="H9" s="461">
        <v>0</v>
      </c>
    </row>
    <row r="10" spans="1:8">
      <c r="A10" s="469">
        <v>4</v>
      </c>
      <c r="B10" s="453" t="s">
        <v>54</v>
      </c>
      <c r="C10" s="463"/>
      <c r="D10" s="463"/>
      <c r="E10" s="463"/>
      <c r="F10" s="463"/>
      <c r="G10" s="463"/>
      <c r="H10" s="461">
        <v>0</v>
      </c>
    </row>
    <row r="11" spans="1:8">
      <c r="A11" s="469">
        <v>5</v>
      </c>
      <c r="B11" s="453" t="s">
        <v>55</v>
      </c>
      <c r="C11" s="463"/>
      <c r="D11" s="463"/>
      <c r="E11" s="463"/>
      <c r="F11" s="463"/>
      <c r="G11" s="463"/>
      <c r="H11" s="461">
        <v>0</v>
      </c>
    </row>
    <row r="12" spans="1:8">
      <c r="A12" s="469">
        <v>6</v>
      </c>
      <c r="B12" s="453" t="s">
        <v>56</v>
      </c>
      <c r="C12" s="463"/>
      <c r="D12" s="463"/>
      <c r="E12" s="463"/>
      <c r="F12" s="463"/>
      <c r="G12" s="463"/>
      <c r="H12" s="461">
        <v>0</v>
      </c>
    </row>
    <row r="13" spans="1:8">
      <c r="A13" s="469">
        <v>7</v>
      </c>
      <c r="B13" s="453" t="s">
        <v>57</v>
      </c>
      <c r="C13" s="463"/>
      <c r="D13" s="463">
        <v>36505417.529200003</v>
      </c>
      <c r="E13" s="463"/>
      <c r="F13" s="463"/>
      <c r="G13" s="463"/>
      <c r="H13" s="461">
        <v>36505417.529200003</v>
      </c>
    </row>
    <row r="14" spans="1:8">
      <c r="A14" s="469">
        <v>8</v>
      </c>
      <c r="B14" s="455" t="s">
        <v>58</v>
      </c>
      <c r="C14" s="463">
        <v>3832430.5803</v>
      </c>
      <c r="D14" s="463">
        <v>73817014.258699998</v>
      </c>
      <c r="E14" s="463">
        <v>1131391.79</v>
      </c>
      <c r="F14" s="463"/>
      <c r="G14" s="463"/>
      <c r="H14" s="461">
        <v>76518053.048999995</v>
      </c>
    </row>
    <row r="15" spans="1:8">
      <c r="A15" s="469">
        <v>9</v>
      </c>
      <c r="B15" s="453" t="s">
        <v>59</v>
      </c>
      <c r="C15" s="463">
        <v>2413838.9745</v>
      </c>
      <c r="D15" s="463">
        <v>69912678.416800007</v>
      </c>
      <c r="E15" s="463">
        <v>1116892.48</v>
      </c>
      <c r="F15" s="463"/>
      <c r="G15" s="463">
        <v>840.73</v>
      </c>
      <c r="H15" s="461">
        <v>71209624.911300004</v>
      </c>
    </row>
    <row r="16" spans="1:8">
      <c r="A16" s="469">
        <v>10</v>
      </c>
      <c r="B16" s="457" t="s">
        <v>430</v>
      </c>
      <c r="C16" s="463"/>
      <c r="D16" s="463"/>
      <c r="E16" s="463"/>
      <c r="F16" s="463"/>
      <c r="G16" s="463"/>
      <c r="H16" s="461">
        <v>0</v>
      </c>
    </row>
    <row r="17" spans="1:8">
      <c r="A17" s="469">
        <v>11</v>
      </c>
      <c r="B17" s="453" t="s">
        <v>61</v>
      </c>
      <c r="C17" s="463"/>
      <c r="D17" s="463"/>
      <c r="E17" s="463"/>
      <c r="F17" s="463"/>
      <c r="G17" s="463"/>
      <c r="H17" s="461">
        <v>0</v>
      </c>
    </row>
    <row r="18" spans="1:8">
      <c r="A18" s="469">
        <v>12</v>
      </c>
      <c r="B18" s="453" t="s">
        <v>62</v>
      </c>
      <c r="C18" s="463"/>
      <c r="D18" s="463"/>
      <c r="E18" s="463"/>
      <c r="F18" s="463"/>
      <c r="G18" s="463"/>
      <c r="H18" s="461">
        <v>0</v>
      </c>
    </row>
    <row r="19" spans="1:8">
      <c r="A19" s="470">
        <v>13</v>
      </c>
      <c r="B19" s="455" t="s">
        <v>145</v>
      </c>
      <c r="C19" s="463"/>
      <c r="D19" s="463"/>
      <c r="E19" s="463"/>
      <c r="F19" s="463"/>
      <c r="G19" s="463"/>
      <c r="H19" s="461">
        <v>0</v>
      </c>
    </row>
    <row r="20" spans="1:8">
      <c r="A20" s="469">
        <v>14</v>
      </c>
      <c r="B20" s="453" t="s">
        <v>64</v>
      </c>
      <c r="C20" s="463"/>
      <c r="D20" s="463">
        <v>16937373.954999998</v>
      </c>
      <c r="E20" s="463"/>
      <c r="F20" s="463"/>
      <c r="G20" s="463"/>
      <c r="H20" s="461">
        <v>16937373.954999998</v>
      </c>
    </row>
    <row r="21" spans="1:8" s="466" customFormat="1">
      <c r="A21" s="468">
        <v>15</v>
      </c>
      <c r="B21" s="467" t="s">
        <v>65</v>
      </c>
      <c r="C21" s="479">
        <v>6246269.5548</v>
      </c>
      <c r="D21" s="479">
        <v>223739453.74540001</v>
      </c>
      <c r="E21" s="479">
        <v>2248284.27</v>
      </c>
      <c r="F21" s="479">
        <v>0</v>
      </c>
      <c r="G21" s="479">
        <v>840.73</v>
      </c>
      <c r="H21" s="461">
        <v>227737439.0302</v>
      </c>
    </row>
    <row r="22" spans="1:8">
      <c r="A22" s="465">
        <v>16</v>
      </c>
      <c r="B22" s="464" t="s">
        <v>431</v>
      </c>
      <c r="C22" s="492">
        <v>3832430.5803</v>
      </c>
      <c r="D22" s="492">
        <v>110322431.7879</v>
      </c>
      <c r="E22" s="492">
        <v>1131391.79</v>
      </c>
      <c r="F22" s="492">
        <v>0</v>
      </c>
      <c r="G22" s="492">
        <v>0</v>
      </c>
      <c r="H22" s="461">
        <v>113023470.5782</v>
      </c>
    </row>
    <row r="23" spans="1:8">
      <c r="A23" s="465">
        <v>17</v>
      </c>
      <c r="B23" s="464" t="s">
        <v>432</v>
      </c>
      <c r="C23" s="463"/>
      <c r="D23" s="463">
        <v>2593857.41</v>
      </c>
      <c r="E23" s="463"/>
      <c r="F23" s="463"/>
      <c r="G23" s="463"/>
      <c r="H23" s="461">
        <v>2593857.41</v>
      </c>
    </row>
    <row r="25" spans="1:8">
      <c r="E25" s="450"/>
      <c r="F25" s="450"/>
    </row>
    <row r="26" spans="1:8" ht="42.6" customHeight="1">
      <c r="B26" s="377" t="s">
        <v>517</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zoomScaleNormal="100" workbookViewId="0">
      <selection activeCell="C7" sqref="C7:H34"/>
    </sheetView>
  </sheetViews>
  <sheetFormatPr defaultColWidth="9.140625" defaultRowHeight="12.75"/>
  <cols>
    <col min="1" max="1" width="11" style="450" bestFit="1" customWidth="1"/>
    <col min="2" max="2" width="64.140625" style="450" customWidth="1"/>
    <col min="3" max="3" width="23.5703125" style="450" customWidth="1"/>
    <col min="4" max="4" width="29" style="450" customWidth="1"/>
    <col min="5" max="5" width="15.140625" style="450" bestFit="1" customWidth="1"/>
    <col min="6" max="6" width="11.85546875" style="450" bestFit="1" customWidth="1"/>
    <col min="7" max="7" width="22" style="450" customWidth="1"/>
    <col min="8" max="8" width="17" style="450" customWidth="1"/>
    <col min="9" max="16384" width="9.140625" style="450"/>
  </cols>
  <sheetData>
    <row r="1" spans="1:8" ht="13.5">
      <c r="A1" s="371" t="s">
        <v>31</v>
      </c>
      <c r="B1" s="459" t="str">
        <f>'Info '!C2</f>
        <v>JSC Ziraat Bank Georgia</v>
      </c>
      <c r="C1" s="474"/>
      <c r="D1" s="474"/>
      <c r="E1" s="474"/>
      <c r="F1" s="474"/>
      <c r="G1" s="474"/>
      <c r="H1" s="474"/>
    </row>
    <row r="2" spans="1:8">
      <c r="A2" s="372" t="s">
        <v>32</v>
      </c>
      <c r="B2" s="693">
        <f>'1. key ratios '!B2</f>
        <v>45473</v>
      </c>
      <c r="C2" s="474"/>
      <c r="D2" s="474"/>
      <c r="E2" s="474"/>
      <c r="F2" s="474"/>
      <c r="G2" s="474"/>
      <c r="H2" s="474"/>
    </row>
    <row r="3" spans="1:8">
      <c r="A3" s="373" t="s">
        <v>433</v>
      </c>
      <c r="B3" s="474"/>
      <c r="C3" s="474"/>
      <c r="D3" s="474"/>
      <c r="E3" s="474"/>
      <c r="F3" s="474"/>
      <c r="G3" s="474"/>
      <c r="H3" s="474"/>
    </row>
    <row r="4" spans="1:8">
      <c r="A4" s="475"/>
      <c r="B4" s="474"/>
      <c r="C4" s="473" t="s">
        <v>0</v>
      </c>
      <c r="D4" s="473" t="s">
        <v>1</v>
      </c>
      <c r="E4" s="473" t="s">
        <v>2</v>
      </c>
      <c r="F4" s="473" t="s">
        <v>3</v>
      </c>
      <c r="G4" s="473" t="s">
        <v>4</v>
      </c>
      <c r="H4" s="473" t="s">
        <v>5</v>
      </c>
    </row>
    <row r="5" spans="1:8" ht="41.45" customHeight="1">
      <c r="A5" s="775" t="s">
        <v>731</v>
      </c>
      <c r="B5" s="776"/>
      <c r="C5" s="789" t="s">
        <v>425</v>
      </c>
      <c r="D5" s="789"/>
      <c r="E5" s="789" t="s">
        <v>662</v>
      </c>
      <c r="F5" s="787" t="s">
        <v>426</v>
      </c>
      <c r="G5" s="787" t="s">
        <v>427</v>
      </c>
      <c r="H5" s="471" t="s">
        <v>661</v>
      </c>
    </row>
    <row r="6" spans="1:8" ht="25.5">
      <c r="A6" s="779"/>
      <c r="B6" s="780"/>
      <c r="C6" s="472" t="s">
        <v>428</v>
      </c>
      <c r="D6" s="472" t="s">
        <v>429</v>
      </c>
      <c r="E6" s="789"/>
      <c r="F6" s="788"/>
      <c r="G6" s="788"/>
      <c r="H6" s="471" t="s">
        <v>660</v>
      </c>
    </row>
    <row r="7" spans="1:8">
      <c r="A7" s="462">
        <v>1</v>
      </c>
      <c r="B7" s="480" t="s">
        <v>521</v>
      </c>
      <c r="C7" s="463">
        <v>298388.75199999998</v>
      </c>
      <c r="D7" s="463">
        <v>31609631.264899999</v>
      </c>
      <c r="E7" s="463">
        <v>130404.28</v>
      </c>
      <c r="F7" s="463"/>
      <c r="G7" s="463"/>
      <c r="H7" s="461">
        <v>31777615.736899998</v>
      </c>
    </row>
    <row r="8" spans="1:8">
      <c r="A8" s="462">
        <v>2</v>
      </c>
      <c r="B8" s="480" t="s">
        <v>434</v>
      </c>
      <c r="C8" s="463"/>
      <c r="D8" s="463">
        <v>38032052.151900001</v>
      </c>
      <c r="E8" s="463">
        <v>3416.13</v>
      </c>
      <c r="F8" s="463"/>
      <c r="G8" s="463"/>
      <c r="H8" s="461">
        <v>38028636.021899998</v>
      </c>
    </row>
    <row r="9" spans="1:8">
      <c r="A9" s="462">
        <v>3</v>
      </c>
      <c r="B9" s="480" t="s">
        <v>435</v>
      </c>
      <c r="C9" s="463"/>
      <c r="D9" s="463"/>
      <c r="E9" s="463"/>
      <c r="F9" s="463"/>
      <c r="G9" s="463"/>
      <c r="H9" s="461">
        <v>0</v>
      </c>
    </row>
    <row r="10" spans="1:8">
      <c r="A10" s="462">
        <v>4</v>
      </c>
      <c r="B10" s="480" t="s">
        <v>522</v>
      </c>
      <c r="C10" s="463"/>
      <c r="D10" s="463">
        <v>1718183.5639</v>
      </c>
      <c r="E10" s="463">
        <v>6789.9</v>
      </c>
      <c r="F10" s="463"/>
      <c r="G10" s="463"/>
      <c r="H10" s="461">
        <v>1711393.6639</v>
      </c>
    </row>
    <row r="11" spans="1:8">
      <c r="A11" s="462">
        <v>5</v>
      </c>
      <c r="B11" s="480" t="s">
        <v>436</v>
      </c>
      <c r="C11" s="463">
        <v>708090.52</v>
      </c>
      <c r="D11" s="463">
        <v>4655270.3629999999</v>
      </c>
      <c r="E11" s="463">
        <v>211957.61</v>
      </c>
      <c r="F11" s="463"/>
      <c r="G11" s="463"/>
      <c r="H11" s="461">
        <v>5151403.2729999991</v>
      </c>
    </row>
    <row r="12" spans="1:8">
      <c r="A12" s="462">
        <v>6</v>
      </c>
      <c r="B12" s="480" t="s">
        <v>437</v>
      </c>
      <c r="C12" s="463">
        <v>711123.06279999996</v>
      </c>
      <c r="D12" s="463">
        <v>13112645.9789</v>
      </c>
      <c r="E12" s="463">
        <v>160766.07999999999</v>
      </c>
      <c r="F12" s="463"/>
      <c r="G12" s="463"/>
      <c r="H12" s="461">
        <v>13663002.9617</v>
      </c>
    </row>
    <row r="13" spans="1:8">
      <c r="A13" s="462">
        <v>7</v>
      </c>
      <c r="B13" s="480" t="s">
        <v>438</v>
      </c>
      <c r="C13" s="463"/>
      <c r="D13" s="463">
        <v>13228137.014599999</v>
      </c>
      <c r="E13" s="463">
        <v>118225.93</v>
      </c>
      <c r="F13" s="463"/>
      <c r="G13" s="463"/>
      <c r="H13" s="461">
        <v>13109911.0846</v>
      </c>
    </row>
    <row r="14" spans="1:8">
      <c r="A14" s="462">
        <v>8</v>
      </c>
      <c r="B14" s="480" t="s">
        <v>439</v>
      </c>
      <c r="C14" s="463">
        <v>210563.97</v>
      </c>
      <c r="D14" s="463">
        <v>1306051.4905000001</v>
      </c>
      <c r="E14" s="463">
        <v>71046.850000000006</v>
      </c>
      <c r="F14" s="463"/>
      <c r="G14" s="463"/>
      <c r="H14" s="461">
        <v>1445568.6105</v>
      </c>
    </row>
    <row r="15" spans="1:8">
      <c r="A15" s="462">
        <v>9</v>
      </c>
      <c r="B15" s="480" t="s">
        <v>440</v>
      </c>
      <c r="C15" s="463"/>
      <c r="D15" s="463">
        <v>2406249.673</v>
      </c>
      <c r="E15" s="463">
        <v>5132.16</v>
      </c>
      <c r="F15" s="463"/>
      <c r="G15" s="463"/>
      <c r="H15" s="461">
        <v>2401117.5129999998</v>
      </c>
    </row>
    <row r="16" spans="1:8">
      <c r="A16" s="462">
        <v>10</v>
      </c>
      <c r="B16" s="480" t="s">
        <v>441</v>
      </c>
      <c r="C16" s="463">
        <v>1575369.7394999999</v>
      </c>
      <c r="D16" s="463">
        <v>1492978.0748000001</v>
      </c>
      <c r="E16" s="463">
        <v>264198.15999999997</v>
      </c>
      <c r="F16" s="463"/>
      <c r="G16" s="463"/>
      <c r="H16" s="461">
        <v>2804149.6542999996</v>
      </c>
    </row>
    <row r="17" spans="1:9">
      <c r="A17" s="462">
        <v>11</v>
      </c>
      <c r="B17" s="480" t="s">
        <v>442</v>
      </c>
      <c r="C17" s="463"/>
      <c r="D17" s="463">
        <v>12284741.776900001</v>
      </c>
      <c r="E17" s="463">
        <v>11278.58</v>
      </c>
      <c r="F17" s="463"/>
      <c r="G17" s="463"/>
      <c r="H17" s="461">
        <v>12273463.196900001</v>
      </c>
    </row>
    <row r="18" spans="1:9">
      <c r="A18" s="462">
        <v>12</v>
      </c>
      <c r="B18" s="480" t="s">
        <v>443</v>
      </c>
      <c r="C18" s="463">
        <v>328503.67680000002</v>
      </c>
      <c r="D18" s="463">
        <v>33150095.182</v>
      </c>
      <c r="E18" s="463">
        <v>243797.26</v>
      </c>
      <c r="F18" s="463"/>
      <c r="G18" s="463"/>
      <c r="H18" s="461">
        <v>33234801.5988</v>
      </c>
    </row>
    <row r="19" spans="1:9">
      <c r="A19" s="462">
        <v>13</v>
      </c>
      <c r="B19" s="480" t="s">
        <v>444</v>
      </c>
      <c r="C19" s="463">
        <v>36122.07</v>
      </c>
      <c r="D19" s="463">
        <v>12095184.676200001</v>
      </c>
      <c r="E19" s="463">
        <v>124540.04</v>
      </c>
      <c r="F19" s="463"/>
      <c r="G19" s="463"/>
      <c r="H19" s="461">
        <v>12006766.706200002</v>
      </c>
    </row>
    <row r="20" spans="1:9">
      <c r="A20" s="462">
        <v>14</v>
      </c>
      <c r="B20" s="480" t="s">
        <v>445</v>
      </c>
      <c r="C20" s="463"/>
      <c r="D20" s="463">
        <v>5503807.21</v>
      </c>
      <c r="E20" s="463">
        <v>85337.38</v>
      </c>
      <c r="F20" s="463"/>
      <c r="G20" s="463"/>
      <c r="H20" s="461">
        <v>5418469.8300000001</v>
      </c>
    </row>
    <row r="21" spans="1:9">
      <c r="A21" s="462">
        <v>15</v>
      </c>
      <c r="B21" s="480" t="s">
        <v>446</v>
      </c>
      <c r="C21" s="463"/>
      <c r="D21" s="463">
        <v>6772556.5368999997</v>
      </c>
      <c r="E21" s="463">
        <v>16659.849999999999</v>
      </c>
      <c r="F21" s="463"/>
      <c r="G21" s="463"/>
      <c r="H21" s="461">
        <v>6755896.6869000001</v>
      </c>
    </row>
    <row r="22" spans="1:9">
      <c r="A22" s="462">
        <v>16</v>
      </c>
      <c r="B22" s="480" t="s">
        <v>447</v>
      </c>
      <c r="C22" s="463"/>
      <c r="D22" s="463"/>
      <c r="E22" s="463"/>
      <c r="F22" s="463"/>
      <c r="G22" s="463"/>
      <c r="H22" s="461">
        <v>0</v>
      </c>
    </row>
    <row r="23" spans="1:9">
      <c r="A23" s="462">
        <v>17</v>
      </c>
      <c r="B23" s="480" t="s">
        <v>525</v>
      </c>
      <c r="C23" s="463">
        <v>1223629.1572</v>
      </c>
      <c r="D23" s="463">
        <v>1067435.2863</v>
      </c>
      <c r="E23" s="463">
        <v>431776.7</v>
      </c>
      <c r="F23" s="463"/>
      <c r="G23" s="463"/>
      <c r="H23" s="461">
        <v>1859287.7435000001</v>
      </c>
    </row>
    <row r="24" spans="1:9">
      <c r="A24" s="462">
        <v>18</v>
      </c>
      <c r="B24" s="480" t="s">
        <v>448</v>
      </c>
      <c r="C24" s="463"/>
      <c r="D24" s="463">
        <v>2905.3496</v>
      </c>
      <c r="E24" s="463"/>
      <c r="F24" s="463"/>
      <c r="G24" s="463"/>
      <c r="H24" s="461">
        <v>2905.3496</v>
      </c>
    </row>
    <row r="25" spans="1:9">
      <c r="A25" s="462">
        <v>19</v>
      </c>
      <c r="B25" s="480" t="s">
        <v>449</v>
      </c>
      <c r="C25" s="463"/>
      <c r="D25" s="463"/>
      <c r="E25" s="463"/>
      <c r="F25" s="463"/>
      <c r="G25" s="463"/>
      <c r="H25" s="461">
        <v>0</v>
      </c>
    </row>
    <row r="26" spans="1:9">
      <c r="A26" s="462">
        <v>20</v>
      </c>
      <c r="B26" s="480" t="s">
        <v>524</v>
      </c>
      <c r="C26" s="463"/>
      <c r="D26" s="463">
        <v>325455.34659999999</v>
      </c>
      <c r="E26" s="463">
        <v>413.23</v>
      </c>
      <c r="F26" s="463"/>
      <c r="G26" s="463"/>
      <c r="H26" s="461">
        <v>325042.11660000001</v>
      </c>
      <c r="I26" s="477"/>
    </row>
    <row r="27" spans="1:9">
      <c r="A27" s="462">
        <v>21</v>
      </c>
      <c r="B27" s="480" t="s">
        <v>450</v>
      </c>
      <c r="C27" s="463"/>
      <c r="D27" s="463">
        <v>140666.16</v>
      </c>
      <c r="E27" s="463">
        <v>187.75</v>
      </c>
      <c r="F27" s="463"/>
      <c r="G27" s="463">
        <v>840.73</v>
      </c>
      <c r="H27" s="461">
        <v>140478.41</v>
      </c>
      <c r="I27" s="477"/>
    </row>
    <row r="28" spans="1:9">
      <c r="A28" s="462">
        <v>22</v>
      </c>
      <c r="B28" s="480" t="s">
        <v>451</v>
      </c>
      <c r="C28" s="463"/>
      <c r="D28" s="463">
        <v>7519.25</v>
      </c>
      <c r="E28" s="463">
        <v>5.73</v>
      </c>
      <c r="F28" s="463"/>
      <c r="G28" s="463"/>
      <c r="H28" s="461">
        <v>7513.52</v>
      </c>
      <c r="I28" s="477"/>
    </row>
    <row r="29" spans="1:9">
      <c r="A29" s="462">
        <v>23</v>
      </c>
      <c r="B29" s="480" t="s">
        <v>452</v>
      </c>
      <c r="C29" s="463">
        <v>1154756.0064999999</v>
      </c>
      <c r="D29" s="463">
        <v>17568734.978999998</v>
      </c>
      <c r="E29" s="463">
        <v>343966.89</v>
      </c>
      <c r="F29" s="463"/>
      <c r="G29" s="463"/>
      <c r="H29" s="461">
        <v>18379524.095499996</v>
      </c>
      <c r="I29" s="477"/>
    </row>
    <row r="30" spans="1:9">
      <c r="A30" s="462">
        <v>24</v>
      </c>
      <c r="B30" s="480" t="s">
        <v>523</v>
      </c>
      <c r="C30" s="463"/>
      <c r="D30" s="463">
        <v>16661.78</v>
      </c>
      <c r="E30" s="463">
        <v>12.75</v>
      </c>
      <c r="F30" s="463"/>
      <c r="G30" s="463"/>
      <c r="H30" s="461">
        <v>16649.03</v>
      </c>
      <c r="I30" s="477"/>
    </row>
    <row r="31" spans="1:9">
      <c r="A31" s="462">
        <v>25</v>
      </c>
      <c r="B31" s="480" t="s">
        <v>453</v>
      </c>
      <c r="C31" s="463"/>
      <c r="D31" s="463">
        <v>10349618.236300001</v>
      </c>
      <c r="E31" s="463">
        <v>18371.009999999998</v>
      </c>
      <c r="F31" s="463"/>
      <c r="G31" s="463"/>
      <c r="H31" s="461">
        <v>10331247.226300001</v>
      </c>
      <c r="I31" s="477"/>
    </row>
    <row r="32" spans="1:9">
      <c r="A32" s="462">
        <v>26</v>
      </c>
      <c r="B32" s="480" t="s">
        <v>520</v>
      </c>
      <c r="C32" s="463"/>
      <c r="D32" s="463"/>
      <c r="E32" s="463"/>
      <c r="F32" s="463"/>
      <c r="G32" s="463"/>
      <c r="H32" s="461">
        <v>0</v>
      </c>
      <c r="I32" s="477"/>
    </row>
    <row r="33" spans="1:9">
      <c r="A33" s="462">
        <v>27</v>
      </c>
      <c r="B33" s="463" t="s">
        <v>454</v>
      </c>
      <c r="C33" s="463"/>
      <c r="D33" s="463">
        <v>16892595.000100002</v>
      </c>
      <c r="E33" s="463"/>
      <c r="F33" s="463"/>
      <c r="G33" s="463"/>
      <c r="H33" s="461">
        <v>16892595.000100002</v>
      </c>
      <c r="I33" s="477"/>
    </row>
    <row r="34" spans="1:9">
      <c r="A34" s="462">
        <v>28</v>
      </c>
      <c r="B34" s="479" t="s">
        <v>65</v>
      </c>
      <c r="C34" s="479">
        <v>6246546.9547999995</v>
      </c>
      <c r="D34" s="479">
        <v>223739176.34539998</v>
      </c>
      <c r="E34" s="479">
        <v>2248284.2699999996</v>
      </c>
      <c r="F34" s="479">
        <v>0</v>
      </c>
      <c r="G34" s="479">
        <v>840.73</v>
      </c>
      <c r="H34" s="461">
        <v>227737439.03019997</v>
      </c>
      <c r="I34" s="477"/>
    </row>
    <row r="35" spans="1:9">
      <c r="A35" s="477"/>
      <c r="B35" s="477"/>
      <c r="C35" s="477"/>
      <c r="D35" s="477"/>
      <c r="E35" s="477"/>
      <c r="F35" s="477"/>
      <c r="G35" s="477"/>
      <c r="H35" s="477"/>
      <c r="I35" s="477"/>
    </row>
    <row r="36" spans="1:9">
      <c r="A36" s="477"/>
      <c r="B36" s="478"/>
      <c r="C36" s="477"/>
      <c r="D36" s="477"/>
      <c r="E36" s="477"/>
      <c r="F36" s="477"/>
      <c r="G36" s="477"/>
      <c r="H36" s="477"/>
      <c r="I36" s="477"/>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zoomScaleNormal="100" workbookViewId="0">
      <selection activeCell="C6" sqref="C6:C15"/>
    </sheetView>
  </sheetViews>
  <sheetFormatPr defaultColWidth="9.140625" defaultRowHeight="12.75"/>
  <cols>
    <col min="1" max="1" width="11.85546875" style="450" bestFit="1" customWidth="1"/>
    <col min="2" max="2" width="79.7109375" style="450" customWidth="1"/>
    <col min="3" max="3" width="21.85546875" style="450" customWidth="1"/>
    <col min="4" max="4" width="24.140625" style="374" customWidth="1"/>
    <col min="5" max="16384" width="9.140625" style="450"/>
  </cols>
  <sheetData>
    <row r="1" spans="1:4" ht="13.5">
      <c r="A1" s="371" t="s">
        <v>31</v>
      </c>
      <c r="B1" s="459" t="str">
        <f>'Info '!C2</f>
        <v>JSC Ziraat Bank Georgia</v>
      </c>
      <c r="D1" s="450"/>
    </row>
    <row r="2" spans="1:4">
      <c r="A2" s="372" t="s">
        <v>32</v>
      </c>
      <c r="B2" s="693">
        <f>'1. key ratios '!B2</f>
        <v>45473</v>
      </c>
      <c r="D2" s="450"/>
    </row>
    <row r="3" spans="1:4">
      <c r="A3" s="373" t="s">
        <v>455</v>
      </c>
      <c r="D3" s="450"/>
    </row>
    <row r="5" spans="1:4">
      <c r="A5" s="790" t="s">
        <v>669</v>
      </c>
      <c r="B5" s="790"/>
      <c r="C5" s="458" t="s">
        <v>472</v>
      </c>
      <c r="D5" s="458" t="s">
        <v>513</v>
      </c>
    </row>
    <row r="6" spans="1:4">
      <c r="A6" s="487">
        <v>1</v>
      </c>
      <c r="B6" s="481" t="s">
        <v>668</v>
      </c>
      <c r="C6" s="695">
        <v>2441548.5699999998</v>
      </c>
      <c r="D6" s="673"/>
    </row>
    <row r="7" spans="1:4">
      <c r="A7" s="484">
        <v>2</v>
      </c>
      <c r="B7" s="481" t="s">
        <v>667</v>
      </c>
      <c r="C7" s="695">
        <v>959270.55820000009</v>
      </c>
      <c r="D7" s="673">
        <v>0</v>
      </c>
    </row>
    <row r="8" spans="1:4">
      <c r="A8" s="486">
        <v>2.1</v>
      </c>
      <c r="B8" s="485" t="s">
        <v>528</v>
      </c>
      <c r="C8" s="695">
        <v>329256.08</v>
      </c>
      <c r="D8" s="673"/>
    </row>
    <row r="9" spans="1:4">
      <c r="A9" s="486">
        <v>2.2000000000000002</v>
      </c>
      <c r="B9" s="485" t="s">
        <v>526</v>
      </c>
      <c r="C9" s="695">
        <v>630014.47820000001</v>
      </c>
      <c r="D9" s="673"/>
    </row>
    <row r="10" spans="1:4">
      <c r="A10" s="487">
        <v>3</v>
      </c>
      <c r="B10" s="481" t="s">
        <v>666</v>
      </c>
      <c r="C10" s="695">
        <v>506950.40330000001</v>
      </c>
      <c r="D10" s="673">
        <v>0</v>
      </c>
    </row>
    <row r="11" spans="1:4">
      <c r="A11" s="486">
        <v>3.1</v>
      </c>
      <c r="B11" s="485" t="s">
        <v>457</v>
      </c>
      <c r="C11" s="695"/>
      <c r="D11" s="673"/>
    </row>
    <row r="12" spans="1:4">
      <c r="A12" s="486">
        <v>3.2</v>
      </c>
      <c r="B12" s="485" t="s">
        <v>665</v>
      </c>
      <c r="C12" s="695">
        <v>506950.40330000001</v>
      </c>
      <c r="D12" s="673"/>
    </row>
    <row r="13" spans="1:4">
      <c r="A13" s="486">
        <v>3.3</v>
      </c>
      <c r="B13" s="485" t="s">
        <v>527</v>
      </c>
      <c r="C13" s="695"/>
      <c r="D13" s="673"/>
    </row>
    <row r="14" spans="1:4">
      <c r="A14" s="484">
        <v>4</v>
      </c>
      <c r="B14" s="483" t="s">
        <v>664</v>
      </c>
      <c r="C14" s="695">
        <v>-512350.73489999969</v>
      </c>
      <c r="D14" s="673"/>
    </row>
    <row r="15" spans="1:4">
      <c r="A15" s="482">
        <v>5</v>
      </c>
      <c r="B15" s="481" t="s">
        <v>663</v>
      </c>
      <c r="C15" s="694">
        <v>2381517.9900000007</v>
      </c>
      <c r="D15" s="672">
        <v>0</v>
      </c>
    </row>
    <row r="16" spans="1:4">
      <c r="D16" s="450"/>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zoomScaleNormal="100" workbookViewId="0">
      <selection activeCell="C7" sqref="C7:C18"/>
    </sheetView>
  </sheetViews>
  <sheetFormatPr defaultColWidth="9.140625" defaultRowHeight="12.75"/>
  <cols>
    <col min="1" max="1" width="11.85546875" style="450" bestFit="1" customWidth="1"/>
    <col min="2" max="2" width="64.42578125" style="450" bestFit="1" customWidth="1"/>
    <col min="3" max="3" width="37" style="450" customWidth="1"/>
    <col min="4" max="4" width="50.5703125" style="450" customWidth="1"/>
    <col min="5" max="16384" width="9.140625" style="450"/>
  </cols>
  <sheetData>
    <row r="1" spans="1:4" ht="13.5">
      <c r="A1" s="371" t="s">
        <v>31</v>
      </c>
      <c r="B1" s="459" t="str">
        <f>'Info '!C2</f>
        <v>JSC Ziraat Bank Georgia</v>
      </c>
    </row>
    <row r="2" spans="1:4">
      <c r="A2" s="372" t="s">
        <v>32</v>
      </c>
      <c r="B2" s="693">
        <f>'1. key ratios '!B2</f>
        <v>45473</v>
      </c>
    </row>
    <row r="3" spans="1:4">
      <c r="A3" s="373" t="s">
        <v>459</v>
      </c>
    </row>
    <row r="4" spans="1:4">
      <c r="A4" s="373"/>
    </row>
    <row r="5" spans="1:4" ht="15" customHeight="1">
      <c r="A5" s="791" t="s">
        <v>529</v>
      </c>
      <c r="B5" s="792"/>
      <c r="C5" s="795" t="s">
        <v>460</v>
      </c>
      <c r="D5" s="795" t="s">
        <v>461</v>
      </c>
    </row>
    <row r="6" spans="1:4">
      <c r="A6" s="793"/>
      <c r="B6" s="794"/>
      <c r="C6" s="795"/>
      <c r="D6" s="795"/>
    </row>
    <row r="7" spans="1:4">
      <c r="A7" s="490">
        <v>1</v>
      </c>
      <c r="B7" s="451" t="s">
        <v>456</v>
      </c>
      <c r="C7" s="463">
        <v>6108721.9329000004</v>
      </c>
      <c r="D7" s="488"/>
    </row>
    <row r="8" spans="1:4">
      <c r="A8" s="492">
        <v>2</v>
      </c>
      <c r="B8" s="492" t="s">
        <v>462</v>
      </c>
      <c r="C8" s="463">
        <v>2455542.1575000002</v>
      </c>
      <c r="D8" s="488"/>
    </row>
    <row r="9" spans="1:4">
      <c r="A9" s="492">
        <v>3</v>
      </c>
      <c r="B9" s="493" t="s">
        <v>672</v>
      </c>
      <c r="C9" s="463">
        <v>1132279.1205</v>
      </c>
      <c r="D9" s="488"/>
    </row>
    <row r="10" spans="1:4">
      <c r="A10" s="492">
        <v>4</v>
      </c>
      <c r="B10" s="492" t="s">
        <v>463</v>
      </c>
      <c r="C10" s="463">
        <v>3450273.6561000003</v>
      </c>
      <c r="D10" s="488"/>
    </row>
    <row r="11" spans="1:4">
      <c r="A11" s="492">
        <v>5</v>
      </c>
      <c r="B11" s="491" t="s">
        <v>671</v>
      </c>
      <c r="C11" s="463">
        <v>2362701.7269000001</v>
      </c>
      <c r="D11" s="488"/>
    </row>
    <row r="12" spans="1:4">
      <c r="A12" s="492">
        <v>6</v>
      </c>
      <c r="B12" s="491" t="s">
        <v>464</v>
      </c>
      <c r="C12" s="463">
        <v>1085584.4205</v>
      </c>
      <c r="D12" s="488"/>
    </row>
    <row r="13" spans="1:4">
      <c r="A13" s="492">
        <v>7</v>
      </c>
      <c r="B13" s="491" t="s">
        <v>467</v>
      </c>
      <c r="C13" s="463"/>
      <c r="D13" s="488"/>
    </row>
    <row r="14" spans="1:4">
      <c r="A14" s="492">
        <v>8</v>
      </c>
      <c r="B14" s="491" t="s">
        <v>465</v>
      </c>
      <c r="C14" s="463"/>
      <c r="D14" s="492"/>
    </row>
    <row r="15" spans="1:4">
      <c r="A15" s="492">
        <v>9</v>
      </c>
      <c r="B15" s="491" t="s">
        <v>466</v>
      </c>
      <c r="C15" s="463"/>
      <c r="D15" s="492"/>
    </row>
    <row r="16" spans="1:4">
      <c r="A16" s="492">
        <v>10</v>
      </c>
      <c r="B16" s="491" t="s">
        <v>468</v>
      </c>
      <c r="C16" s="463"/>
      <c r="D16" s="492"/>
    </row>
    <row r="17" spans="1:4">
      <c r="A17" s="492">
        <v>11</v>
      </c>
      <c r="B17" s="491" t="s">
        <v>670</v>
      </c>
      <c r="C17" s="463">
        <v>1987.5087000000001</v>
      </c>
      <c r="D17" s="488"/>
    </row>
    <row r="18" spans="1:4">
      <c r="A18" s="490">
        <v>12</v>
      </c>
      <c r="B18" s="489" t="s">
        <v>458</v>
      </c>
      <c r="C18" s="479">
        <v>6246269.554800001</v>
      </c>
      <c r="D18" s="488"/>
    </row>
    <row r="21" spans="1:4">
      <c r="B21" s="371"/>
    </row>
    <row r="22" spans="1:4">
      <c r="B22" s="372"/>
    </row>
    <row r="23" spans="1:4">
      <c r="B23" s="373"/>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zoomScaleNormal="100" workbookViewId="0">
      <selection activeCell="C8" sqref="C8:AA28"/>
    </sheetView>
  </sheetViews>
  <sheetFormatPr defaultColWidth="9.140625" defaultRowHeight="12.75"/>
  <cols>
    <col min="1" max="1" width="11.85546875" style="474" bestFit="1" customWidth="1"/>
    <col min="2" max="2" width="45" style="474" customWidth="1"/>
    <col min="3" max="3" width="15.5703125" style="474" customWidth="1"/>
    <col min="4" max="18" width="22.28515625" style="474" customWidth="1"/>
    <col min="19" max="19" width="23.28515625" style="474" bestFit="1" customWidth="1"/>
    <col min="20" max="26" width="22.28515625" style="474" customWidth="1"/>
    <col min="27" max="27" width="23.28515625" style="474" bestFit="1" customWidth="1"/>
    <col min="28" max="28" width="20" style="474" customWidth="1"/>
    <col min="29" max="16384" width="9.140625" style="474"/>
  </cols>
  <sheetData>
    <row r="1" spans="1:28" ht="13.5">
      <c r="A1" s="371" t="s">
        <v>31</v>
      </c>
      <c r="B1" s="459" t="str">
        <f>'Info '!C2</f>
        <v>JSC Ziraat Bank Georgia</v>
      </c>
    </row>
    <row r="2" spans="1:28">
      <c r="A2" s="372" t="s">
        <v>32</v>
      </c>
      <c r="B2" s="693">
        <f>'1. key ratios '!B2</f>
        <v>45473</v>
      </c>
      <c r="C2" s="475"/>
    </row>
    <row r="3" spans="1:28">
      <c r="A3" s="373" t="s">
        <v>469</v>
      </c>
    </row>
    <row r="5" spans="1:28" ht="15" customHeight="1">
      <c r="A5" s="797" t="s">
        <v>684</v>
      </c>
      <c r="B5" s="798"/>
      <c r="C5" s="803" t="s">
        <v>470</v>
      </c>
      <c r="D5" s="804"/>
      <c r="E5" s="804"/>
      <c r="F5" s="804"/>
      <c r="G5" s="804"/>
      <c r="H5" s="804"/>
      <c r="I5" s="804"/>
      <c r="J5" s="804"/>
      <c r="K5" s="804"/>
      <c r="L5" s="804"/>
      <c r="M5" s="804"/>
      <c r="N5" s="804"/>
      <c r="O5" s="804"/>
      <c r="P5" s="804"/>
      <c r="Q5" s="804"/>
      <c r="R5" s="804"/>
      <c r="S5" s="804"/>
      <c r="T5" s="505"/>
      <c r="U5" s="505"/>
      <c r="V5" s="505"/>
      <c r="W5" s="505"/>
      <c r="X5" s="505"/>
      <c r="Y5" s="505"/>
      <c r="Z5" s="505"/>
      <c r="AA5" s="504"/>
      <c r="AB5" s="497"/>
    </row>
    <row r="6" spans="1:28" ht="12" customHeight="1">
      <c r="A6" s="799"/>
      <c r="B6" s="800"/>
      <c r="C6" s="805" t="s">
        <v>65</v>
      </c>
      <c r="D6" s="807" t="s">
        <v>683</v>
      </c>
      <c r="E6" s="807"/>
      <c r="F6" s="807"/>
      <c r="G6" s="807"/>
      <c r="H6" s="807" t="s">
        <v>682</v>
      </c>
      <c r="I6" s="807"/>
      <c r="J6" s="807"/>
      <c r="K6" s="807"/>
      <c r="L6" s="503"/>
      <c r="M6" s="808" t="s">
        <v>681</v>
      </c>
      <c r="N6" s="808"/>
      <c r="O6" s="808"/>
      <c r="P6" s="808"/>
      <c r="Q6" s="808"/>
      <c r="R6" s="808"/>
      <c r="S6" s="788"/>
      <c r="T6" s="502"/>
      <c r="U6" s="796" t="s">
        <v>680</v>
      </c>
      <c r="V6" s="796"/>
      <c r="W6" s="796"/>
      <c r="X6" s="796"/>
      <c r="Y6" s="796"/>
      <c r="Z6" s="796"/>
      <c r="AA6" s="789"/>
      <c r="AB6" s="501"/>
    </row>
    <row r="7" spans="1:28">
      <c r="A7" s="801"/>
      <c r="B7" s="802"/>
      <c r="C7" s="806"/>
      <c r="D7" s="500"/>
      <c r="E7" s="498" t="s">
        <v>471</v>
      </c>
      <c r="F7" s="471" t="s">
        <v>678</v>
      </c>
      <c r="G7" s="473" t="s">
        <v>679</v>
      </c>
      <c r="H7" s="475"/>
      <c r="I7" s="498" t="s">
        <v>471</v>
      </c>
      <c r="J7" s="471" t="s">
        <v>678</v>
      </c>
      <c r="K7" s="473" t="s">
        <v>679</v>
      </c>
      <c r="L7" s="499"/>
      <c r="M7" s="498" t="s">
        <v>471</v>
      </c>
      <c r="N7" s="498" t="s">
        <v>678</v>
      </c>
      <c r="O7" s="498" t="s">
        <v>677</v>
      </c>
      <c r="P7" s="498" t="s">
        <v>676</v>
      </c>
      <c r="Q7" s="498" t="s">
        <v>675</v>
      </c>
      <c r="R7" s="471" t="s">
        <v>674</v>
      </c>
      <c r="S7" s="498" t="s">
        <v>673</v>
      </c>
      <c r="T7" s="499"/>
      <c r="U7" s="498" t="s">
        <v>471</v>
      </c>
      <c r="V7" s="498" t="s">
        <v>678</v>
      </c>
      <c r="W7" s="498" t="s">
        <v>677</v>
      </c>
      <c r="X7" s="498" t="s">
        <v>676</v>
      </c>
      <c r="Y7" s="498" t="s">
        <v>675</v>
      </c>
      <c r="Z7" s="471" t="s">
        <v>674</v>
      </c>
      <c r="AA7" s="498" t="s">
        <v>673</v>
      </c>
      <c r="AB7" s="497"/>
    </row>
    <row r="8" spans="1:28">
      <c r="A8" s="496">
        <v>1</v>
      </c>
      <c r="B8" s="467" t="s">
        <v>472</v>
      </c>
      <c r="C8" s="672">
        <v>149975962.23030001</v>
      </c>
      <c r="D8" s="672">
        <v>117040734.2457</v>
      </c>
      <c r="E8" s="490">
        <v>1039276.6699999999</v>
      </c>
      <c r="F8" s="490">
        <v>0</v>
      </c>
      <c r="G8" s="490">
        <v>0</v>
      </c>
      <c r="H8" s="490">
        <v>26688958.4298</v>
      </c>
      <c r="I8" s="490">
        <v>233978.95</v>
      </c>
      <c r="J8" s="490">
        <v>506380.15640000004</v>
      </c>
      <c r="K8" s="490">
        <v>0</v>
      </c>
      <c r="L8" s="490">
        <v>6246269.5548</v>
      </c>
      <c r="M8" s="490">
        <v>12179.7322</v>
      </c>
      <c r="N8" s="490">
        <v>36769.203099999999</v>
      </c>
      <c r="O8" s="490">
        <v>1736583.3123999999</v>
      </c>
      <c r="P8" s="490">
        <v>391501.06</v>
      </c>
      <c r="Q8" s="490">
        <v>843670.03060000006</v>
      </c>
      <c r="R8" s="490">
        <v>0</v>
      </c>
      <c r="S8" s="462">
        <v>0</v>
      </c>
      <c r="T8" s="462">
        <v>0</v>
      </c>
      <c r="U8" s="462">
        <v>0</v>
      </c>
      <c r="V8" s="462">
        <v>0</v>
      </c>
      <c r="W8" s="462">
        <v>0</v>
      </c>
      <c r="X8" s="462">
        <v>0</v>
      </c>
      <c r="Y8" s="462">
        <v>0</v>
      </c>
      <c r="Z8" s="462">
        <v>0</v>
      </c>
      <c r="AA8" s="462">
        <v>0</v>
      </c>
      <c r="AB8" s="494"/>
    </row>
    <row r="9" spans="1:28">
      <c r="A9" s="462">
        <v>1.1000000000000001</v>
      </c>
      <c r="B9" s="495" t="s">
        <v>473</v>
      </c>
      <c r="C9" s="674"/>
      <c r="D9" s="674"/>
      <c r="E9" s="463"/>
      <c r="F9" s="463"/>
      <c r="G9" s="463"/>
      <c r="H9" s="463"/>
      <c r="I9" s="463"/>
      <c r="J9" s="463"/>
      <c r="K9" s="463"/>
      <c r="L9" s="463"/>
      <c r="M9" s="463"/>
      <c r="N9" s="463"/>
      <c r="O9" s="463"/>
      <c r="P9" s="463"/>
      <c r="Q9" s="463"/>
      <c r="R9" s="463"/>
      <c r="S9" s="462"/>
      <c r="T9" s="462"/>
      <c r="U9" s="462"/>
      <c r="V9" s="462"/>
      <c r="W9" s="462"/>
      <c r="X9" s="462"/>
      <c r="Y9" s="462"/>
      <c r="Z9" s="462"/>
      <c r="AA9" s="462"/>
      <c r="AB9" s="494"/>
    </row>
    <row r="10" spans="1:28">
      <c r="A10" s="462">
        <v>1.2</v>
      </c>
      <c r="B10" s="495" t="s">
        <v>474</v>
      </c>
      <c r="C10" s="674"/>
      <c r="D10" s="674"/>
      <c r="E10" s="463"/>
      <c r="F10" s="463"/>
      <c r="G10" s="463"/>
      <c r="H10" s="463"/>
      <c r="I10" s="463"/>
      <c r="J10" s="463"/>
      <c r="K10" s="463"/>
      <c r="L10" s="463"/>
      <c r="M10" s="463"/>
      <c r="N10" s="463"/>
      <c r="O10" s="463"/>
      <c r="P10" s="463"/>
      <c r="Q10" s="463"/>
      <c r="R10" s="463"/>
      <c r="S10" s="462"/>
      <c r="T10" s="462"/>
      <c r="U10" s="462"/>
      <c r="V10" s="462"/>
      <c r="W10" s="462"/>
      <c r="X10" s="462"/>
      <c r="Y10" s="462"/>
      <c r="Z10" s="462"/>
      <c r="AA10" s="462"/>
      <c r="AB10" s="494"/>
    </row>
    <row r="11" spans="1:28">
      <c r="A11" s="462">
        <v>1.3</v>
      </c>
      <c r="B11" s="495" t="s">
        <v>475</v>
      </c>
      <c r="C11" s="674"/>
      <c r="D11" s="674"/>
      <c r="E11" s="463"/>
      <c r="F11" s="463"/>
      <c r="G11" s="463"/>
      <c r="H11" s="463"/>
      <c r="I11" s="463"/>
      <c r="J11" s="463"/>
      <c r="K11" s="463"/>
      <c r="L11" s="463"/>
      <c r="M11" s="463"/>
      <c r="N11" s="463"/>
      <c r="O11" s="463"/>
      <c r="P11" s="463"/>
      <c r="Q11" s="463"/>
      <c r="R11" s="463"/>
      <c r="S11" s="462"/>
      <c r="T11" s="462"/>
      <c r="U11" s="462"/>
      <c r="V11" s="462"/>
      <c r="W11" s="462"/>
      <c r="X11" s="462"/>
      <c r="Y11" s="462"/>
      <c r="Z11" s="462"/>
      <c r="AA11" s="462"/>
      <c r="AB11" s="494"/>
    </row>
    <row r="12" spans="1:28">
      <c r="A12" s="462">
        <v>1.4</v>
      </c>
      <c r="B12" s="495" t="s">
        <v>476</v>
      </c>
      <c r="C12" s="674"/>
      <c r="D12" s="674"/>
      <c r="E12" s="463"/>
      <c r="F12" s="463"/>
      <c r="G12" s="463"/>
      <c r="H12" s="463"/>
      <c r="I12" s="463"/>
      <c r="J12" s="463"/>
      <c r="K12" s="463"/>
      <c r="L12" s="463"/>
      <c r="M12" s="463"/>
      <c r="N12" s="463"/>
      <c r="O12" s="463"/>
      <c r="P12" s="463"/>
      <c r="Q12" s="463"/>
      <c r="R12" s="463"/>
      <c r="S12" s="462"/>
      <c r="T12" s="462"/>
      <c r="U12" s="462"/>
      <c r="V12" s="462"/>
      <c r="W12" s="462"/>
      <c r="X12" s="462"/>
      <c r="Y12" s="462"/>
      <c r="Z12" s="462"/>
      <c r="AA12" s="462"/>
      <c r="AB12" s="494"/>
    </row>
    <row r="13" spans="1:28">
      <c r="A13" s="462">
        <v>1.5</v>
      </c>
      <c r="B13" s="495" t="s">
        <v>477</v>
      </c>
      <c r="C13" s="674">
        <v>121572701.3697</v>
      </c>
      <c r="D13" s="674">
        <v>91923029.091000006</v>
      </c>
      <c r="E13" s="463">
        <v>723860.34</v>
      </c>
      <c r="F13" s="463"/>
      <c r="G13" s="463"/>
      <c r="H13" s="463">
        <v>24629347.5328</v>
      </c>
      <c r="I13" s="463">
        <v>87481.79</v>
      </c>
      <c r="J13" s="463">
        <v>242114.39</v>
      </c>
      <c r="K13" s="463"/>
      <c r="L13" s="463">
        <v>5020324.7459000004</v>
      </c>
      <c r="M13" s="463"/>
      <c r="N13" s="463"/>
      <c r="O13" s="463">
        <v>1534149.8156999999</v>
      </c>
      <c r="P13" s="463">
        <v>210563.97</v>
      </c>
      <c r="Q13" s="463">
        <v>741071.70380000002</v>
      </c>
      <c r="R13" s="463"/>
      <c r="S13" s="462"/>
      <c r="T13" s="462"/>
      <c r="U13" s="462"/>
      <c r="V13" s="462"/>
      <c r="W13" s="462"/>
      <c r="X13" s="462"/>
      <c r="Y13" s="462"/>
      <c r="Z13" s="462"/>
      <c r="AA13" s="462"/>
      <c r="AB13" s="494"/>
    </row>
    <row r="14" spans="1:28">
      <c r="A14" s="462">
        <v>1.6</v>
      </c>
      <c r="B14" s="495" t="s">
        <v>478</v>
      </c>
      <c r="C14" s="674">
        <v>28403260.860599998</v>
      </c>
      <c r="D14" s="674">
        <v>25117705.1547</v>
      </c>
      <c r="E14" s="463">
        <v>315416.33</v>
      </c>
      <c r="F14" s="463"/>
      <c r="G14" s="463"/>
      <c r="H14" s="463">
        <v>2059610.8970000001</v>
      </c>
      <c r="I14" s="463">
        <v>146497.16</v>
      </c>
      <c r="J14" s="463">
        <v>264265.76640000002</v>
      </c>
      <c r="K14" s="463"/>
      <c r="L14" s="463">
        <v>1225944.8089000001</v>
      </c>
      <c r="M14" s="463">
        <v>12179.7322</v>
      </c>
      <c r="N14" s="463">
        <v>36769.203099999999</v>
      </c>
      <c r="O14" s="463">
        <v>202433.49669999999</v>
      </c>
      <c r="P14" s="463">
        <v>180937.09</v>
      </c>
      <c r="Q14" s="463">
        <v>102598.3268</v>
      </c>
      <c r="R14" s="463"/>
      <c r="S14" s="462"/>
      <c r="T14" s="462"/>
      <c r="U14" s="462"/>
      <c r="V14" s="462"/>
      <c r="W14" s="462"/>
      <c r="X14" s="462"/>
      <c r="Y14" s="462"/>
      <c r="Z14" s="462"/>
      <c r="AA14" s="462"/>
      <c r="AB14" s="494"/>
    </row>
    <row r="15" spans="1:28">
      <c r="A15" s="496">
        <v>2</v>
      </c>
      <c r="B15" s="479" t="s">
        <v>479</v>
      </c>
      <c r="C15" s="672">
        <v>2593857.41</v>
      </c>
      <c r="D15" s="672">
        <v>2593857.41</v>
      </c>
      <c r="E15" s="490">
        <v>0</v>
      </c>
      <c r="F15" s="490">
        <v>0</v>
      </c>
      <c r="G15" s="490">
        <v>0</v>
      </c>
      <c r="H15" s="490">
        <v>0</v>
      </c>
      <c r="I15" s="490">
        <v>0</v>
      </c>
      <c r="J15" s="490">
        <v>0</v>
      </c>
      <c r="K15" s="490">
        <v>0</v>
      </c>
      <c r="L15" s="490">
        <v>0</v>
      </c>
      <c r="M15" s="490">
        <v>0</v>
      </c>
      <c r="N15" s="490">
        <v>0</v>
      </c>
      <c r="O15" s="490">
        <v>0</v>
      </c>
      <c r="P15" s="490">
        <v>0</v>
      </c>
      <c r="Q15" s="490">
        <v>0</v>
      </c>
      <c r="R15" s="490">
        <v>0</v>
      </c>
      <c r="S15" s="462">
        <v>0</v>
      </c>
      <c r="T15" s="462">
        <v>0</v>
      </c>
      <c r="U15" s="462">
        <v>0</v>
      </c>
      <c r="V15" s="462">
        <v>0</v>
      </c>
      <c r="W15" s="462">
        <v>0</v>
      </c>
      <c r="X15" s="462">
        <v>0</v>
      </c>
      <c r="Y15" s="462">
        <v>0</v>
      </c>
      <c r="Z15" s="462">
        <v>0</v>
      </c>
      <c r="AA15" s="462">
        <v>0</v>
      </c>
      <c r="AB15" s="494"/>
    </row>
    <row r="16" spans="1:28">
      <c r="A16" s="462">
        <v>2.1</v>
      </c>
      <c r="B16" s="495" t="s">
        <v>473</v>
      </c>
      <c r="C16" s="674"/>
      <c r="D16" s="674"/>
      <c r="E16" s="463"/>
      <c r="F16" s="463"/>
      <c r="G16" s="463"/>
      <c r="H16" s="463"/>
      <c r="I16" s="463"/>
      <c r="J16" s="463"/>
      <c r="K16" s="463"/>
      <c r="L16" s="463"/>
      <c r="M16" s="463"/>
      <c r="N16" s="463"/>
      <c r="O16" s="463"/>
      <c r="P16" s="463"/>
      <c r="Q16" s="463"/>
      <c r="R16" s="463"/>
      <c r="S16" s="462"/>
      <c r="T16" s="462"/>
      <c r="U16" s="462"/>
      <c r="V16" s="462"/>
      <c r="W16" s="462"/>
      <c r="X16" s="462"/>
      <c r="Y16" s="462"/>
      <c r="Z16" s="462"/>
      <c r="AA16" s="462"/>
      <c r="AB16" s="494"/>
    </row>
    <row r="17" spans="1:28">
      <c r="A17" s="462">
        <v>2.2000000000000002</v>
      </c>
      <c r="B17" s="495" t="s">
        <v>474</v>
      </c>
      <c r="C17" s="674">
        <v>2593857.41</v>
      </c>
      <c r="D17" s="674">
        <v>2593857.41</v>
      </c>
      <c r="E17" s="463"/>
      <c r="F17" s="463"/>
      <c r="G17" s="463"/>
      <c r="H17" s="463"/>
      <c r="I17" s="463"/>
      <c r="J17" s="463"/>
      <c r="K17" s="463"/>
      <c r="L17" s="463"/>
      <c r="M17" s="463"/>
      <c r="N17" s="463"/>
      <c r="O17" s="463"/>
      <c r="P17" s="463"/>
      <c r="Q17" s="463"/>
      <c r="R17" s="463"/>
      <c r="S17" s="462"/>
      <c r="T17" s="462"/>
      <c r="U17" s="462"/>
      <c r="V17" s="462"/>
      <c r="W17" s="462"/>
      <c r="X17" s="462"/>
      <c r="Y17" s="462"/>
      <c r="Z17" s="462"/>
      <c r="AA17" s="462"/>
      <c r="AB17" s="494"/>
    </row>
    <row r="18" spans="1:28">
      <c r="A18" s="462">
        <v>2.2999999999999998</v>
      </c>
      <c r="B18" s="495" t="s">
        <v>475</v>
      </c>
      <c r="C18" s="674"/>
      <c r="D18" s="674"/>
      <c r="E18" s="463"/>
      <c r="F18" s="463"/>
      <c r="G18" s="463"/>
      <c r="H18" s="463"/>
      <c r="I18" s="463"/>
      <c r="J18" s="463"/>
      <c r="K18" s="463"/>
      <c r="L18" s="463"/>
      <c r="M18" s="463"/>
      <c r="N18" s="463"/>
      <c r="O18" s="463"/>
      <c r="P18" s="463"/>
      <c r="Q18" s="463"/>
      <c r="R18" s="463"/>
      <c r="S18" s="462"/>
      <c r="T18" s="462"/>
      <c r="U18" s="462"/>
      <c r="V18" s="462"/>
      <c r="W18" s="462"/>
      <c r="X18" s="462"/>
      <c r="Y18" s="462"/>
      <c r="Z18" s="462"/>
      <c r="AA18" s="462"/>
      <c r="AB18" s="494"/>
    </row>
    <row r="19" spans="1:28">
      <c r="A19" s="462">
        <v>2.4</v>
      </c>
      <c r="B19" s="495" t="s">
        <v>476</v>
      </c>
      <c r="C19" s="674"/>
      <c r="D19" s="674"/>
      <c r="E19" s="463"/>
      <c r="F19" s="463"/>
      <c r="G19" s="463"/>
      <c r="H19" s="463"/>
      <c r="I19" s="463"/>
      <c r="J19" s="463"/>
      <c r="K19" s="463"/>
      <c r="L19" s="463"/>
      <c r="M19" s="463"/>
      <c r="N19" s="463"/>
      <c r="O19" s="463"/>
      <c r="P19" s="463"/>
      <c r="Q19" s="463"/>
      <c r="R19" s="463"/>
      <c r="S19" s="462"/>
      <c r="T19" s="462"/>
      <c r="U19" s="462"/>
      <c r="V19" s="462"/>
      <c r="W19" s="462"/>
      <c r="X19" s="462"/>
      <c r="Y19" s="462"/>
      <c r="Z19" s="462"/>
      <c r="AA19" s="462"/>
      <c r="AB19" s="494"/>
    </row>
    <row r="20" spans="1:28">
      <c r="A20" s="462">
        <v>2.5</v>
      </c>
      <c r="B20" s="495" t="s">
        <v>477</v>
      </c>
      <c r="C20" s="674"/>
      <c r="D20" s="674"/>
      <c r="E20" s="463"/>
      <c r="F20" s="463"/>
      <c r="G20" s="463"/>
      <c r="H20" s="463"/>
      <c r="I20" s="463"/>
      <c r="J20" s="463"/>
      <c r="K20" s="463"/>
      <c r="L20" s="463"/>
      <c r="M20" s="463"/>
      <c r="N20" s="463"/>
      <c r="O20" s="463"/>
      <c r="P20" s="463"/>
      <c r="Q20" s="463"/>
      <c r="R20" s="463"/>
      <c r="S20" s="462"/>
      <c r="T20" s="462"/>
      <c r="U20" s="462"/>
      <c r="V20" s="462"/>
      <c r="W20" s="462"/>
      <c r="X20" s="462"/>
      <c r="Y20" s="462"/>
      <c r="Z20" s="462"/>
      <c r="AA20" s="462"/>
      <c r="AB20" s="494"/>
    </row>
    <row r="21" spans="1:28">
      <c r="A21" s="462">
        <v>2.6</v>
      </c>
      <c r="B21" s="495" t="s">
        <v>478</v>
      </c>
      <c r="C21" s="674"/>
      <c r="D21" s="674"/>
      <c r="E21" s="463"/>
      <c r="F21" s="463"/>
      <c r="G21" s="463"/>
      <c r="H21" s="463"/>
      <c r="I21" s="463"/>
      <c r="J21" s="463"/>
      <c r="K21" s="463"/>
      <c r="L21" s="463"/>
      <c r="M21" s="463"/>
      <c r="N21" s="463"/>
      <c r="O21" s="463"/>
      <c r="P21" s="463"/>
      <c r="Q21" s="463"/>
      <c r="R21" s="463"/>
      <c r="S21" s="462"/>
      <c r="T21" s="462"/>
      <c r="U21" s="462"/>
      <c r="V21" s="462"/>
      <c r="W21" s="462"/>
      <c r="X21" s="462"/>
      <c r="Y21" s="462"/>
      <c r="Z21" s="462"/>
      <c r="AA21" s="462"/>
      <c r="AB21" s="494"/>
    </row>
    <row r="22" spans="1:28" s="506" customFormat="1">
      <c r="A22" s="674">
        <v>3</v>
      </c>
      <c r="B22" s="479" t="s">
        <v>519</v>
      </c>
      <c r="C22" s="672">
        <v>56381887.372900002</v>
      </c>
      <c r="D22" s="672">
        <v>55175834.675099999</v>
      </c>
      <c r="E22" s="479"/>
      <c r="F22" s="479"/>
      <c r="G22" s="479"/>
      <c r="H22" s="479">
        <v>1056052.6978000002</v>
      </c>
      <c r="I22" s="479"/>
      <c r="J22" s="479"/>
      <c r="K22" s="479"/>
      <c r="L22" s="490">
        <v>150000</v>
      </c>
      <c r="M22" s="479"/>
      <c r="N22" s="479"/>
      <c r="O22" s="479"/>
      <c r="P22" s="479"/>
      <c r="Q22" s="479"/>
      <c r="R22" s="479"/>
      <c r="S22" s="479"/>
      <c r="T22" s="479">
        <v>0</v>
      </c>
      <c r="U22" s="479"/>
      <c r="V22" s="479"/>
      <c r="W22" s="479"/>
      <c r="X22" s="479"/>
      <c r="Y22" s="479"/>
      <c r="Z22" s="479"/>
      <c r="AA22" s="479"/>
      <c r="AB22" s="696"/>
    </row>
    <row r="23" spans="1:28" s="506" customFormat="1">
      <c r="A23" s="463">
        <v>3.1</v>
      </c>
      <c r="B23" s="484" t="s">
        <v>473</v>
      </c>
      <c r="C23" s="674"/>
      <c r="D23" s="697"/>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696"/>
    </row>
    <row r="24" spans="1:28" s="506" customFormat="1">
      <c r="A24" s="463">
        <v>3.2</v>
      </c>
      <c r="B24" s="484" t="s">
        <v>474</v>
      </c>
      <c r="C24" s="674"/>
      <c r="D24" s="697"/>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696"/>
    </row>
    <row r="25" spans="1:28" s="506" customFormat="1">
      <c r="A25" s="463">
        <v>3.3</v>
      </c>
      <c r="B25" s="484" t="s">
        <v>475</v>
      </c>
      <c r="C25" s="674">
        <v>24663886.911600001</v>
      </c>
      <c r="D25" s="697">
        <v>24663886.911600001</v>
      </c>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696"/>
    </row>
    <row r="26" spans="1:28" s="506" customFormat="1">
      <c r="A26" s="463">
        <v>3.4</v>
      </c>
      <c r="B26" s="484" t="s">
        <v>476</v>
      </c>
      <c r="C26" s="674">
        <v>140505</v>
      </c>
      <c r="D26" s="697">
        <v>140505</v>
      </c>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696"/>
    </row>
    <row r="27" spans="1:28" s="506" customFormat="1">
      <c r="A27" s="463">
        <v>3.5</v>
      </c>
      <c r="B27" s="484" t="s">
        <v>477</v>
      </c>
      <c r="C27" s="674">
        <v>29898445.4639</v>
      </c>
      <c r="D27" s="697">
        <v>28692476.872400001</v>
      </c>
      <c r="E27" s="479"/>
      <c r="F27" s="479"/>
      <c r="G27" s="479"/>
      <c r="H27" s="479">
        <v>1055968.5915000001</v>
      </c>
      <c r="I27" s="479"/>
      <c r="J27" s="479"/>
      <c r="K27" s="479"/>
      <c r="L27" s="479">
        <v>150000</v>
      </c>
      <c r="M27" s="479"/>
      <c r="N27" s="479"/>
      <c r="O27" s="479"/>
      <c r="P27" s="479"/>
      <c r="Q27" s="479"/>
      <c r="R27" s="479"/>
      <c r="S27" s="479"/>
      <c r="T27" s="479"/>
      <c r="U27" s="479"/>
      <c r="V27" s="479"/>
      <c r="W27" s="479"/>
      <c r="X27" s="479"/>
      <c r="Y27" s="479"/>
      <c r="Z27" s="479"/>
      <c r="AA27" s="479"/>
      <c r="AB27" s="696"/>
    </row>
    <row r="28" spans="1:28" s="506" customFormat="1">
      <c r="A28" s="463">
        <v>3.6</v>
      </c>
      <c r="B28" s="484" t="s">
        <v>478</v>
      </c>
      <c r="C28" s="674">
        <v>1679049.9974</v>
      </c>
      <c r="D28" s="697">
        <v>1678965.8910999999</v>
      </c>
      <c r="E28" s="479"/>
      <c r="F28" s="479"/>
      <c r="G28" s="479"/>
      <c r="H28" s="479">
        <v>84.106300000000005</v>
      </c>
      <c r="I28" s="479"/>
      <c r="J28" s="479"/>
      <c r="K28" s="479"/>
      <c r="L28" s="479"/>
      <c r="M28" s="479"/>
      <c r="N28" s="479"/>
      <c r="O28" s="479"/>
      <c r="P28" s="479"/>
      <c r="Q28" s="479"/>
      <c r="R28" s="479"/>
      <c r="S28" s="479"/>
      <c r="T28" s="479"/>
      <c r="U28" s="479"/>
      <c r="V28" s="479"/>
      <c r="W28" s="479"/>
      <c r="X28" s="479"/>
      <c r="Y28" s="479"/>
      <c r="Z28" s="479"/>
      <c r="AA28" s="479"/>
      <c r="AB28" s="69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showGridLines="0" zoomScaleNormal="100" workbookViewId="0">
      <selection activeCell="C8" sqref="C8:T22"/>
    </sheetView>
  </sheetViews>
  <sheetFormatPr defaultColWidth="9.140625" defaultRowHeight="12.75"/>
  <cols>
    <col min="1" max="1" width="11.85546875" style="474" bestFit="1" customWidth="1"/>
    <col min="2" max="2" width="62.42578125" style="474" customWidth="1"/>
    <col min="3" max="3" width="16.42578125" style="474" customWidth="1"/>
    <col min="4" max="4" width="14" style="474" customWidth="1"/>
    <col min="5" max="7" width="17.140625" style="474" customWidth="1"/>
    <col min="8" max="8" width="13" style="474" customWidth="1"/>
    <col min="9" max="10" width="17.140625" style="474" customWidth="1"/>
    <col min="11" max="11" width="22.28515625" style="474" customWidth="1"/>
    <col min="12" max="12" width="12.42578125" style="474" customWidth="1"/>
    <col min="13" max="13" width="13.85546875" style="474" bestFit="1" customWidth="1"/>
    <col min="14" max="14" width="21.42578125" style="474" bestFit="1" customWidth="1"/>
    <col min="15" max="15" width="22.28515625" style="474" customWidth="1"/>
    <col min="16" max="16" width="21.7109375" style="474" bestFit="1" customWidth="1"/>
    <col min="17" max="18" width="20.140625" style="474" bestFit="1" customWidth="1"/>
    <col min="19" max="19" width="13.42578125" style="474" bestFit="1" customWidth="1"/>
    <col min="20" max="20" width="14.28515625" style="474" customWidth="1"/>
    <col min="21" max="21" width="13.85546875" style="474" bestFit="1" customWidth="1"/>
    <col min="22" max="22" width="21.42578125" style="474" bestFit="1" customWidth="1"/>
    <col min="23" max="23" width="22.28515625" style="474" customWidth="1"/>
    <col min="24" max="24" width="21.7109375" style="474" bestFit="1" customWidth="1"/>
    <col min="25" max="26" width="20.140625" style="474" bestFit="1" customWidth="1"/>
    <col min="27" max="27" width="13.42578125" style="474" bestFit="1" customWidth="1"/>
    <col min="28" max="16384" width="9.140625" style="474"/>
  </cols>
  <sheetData>
    <row r="1" spans="1:27" ht="13.5">
      <c r="A1" s="371" t="s">
        <v>31</v>
      </c>
      <c r="B1" s="459" t="str">
        <f>'Info '!C2</f>
        <v>JSC Ziraat Bank Georgia</v>
      </c>
    </row>
    <row r="2" spans="1:27">
      <c r="A2" s="372" t="s">
        <v>32</v>
      </c>
      <c r="B2" s="693">
        <f>'1. key ratios '!B2</f>
        <v>45473</v>
      </c>
    </row>
    <row r="3" spans="1:27">
      <c r="A3" s="373" t="s">
        <v>481</v>
      </c>
      <c r="C3" s="476"/>
    </row>
    <row r="4" spans="1:27" ht="13.5" thickBot="1">
      <c r="A4" s="373"/>
      <c r="B4" s="540"/>
      <c r="C4" s="476"/>
    </row>
    <row r="5" spans="1:27" s="506" customFormat="1" ht="13.5" customHeight="1">
      <c r="A5" s="809" t="s">
        <v>687</v>
      </c>
      <c r="B5" s="810"/>
      <c r="C5" s="818" t="s">
        <v>686</v>
      </c>
      <c r="D5" s="819"/>
      <c r="E5" s="819"/>
      <c r="F5" s="819"/>
      <c r="G5" s="819"/>
      <c r="H5" s="819"/>
      <c r="I5" s="819"/>
      <c r="J5" s="819"/>
      <c r="K5" s="819"/>
      <c r="L5" s="819"/>
      <c r="M5" s="819"/>
      <c r="N5" s="819"/>
      <c r="O5" s="819"/>
      <c r="P5" s="819"/>
      <c r="Q5" s="819"/>
      <c r="R5" s="819"/>
      <c r="S5" s="820"/>
      <c r="T5" s="505"/>
      <c r="U5" s="505"/>
      <c r="V5" s="505"/>
      <c r="W5" s="505"/>
      <c r="X5" s="505"/>
      <c r="Y5" s="505"/>
      <c r="Z5" s="505"/>
      <c r="AA5" s="504"/>
    </row>
    <row r="6" spans="1:27" s="506" customFormat="1" ht="12" customHeight="1">
      <c r="A6" s="811"/>
      <c r="B6" s="812"/>
      <c r="C6" s="815" t="s">
        <v>65</v>
      </c>
      <c r="D6" s="807" t="s">
        <v>683</v>
      </c>
      <c r="E6" s="807"/>
      <c r="F6" s="807"/>
      <c r="G6" s="807"/>
      <c r="H6" s="807" t="s">
        <v>682</v>
      </c>
      <c r="I6" s="807"/>
      <c r="J6" s="807"/>
      <c r="K6" s="807"/>
      <c r="L6" s="503"/>
      <c r="M6" s="808" t="s">
        <v>681</v>
      </c>
      <c r="N6" s="808"/>
      <c r="O6" s="808"/>
      <c r="P6" s="808"/>
      <c r="Q6" s="808"/>
      <c r="R6" s="808"/>
      <c r="S6" s="817"/>
      <c r="T6" s="505"/>
      <c r="U6" s="796" t="s">
        <v>680</v>
      </c>
      <c r="V6" s="796"/>
      <c r="W6" s="796"/>
      <c r="X6" s="796"/>
      <c r="Y6" s="796"/>
      <c r="Z6" s="796"/>
      <c r="AA6" s="789"/>
    </row>
    <row r="7" spans="1:27" s="506" customFormat="1" ht="25.5">
      <c r="A7" s="813"/>
      <c r="B7" s="814"/>
      <c r="C7" s="816"/>
      <c r="D7" s="500"/>
      <c r="E7" s="498" t="s">
        <v>471</v>
      </c>
      <c r="F7" s="471" t="s">
        <v>678</v>
      </c>
      <c r="G7" s="473" t="s">
        <v>679</v>
      </c>
      <c r="H7" s="539"/>
      <c r="I7" s="498" t="s">
        <v>471</v>
      </c>
      <c r="J7" s="471" t="s">
        <v>678</v>
      </c>
      <c r="K7" s="473" t="s">
        <v>679</v>
      </c>
      <c r="L7" s="499"/>
      <c r="M7" s="498" t="s">
        <v>471</v>
      </c>
      <c r="N7" s="471" t="s">
        <v>678</v>
      </c>
      <c r="O7" s="471" t="s">
        <v>677</v>
      </c>
      <c r="P7" s="471" t="s">
        <v>676</v>
      </c>
      <c r="Q7" s="471" t="s">
        <v>675</v>
      </c>
      <c r="R7" s="471" t="s">
        <v>674</v>
      </c>
      <c r="S7" s="538" t="s">
        <v>673</v>
      </c>
      <c r="T7" s="537"/>
      <c r="U7" s="498" t="s">
        <v>471</v>
      </c>
      <c r="V7" s="498" t="s">
        <v>678</v>
      </c>
      <c r="W7" s="498" t="s">
        <v>677</v>
      </c>
      <c r="X7" s="498" t="s">
        <v>676</v>
      </c>
      <c r="Y7" s="498" t="s">
        <v>675</v>
      </c>
      <c r="Z7" s="471" t="s">
        <v>674</v>
      </c>
      <c r="AA7" s="498" t="s">
        <v>673</v>
      </c>
    </row>
    <row r="8" spans="1:27">
      <c r="A8" s="536">
        <v>1</v>
      </c>
      <c r="B8" s="535" t="s">
        <v>472</v>
      </c>
      <c r="C8" s="675">
        <v>149975962.23030001</v>
      </c>
      <c r="D8" s="676">
        <v>117040734.2457</v>
      </c>
      <c r="E8" s="676">
        <v>1039276.67</v>
      </c>
      <c r="F8" s="676"/>
      <c r="G8" s="676"/>
      <c r="H8" s="676">
        <v>26688958.4298</v>
      </c>
      <c r="I8" s="676">
        <v>233978.95</v>
      </c>
      <c r="J8" s="676">
        <v>506380.15639999998</v>
      </c>
      <c r="K8" s="676"/>
      <c r="L8" s="676">
        <v>6246269.5548</v>
      </c>
      <c r="M8" s="676">
        <v>12179.7322</v>
      </c>
      <c r="N8" s="676">
        <v>36769.203099999999</v>
      </c>
      <c r="O8" s="676">
        <v>1736583.3123999999</v>
      </c>
      <c r="P8" s="676">
        <v>391501.06</v>
      </c>
      <c r="Q8" s="676">
        <v>843670.03060000006</v>
      </c>
      <c r="R8" s="676"/>
      <c r="S8" s="676"/>
      <c r="T8" s="527"/>
      <c r="U8" s="462"/>
      <c r="V8" s="462"/>
      <c r="W8" s="462"/>
      <c r="X8" s="462"/>
      <c r="Y8" s="462"/>
      <c r="Z8" s="462"/>
      <c r="AA8" s="526"/>
    </row>
    <row r="9" spans="1:27">
      <c r="A9" s="533">
        <v>1.1000000000000001</v>
      </c>
      <c r="B9" s="534" t="s">
        <v>482</v>
      </c>
      <c r="C9" s="677">
        <v>128671134.21070001</v>
      </c>
      <c r="D9" s="676">
        <v>95923348.098100007</v>
      </c>
      <c r="E9" s="676">
        <v>1039276.67</v>
      </c>
      <c r="F9" s="676"/>
      <c r="G9" s="676"/>
      <c r="H9" s="676">
        <v>26553653.233100001</v>
      </c>
      <c r="I9" s="676">
        <v>233978.95</v>
      </c>
      <c r="J9" s="676">
        <v>433766.46970000002</v>
      </c>
      <c r="K9" s="676"/>
      <c r="L9" s="676">
        <v>6194132.8794999998</v>
      </c>
      <c r="M9" s="676"/>
      <c r="N9" s="676"/>
      <c r="O9" s="676">
        <v>1733395.5723999999</v>
      </c>
      <c r="P9" s="676">
        <v>391501.06</v>
      </c>
      <c r="Q9" s="676">
        <v>843670.03060000006</v>
      </c>
      <c r="R9" s="676"/>
      <c r="S9" s="676"/>
      <c r="T9" s="527"/>
      <c r="U9" s="462"/>
      <c r="V9" s="462"/>
      <c r="W9" s="462"/>
      <c r="X9" s="462"/>
      <c r="Y9" s="462"/>
      <c r="Z9" s="462"/>
      <c r="AA9" s="526"/>
    </row>
    <row r="10" spans="1:27">
      <c r="A10" s="531" t="s">
        <v>15</v>
      </c>
      <c r="B10" s="532" t="s">
        <v>483</v>
      </c>
      <c r="C10" s="677">
        <v>128671134.21070001</v>
      </c>
      <c r="D10" s="676">
        <v>95923348.098100007</v>
      </c>
      <c r="E10" s="676">
        <v>1039276.67</v>
      </c>
      <c r="F10" s="676"/>
      <c r="G10" s="676"/>
      <c r="H10" s="676">
        <v>26553653.233100001</v>
      </c>
      <c r="I10" s="676">
        <v>233978.95</v>
      </c>
      <c r="J10" s="676">
        <v>433766.46970000002</v>
      </c>
      <c r="K10" s="676"/>
      <c r="L10" s="676">
        <v>6194132.8794999998</v>
      </c>
      <c r="M10" s="676"/>
      <c r="N10" s="676"/>
      <c r="O10" s="676">
        <v>1733395.5723999999</v>
      </c>
      <c r="P10" s="676">
        <v>391501.06</v>
      </c>
      <c r="Q10" s="676">
        <v>843670.03060000006</v>
      </c>
      <c r="R10" s="676"/>
      <c r="S10" s="676"/>
      <c r="T10" s="527"/>
      <c r="U10" s="462"/>
      <c r="V10" s="462"/>
      <c r="W10" s="462"/>
      <c r="X10" s="462"/>
      <c r="Y10" s="462"/>
      <c r="Z10" s="462"/>
      <c r="AA10" s="526"/>
    </row>
    <row r="11" spans="1:27">
      <c r="A11" s="530" t="s">
        <v>484</v>
      </c>
      <c r="B11" s="529" t="s">
        <v>485</v>
      </c>
      <c r="C11" s="678">
        <v>63952649.308899999</v>
      </c>
      <c r="D11" s="676">
        <v>49210973.866999999</v>
      </c>
      <c r="E11" s="676">
        <v>922820.66</v>
      </c>
      <c r="F11" s="676"/>
      <c r="G11" s="676"/>
      <c r="H11" s="676">
        <v>10762191.9353</v>
      </c>
      <c r="I11" s="676">
        <v>87481.79</v>
      </c>
      <c r="J11" s="676">
        <v>433766.46970000002</v>
      </c>
      <c r="K11" s="676"/>
      <c r="L11" s="676">
        <v>3979483.5066</v>
      </c>
      <c r="M11" s="676"/>
      <c r="N11" s="676"/>
      <c r="O11" s="676">
        <v>1733395.5723999999</v>
      </c>
      <c r="P11" s="676">
        <v>92085.87</v>
      </c>
      <c r="Q11" s="676">
        <v>764812.27379999997</v>
      </c>
      <c r="R11" s="676"/>
      <c r="S11" s="676"/>
      <c r="T11" s="527"/>
      <c r="U11" s="462"/>
      <c r="V11" s="462"/>
      <c r="W11" s="462"/>
      <c r="X11" s="462"/>
      <c r="Y11" s="462"/>
      <c r="Z11" s="462"/>
      <c r="AA11" s="526"/>
    </row>
    <row r="12" spans="1:27">
      <c r="A12" s="530" t="s">
        <v>486</v>
      </c>
      <c r="B12" s="529" t="s">
        <v>487</v>
      </c>
      <c r="C12" s="678">
        <v>35855329.934500001</v>
      </c>
      <c r="D12" s="676">
        <v>21594556.8145</v>
      </c>
      <c r="E12" s="676">
        <v>116456.01</v>
      </c>
      <c r="F12" s="676"/>
      <c r="G12" s="676"/>
      <c r="H12" s="676">
        <v>12880477.728700001</v>
      </c>
      <c r="I12" s="676">
        <v>146497.16</v>
      </c>
      <c r="J12" s="676"/>
      <c r="K12" s="676"/>
      <c r="L12" s="676">
        <v>1380295.3913</v>
      </c>
      <c r="M12" s="676"/>
      <c r="N12" s="676"/>
      <c r="O12" s="676"/>
      <c r="P12" s="676">
        <v>180937.09</v>
      </c>
      <c r="Q12" s="676">
        <v>78857.756800000003</v>
      </c>
      <c r="R12" s="676"/>
      <c r="S12" s="676"/>
      <c r="T12" s="527"/>
      <c r="U12" s="462"/>
      <c r="V12" s="462"/>
      <c r="W12" s="462"/>
      <c r="X12" s="462"/>
      <c r="Y12" s="462"/>
      <c r="Z12" s="462"/>
      <c r="AA12" s="526"/>
    </row>
    <row r="13" spans="1:27">
      <c r="A13" s="530" t="s">
        <v>488</v>
      </c>
      <c r="B13" s="529" t="s">
        <v>489</v>
      </c>
      <c r="C13" s="678">
        <v>16949764.422499999</v>
      </c>
      <c r="D13" s="676">
        <v>16339769.4834</v>
      </c>
      <c r="E13" s="676"/>
      <c r="F13" s="676"/>
      <c r="G13" s="676"/>
      <c r="H13" s="676">
        <v>57893.371099999997</v>
      </c>
      <c r="I13" s="676"/>
      <c r="J13" s="676"/>
      <c r="K13" s="676"/>
      <c r="L13" s="676">
        <v>552101.56799999997</v>
      </c>
      <c r="M13" s="676"/>
      <c r="N13" s="676"/>
      <c r="O13" s="676"/>
      <c r="P13" s="676">
        <v>118478.1</v>
      </c>
      <c r="Q13" s="676"/>
      <c r="R13" s="676"/>
      <c r="S13" s="676"/>
      <c r="T13" s="527"/>
      <c r="U13" s="462"/>
      <c r="V13" s="462"/>
      <c r="W13" s="462"/>
      <c r="X13" s="462"/>
      <c r="Y13" s="462"/>
      <c r="Z13" s="462"/>
      <c r="AA13" s="526"/>
    </row>
    <row r="14" spans="1:27">
      <c r="A14" s="530" t="s">
        <v>490</v>
      </c>
      <c r="B14" s="529" t="s">
        <v>491</v>
      </c>
      <c r="C14" s="678">
        <v>11913390.5448</v>
      </c>
      <c r="D14" s="676">
        <v>8778047.9331999999</v>
      </c>
      <c r="E14" s="676"/>
      <c r="F14" s="676"/>
      <c r="G14" s="676"/>
      <c r="H14" s="676">
        <v>2853090.1979999999</v>
      </c>
      <c r="I14" s="676"/>
      <c r="J14" s="676"/>
      <c r="K14" s="676"/>
      <c r="L14" s="676">
        <v>282252.41360000003</v>
      </c>
      <c r="M14" s="676"/>
      <c r="N14" s="676"/>
      <c r="O14" s="676"/>
      <c r="P14" s="676"/>
      <c r="Q14" s="676"/>
      <c r="R14" s="676"/>
      <c r="S14" s="676"/>
      <c r="T14" s="527"/>
      <c r="U14" s="462"/>
      <c r="V14" s="462"/>
      <c r="W14" s="462"/>
      <c r="X14" s="462"/>
      <c r="Y14" s="462"/>
      <c r="Z14" s="462"/>
      <c r="AA14" s="526"/>
    </row>
    <row r="15" spans="1:27">
      <c r="A15" s="528">
        <v>1.2</v>
      </c>
      <c r="B15" s="524" t="s">
        <v>685</v>
      </c>
      <c r="C15" s="678">
        <v>2200215.83</v>
      </c>
      <c r="D15" s="676">
        <v>293971.78999999998</v>
      </c>
      <c r="E15" s="676">
        <v>8588.9500000000007</v>
      </c>
      <c r="F15" s="676"/>
      <c r="G15" s="676"/>
      <c r="H15" s="676">
        <v>352522.98</v>
      </c>
      <c r="I15" s="676">
        <v>4937.4799999999996</v>
      </c>
      <c r="J15" s="676">
        <v>12412.08</v>
      </c>
      <c r="K15" s="676"/>
      <c r="L15" s="676">
        <v>1553721.06</v>
      </c>
      <c r="M15" s="676"/>
      <c r="N15" s="676"/>
      <c r="O15" s="676">
        <v>293795.69</v>
      </c>
      <c r="P15" s="676">
        <v>112723.09</v>
      </c>
      <c r="Q15" s="676">
        <v>437979.63</v>
      </c>
      <c r="R15" s="676"/>
      <c r="S15" s="676"/>
      <c r="T15" s="527"/>
      <c r="U15" s="462"/>
      <c r="V15" s="462"/>
      <c r="W15" s="462"/>
      <c r="X15" s="462"/>
      <c r="Y15" s="462"/>
      <c r="Z15" s="462"/>
      <c r="AA15" s="526"/>
    </row>
    <row r="16" spans="1:27">
      <c r="A16" s="525">
        <v>1.3</v>
      </c>
      <c r="B16" s="524" t="s">
        <v>530</v>
      </c>
      <c r="C16" s="679"/>
      <c r="D16" s="680"/>
      <c r="E16" s="680"/>
      <c r="F16" s="680"/>
      <c r="G16" s="680"/>
      <c r="H16" s="680"/>
      <c r="I16" s="680"/>
      <c r="J16" s="680"/>
      <c r="K16" s="680"/>
      <c r="L16" s="680"/>
      <c r="M16" s="680"/>
      <c r="N16" s="680"/>
      <c r="O16" s="680"/>
      <c r="P16" s="680"/>
      <c r="Q16" s="680"/>
      <c r="R16" s="680"/>
      <c r="S16" s="680"/>
      <c r="T16" s="523"/>
      <c r="U16" s="522"/>
      <c r="V16" s="522"/>
      <c r="W16" s="522"/>
      <c r="X16" s="522"/>
      <c r="Y16" s="522"/>
      <c r="Z16" s="522"/>
      <c r="AA16" s="521"/>
    </row>
    <row r="17" spans="1:27" s="506" customFormat="1">
      <c r="A17" s="519" t="s">
        <v>492</v>
      </c>
      <c r="B17" s="520" t="s">
        <v>493</v>
      </c>
      <c r="C17" s="681">
        <v>127823400.57709999</v>
      </c>
      <c r="D17" s="676">
        <v>95403648.229300007</v>
      </c>
      <c r="E17" s="676">
        <v>1039276.67</v>
      </c>
      <c r="F17" s="676"/>
      <c r="G17" s="676"/>
      <c r="H17" s="676">
        <v>26225619.4683</v>
      </c>
      <c r="I17" s="676">
        <v>233978.95</v>
      </c>
      <c r="J17" s="676">
        <v>433766.46970000002</v>
      </c>
      <c r="K17" s="676"/>
      <c r="L17" s="676">
        <v>6194132.8794999998</v>
      </c>
      <c r="M17" s="676"/>
      <c r="N17" s="676"/>
      <c r="O17" s="676">
        <v>1733395.5723999999</v>
      </c>
      <c r="P17" s="676">
        <v>391501.06</v>
      </c>
      <c r="Q17" s="676">
        <v>843670.03060000006</v>
      </c>
      <c r="R17" s="676"/>
      <c r="S17" s="676"/>
      <c r="T17" s="513"/>
      <c r="U17" s="463"/>
      <c r="V17" s="463"/>
      <c r="W17" s="463"/>
      <c r="X17" s="463"/>
      <c r="Y17" s="463"/>
      <c r="Z17" s="463"/>
      <c r="AA17" s="512"/>
    </row>
    <row r="18" spans="1:27" s="506" customFormat="1">
      <c r="A18" s="516" t="s">
        <v>494</v>
      </c>
      <c r="B18" s="517" t="s">
        <v>495</v>
      </c>
      <c r="C18" s="682">
        <v>127823400.57709999</v>
      </c>
      <c r="D18" s="676">
        <v>95403648.229300007</v>
      </c>
      <c r="E18" s="676">
        <v>1039276.67</v>
      </c>
      <c r="F18" s="676"/>
      <c r="G18" s="676"/>
      <c r="H18" s="676">
        <v>26225619.4683</v>
      </c>
      <c r="I18" s="676">
        <v>233978.95</v>
      </c>
      <c r="J18" s="676">
        <v>433766.46970000002</v>
      </c>
      <c r="K18" s="676"/>
      <c r="L18" s="676">
        <v>6194132.8794999998</v>
      </c>
      <c r="M18" s="676"/>
      <c r="N18" s="676"/>
      <c r="O18" s="676">
        <v>1733395.5723999999</v>
      </c>
      <c r="P18" s="676">
        <v>391501.06</v>
      </c>
      <c r="Q18" s="676">
        <v>843670.03060000006</v>
      </c>
      <c r="R18" s="676"/>
      <c r="S18" s="676"/>
      <c r="T18" s="513"/>
      <c r="U18" s="463"/>
      <c r="V18" s="463"/>
      <c r="W18" s="463"/>
      <c r="X18" s="463"/>
      <c r="Y18" s="463"/>
      <c r="Z18" s="463"/>
      <c r="AA18" s="512"/>
    </row>
    <row r="19" spans="1:27" s="506" customFormat="1">
      <c r="A19" s="519" t="s">
        <v>496</v>
      </c>
      <c r="B19" s="518" t="s">
        <v>497</v>
      </c>
      <c r="C19" s="682">
        <v>173426894.39289999</v>
      </c>
      <c r="D19" s="676">
        <v>126084440.338</v>
      </c>
      <c r="E19" s="676">
        <v>1133843.47</v>
      </c>
      <c r="F19" s="676"/>
      <c r="G19" s="676"/>
      <c r="H19" s="676">
        <v>38207194.360299997</v>
      </c>
      <c r="I19" s="676">
        <v>167807.65</v>
      </c>
      <c r="J19" s="676">
        <v>298426.14889999997</v>
      </c>
      <c r="K19" s="676"/>
      <c r="L19" s="676">
        <v>9135259.6945999991</v>
      </c>
      <c r="M19" s="676"/>
      <c r="N19" s="676"/>
      <c r="O19" s="676">
        <v>1864682.0955999999</v>
      </c>
      <c r="P19" s="676">
        <v>395924.02</v>
      </c>
      <c r="Q19" s="676">
        <v>2686065.2514</v>
      </c>
      <c r="R19" s="676"/>
      <c r="S19" s="676"/>
      <c r="T19" s="513"/>
      <c r="U19" s="463"/>
      <c r="V19" s="463"/>
      <c r="W19" s="463"/>
      <c r="X19" s="463"/>
      <c r="Y19" s="463"/>
      <c r="Z19" s="463"/>
      <c r="AA19" s="512"/>
    </row>
    <row r="20" spans="1:27" s="506" customFormat="1">
      <c r="A20" s="516" t="s">
        <v>498</v>
      </c>
      <c r="B20" s="517" t="s">
        <v>495</v>
      </c>
      <c r="C20" s="682">
        <v>173426894.39289999</v>
      </c>
      <c r="D20" s="676">
        <v>126084440.338</v>
      </c>
      <c r="E20" s="676">
        <v>1133843.47</v>
      </c>
      <c r="F20" s="676"/>
      <c r="G20" s="676"/>
      <c r="H20" s="676">
        <v>38207194.360299997</v>
      </c>
      <c r="I20" s="676">
        <v>167807.65</v>
      </c>
      <c r="J20" s="676">
        <v>298426.14889999997</v>
      </c>
      <c r="K20" s="676"/>
      <c r="L20" s="676">
        <v>9135259.6945999991</v>
      </c>
      <c r="M20" s="676"/>
      <c r="N20" s="676"/>
      <c r="O20" s="676">
        <v>1864682.0955999999</v>
      </c>
      <c r="P20" s="676">
        <v>395924.02</v>
      </c>
      <c r="Q20" s="676">
        <v>2686065.2514</v>
      </c>
      <c r="R20" s="676"/>
      <c r="S20" s="676"/>
      <c r="T20" s="513"/>
      <c r="U20" s="463"/>
      <c r="V20" s="463"/>
      <c r="W20" s="463"/>
      <c r="X20" s="463"/>
      <c r="Y20" s="463"/>
      <c r="Z20" s="463"/>
      <c r="AA20" s="512"/>
    </row>
    <row r="21" spans="1:27" s="506" customFormat="1">
      <c r="A21" s="515">
        <v>1.4</v>
      </c>
      <c r="B21" s="514" t="s">
        <v>499</v>
      </c>
      <c r="C21" s="682"/>
      <c r="D21" s="676"/>
      <c r="E21" s="676"/>
      <c r="F21" s="676"/>
      <c r="G21" s="676"/>
      <c r="H21" s="676"/>
      <c r="I21" s="676"/>
      <c r="J21" s="676"/>
      <c r="K21" s="676"/>
      <c r="L21" s="676"/>
      <c r="M21" s="676"/>
      <c r="N21" s="676"/>
      <c r="O21" s="676"/>
      <c r="P21" s="676"/>
      <c r="Q21" s="676"/>
      <c r="R21" s="676"/>
      <c r="S21" s="676"/>
      <c r="T21" s="513"/>
      <c r="U21" s="463"/>
      <c r="V21" s="463"/>
      <c r="W21" s="463"/>
      <c r="X21" s="463"/>
      <c r="Y21" s="463"/>
      <c r="Z21" s="463"/>
      <c r="AA21" s="512"/>
    </row>
    <row r="22" spans="1:27" s="506" customFormat="1" ht="13.5" thickBot="1">
      <c r="A22" s="511">
        <v>1.5</v>
      </c>
      <c r="B22" s="510" t="s">
        <v>500</v>
      </c>
      <c r="C22" s="683"/>
      <c r="D22" s="684"/>
      <c r="E22" s="684"/>
      <c r="F22" s="684"/>
      <c r="G22" s="684"/>
      <c r="H22" s="684"/>
      <c r="I22" s="684"/>
      <c r="J22" s="684"/>
      <c r="K22" s="684"/>
      <c r="L22" s="684"/>
      <c r="M22" s="684"/>
      <c r="N22" s="684"/>
      <c r="O22" s="684"/>
      <c r="P22" s="684"/>
      <c r="Q22" s="684"/>
      <c r="R22" s="684"/>
      <c r="S22" s="684"/>
      <c r="T22" s="509"/>
      <c r="U22" s="508"/>
      <c r="V22" s="508"/>
      <c r="W22" s="508"/>
      <c r="X22" s="508"/>
      <c r="Y22" s="508"/>
      <c r="Z22" s="508"/>
      <c r="AA22" s="507"/>
    </row>
    <row r="23" spans="1:27">
      <c r="A23" s="494"/>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C7" sqref="C7:L33"/>
    </sheetView>
  </sheetViews>
  <sheetFormatPr defaultColWidth="9.140625" defaultRowHeight="12.75"/>
  <cols>
    <col min="1" max="1" width="11.85546875" style="474" bestFit="1" customWidth="1"/>
    <col min="2" max="2" width="58.140625" style="474" customWidth="1"/>
    <col min="3" max="3" width="12.140625" style="474" customWidth="1"/>
    <col min="4" max="5" width="16.140625" style="474" customWidth="1"/>
    <col min="6" max="6" width="16.140625" style="541" customWidth="1"/>
    <col min="7" max="7" width="12.28515625" style="541" customWidth="1"/>
    <col min="8" max="8" width="11.42578125" style="474" customWidth="1"/>
    <col min="9" max="11" width="16.140625" style="541" customWidth="1"/>
    <col min="12" max="12" width="15.85546875" style="541" customWidth="1"/>
    <col min="13" max="16384" width="9.140625" style="474"/>
  </cols>
  <sheetData>
    <row r="1" spans="1:12" ht="13.5">
      <c r="A1" s="371" t="s">
        <v>31</v>
      </c>
      <c r="B1" s="459" t="str">
        <f>'Info '!C2</f>
        <v>JSC Ziraat Bank Georgia</v>
      </c>
      <c r="F1" s="474"/>
      <c r="G1" s="474"/>
      <c r="I1" s="474"/>
      <c r="J1" s="474"/>
      <c r="K1" s="474"/>
      <c r="L1" s="474"/>
    </row>
    <row r="2" spans="1:12">
      <c r="A2" s="372" t="s">
        <v>32</v>
      </c>
      <c r="B2" s="693">
        <f>'1. key ratios '!B2</f>
        <v>45473</v>
      </c>
      <c r="F2" s="474"/>
      <c r="G2" s="474"/>
      <c r="I2" s="474"/>
      <c r="J2" s="474"/>
      <c r="K2" s="474"/>
      <c r="L2" s="474"/>
    </row>
    <row r="3" spans="1:12">
      <c r="A3" s="373" t="s">
        <v>501</v>
      </c>
      <c r="F3" s="474"/>
      <c r="G3" s="474"/>
      <c r="I3" s="474"/>
      <c r="J3" s="474"/>
      <c r="K3" s="474"/>
      <c r="L3" s="474"/>
    </row>
    <row r="4" spans="1:12">
      <c r="F4" s="474"/>
      <c r="G4" s="474"/>
      <c r="I4" s="474"/>
      <c r="J4" s="474"/>
      <c r="K4" s="474"/>
      <c r="L4" s="474"/>
    </row>
    <row r="5" spans="1:12" ht="37.5" customHeight="1">
      <c r="A5" s="775" t="s">
        <v>518</v>
      </c>
      <c r="B5" s="776"/>
      <c r="C5" s="821" t="s">
        <v>502</v>
      </c>
      <c r="D5" s="822"/>
      <c r="E5" s="822"/>
      <c r="F5" s="822"/>
      <c r="G5" s="822"/>
      <c r="H5" s="823" t="s">
        <v>662</v>
      </c>
      <c r="I5" s="824"/>
      <c r="J5" s="824"/>
      <c r="K5" s="824"/>
      <c r="L5" s="825"/>
    </row>
    <row r="6" spans="1:12" ht="39.6" customHeight="1">
      <c r="A6" s="779"/>
      <c r="B6" s="780"/>
      <c r="C6" s="375"/>
      <c r="D6" s="472" t="s">
        <v>683</v>
      </c>
      <c r="E6" s="472" t="s">
        <v>682</v>
      </c>
      <c r="F6" s="472" t="s">
        <v>681</v>
      </c>
      <c r="G6" s="472" t="s">
        <v>680</v>
      </c>
      <c r="H6" s="544"/>
      <c r="I6" s="472" t="s">
        <v>683</v>
      </c>
      <c r="J6" s="472" t="s">
        <v>682</v>
      </c>
      <c r="K6" s="472" t="s">
        <v>681</v>
      </c>
      <c r="L6" s="472" t="s">
        <v>680</v>
      </c>
    </row>
    <row r="7" spans="1:12">
      <c r="A7" s="463">
        <v>1</v>
      </c>
      <c r="B7" s="480" t="s">
        <v>521</v>
      </c>
      <c r="C7" s="685">
        <v>5341050.4312000005</v>
      </c>
      <c r="D7" s="685">
        <v>4778395.9128</v>
      </c>
      <c r="E7" s="685">
        <v>264265.76640000002</v>
      </c>
      <c r="F7" s="685">
        <v>298388.75199999998</v>
      </c>
      <c r="G7" s="685"/>
      <c r="H7" s="685">
        <v>130404.28</v>
      </c>
      <c r="I7" s="685">
        <v>21267.360000000001</v>
      </c>
      <c r="J7" s="685">
        <v>13689.47</v>
      </c>
      <c r="K7" s="685">
        <v>95447.45</v>
      </c>
      <c r="L7" s="685"/>
    </row>
    <row r="8" spans="1:12">
      <c r="A8" s="463">
        <v>2</v>
      </c>
      <c r="B8" s="480" t="s">
        <v>434</v>
      </c>
      <c r="C8" s="685">
        <v>1526634.6226999999</v>
      </c>
      <c r="D8" s="463">
        <v>1520353.8626999999</v>
      </c>
      <c r="E8" s="463">
        <v>6280.76</v>
      </c>
      <c r="F8" s="498"/>
      <c r="G8" s="498"/>
      <c r="H8" s="685">
        <v>3416.13</v>
      </c>
      <c r="I8" s="463">
        <v>3164.01</v>
      </c>
      <c r="J8" s="498">
        <v>252.12</v>
      </c>
      <c r="K8" s="498"/>
      <c r="L8" s="498"/>
    </row>
    <row r="9" spans="1:12">
      <c r="A9" s="463">
        <v>3</v>
      </c>
      <c r="B9" s="480" t="s">
        <v>435</v>
      </c>
      <c r="C9" s="685">
        <v>0</v>
      </c>
      <c r="D9" s="463"/>
      <c r="E9" s="463"/>
      <c r="F9" s="686"/>
      <c r="G9" s="686"/>
      <c r="H9" s="685">
        <v>0</v>
      </c>
      <c r="I9" s="463"/>
      <c r="J9" s="686"/>
      <c r="K9" s="686"/>
      <c r="L9" s="686"/>
    </row>
    <row r="10" spans="1:12">
      <c r="A10" s="463">
        <v>4</v>
      </c>
      <c r="B10" s="480" t="s">
        <v>522</v>
      </c>
      <c r="C10" s="685">
        <v>1718183.5639</v>
      </c>
      <c r="D10" s="463">
        <v>1572452.0338999999</v>
      </c>
      <c r="E10" s="463">
        <v>145731.53</v>
      </c>
      <c r="F10" s="686"/>
      <c r="G10" s="686"/>
      <c r="H10" s="685">
        <v>6789.9</v>
      </c>
      <c r="I10" s="463">
        <v>4618.22</v>
      </c>
      <c r="J10" s="686">
        <v>2171.6799999999998</v>
      </c>
      <c r="K10" s="686"/>
      <c r="L10" s="686"/>
    </row>
    <row r="11" spans="1:12">
      <c r="A11" s="463">
        <v>5</v>
      </c>
      <c r="B11" s="480" t="s">
        <v>436</v>
      </c>
      <c r="C11" s="685">
        <v>5363360.8829999994</v>
      </c>
      <c r="D11" s="463">
        <v>3264389.4517000001</v>
      </c>
      <c r="E11" s="463">
        <v>1390880.9113</v>
      </c>
      <c r="F11" s="686">
        <v>708090.52</v>
      </c>
      <c r="G11" s="686"/>
      <c r="H11" s="685">
        <v>211957.61</v>
      </c>
      <c r="I11" s="463">
        <v>9865.08</v>
      </c>
      <c r="J11" s="686">
        <v>21499.66</v>
      </c>
      <c r="K11" s="686">
        <v>180592.87</v>
      </c>
      <c r="L11" s="686"/>
    </row>
    <row r="12" spans="1:12">
      <c r="A12" s="463">
        <v>6</v>
      </c>
      <c r="B12" s="480" t="s">
        <v>437</v>
      </c>
      <c r="C12" s="685">
        <v>13785798.621499998</v>
      </c>
      <c r="D12" s="463">
        <v>11326215.507099999</v>
      </c>
      <c r="E12" s="463">
        <v>1748460.0515999999</v>
      </c>
      <c r="F12" s="686">
        <v>711123.06279999996</v>
      </c>
      <c r="G12" s="686"/>
      <c r="H12" s="685">
        <v>160766.07999999999</v>
      </c>
      <c r="I12" s="463">
        <v>31985.46</v>
      </c>
      <c r="J12" s="686">
        <v>14741.28</v>
      </c>
      <c r="K12" s="686">
        <v>114039.34</v>
      </c>
      <c r="L12" s="686"/>
    </row>
    <row r="13" spans="1:12">
      <c r="A13" s="463">
        <v>7</v>
      </c>
      <c r="B13" s="480" t="s">
        <v>438</v>
      </c>
      <c r="C13" s="685">
        <v>13228137.014600001</v>
      </c>
      <c r="D13" s="463">
        <v>3641226.8132000002</v>
      </c>
      <c r="E13" s="463">
        <v>9586910.2014000006</v>
      </c>
      <c r="F13" s="686"/>
      <c r="G13" s="686"/>
      <c r="H13" s="685">
        <v>118225.93</v>
      </c>
      <c r="I13" s="463">
        <v>12672.9</v>
      </c>
      <c r="J13" s="686">
        <v>105553.03</v>
      </c>
      <c r="K13" s="686"/>
      <c r="L13" s="686"/>
    </row>
    <row r="14" spans="1:12">
      <c r="A14" s="463">
        <v>8</v>
      </c>
      <c r="B14" s="480" t="s">
        <v>439</v>
      </c>
      <c r="C14" s="685">
        <v>1516615.4604999998</v>
      </c>
      <c r="D14" s="463">
        <v>1159554.3304999999</v>
      </c>
      <c r="E14" s="463">
        <v>146497.16</v>
      </c>
      <c r="F14" s="686">
        <v>210563.97</v>
      </c>
      <c r="G14" s="686"/>
      <c r="H14" s="685">
        <v>71046.850000000006</v>
      </c>
      <c r="I14" s="463">
        <v>7068.4</v>
      </c>
      <c r="J14" s="686">
        <v>3654.37</v>
      </c>
      <c r="K14" s="686">
        <v>60324.08</v>
      </c>
      <c r="L14" s="686"/>
    </row>
    <row r="15" spans="1:12">
      <c r="A15" s="463">
        <v>9</v>
      </c>
      <c r="B15" s="480" t="s">
        <v>440</v>
      </c>
      <c r="C15" s="685">
        <v>2406249.673</v>
      </c>
      <c r="D15" s="463">
        <v>2406249.673</v>
      </c>
      <c r="E15" s="463"/>
      <c r="F15" s="686"/>
      <c r="G15" s="686"/>
      <c r="H15" s="685">
        <v>5132.16</v>
      </c>
      <c r="I15" s="463">
        <v>5132.16</v>
      </c>
      <c r="J15" s="686"/>
      <c r="K15" s="686"/>
      <c r="L15" s="686"/>
    </row>
    <row r="16" spans="1:12">
      <c r="A16" s="463">
        <v>10</v>
      </c>
      <c r="B16" s="480" t="s">
        <v>441</v>
      </c>
      <c r="C16" s="685">
        <v>3068347.8142999997</v>
      </c>
      <c r="D16" s="463">
        <v>1492978.0748000001</v>
      </c>
      <c r="E16" s="463"/>
      <c r="F16" s="686">
        <v>1575369.7394999999</v>
      </c>
      <c r="G16" s="686"/>
      <c r="H16" s="685">
        <v>264198.16000000003</v>
      </c>
      <c r="I16" s="463">
        <v>10212.56</v>
      </c>
      <c r="J16" s="686"/>
      <c r="K16" s="686">
        <v>253985.6</v>
      </c>
      <c r="L16" s="686"/>
    </row>
    <row r="17" spans="1:12">
      <c r="A17" s="463">
        <v>11</v>
      </c>
      <c r="B17" s="480" t="s">
        <v>442</v>
      </c>
      <c r="C17" s="685">
        <v>12284656.0407</v>
      </c>
      <c r="D17" s="463">
        <v>12284656.0407</v>
      </c>
      <c r="E17" s="463"/>
      <c r="F17" s="686"/>
      <c r="G17" s="686"/>
      <c r="H17" s="685">
        <v>11278.58</v>
      </c>
      <c r="I17" s="463">
        <v>11278.58</v>
      </c>
      <c r="J17" s="686"/>
      <c r="K17" s="686"/>
      <c r="L17" s="686"/>
    </row>
    <row r="18" spans="1:12">
      <c r="A18" s="463">
        <v>12</v>
      </c>
      <c r="B18" s="480" t="s">
        <v>443</v>
      </c>
      <c r="C18" s="685">
        <v>33476609.113400001</v>
      </c>
      <c r="D18" s="463">
        <v>30391430.376400001</v>
      </c>
      <c r="E18" s="463">
        <v>2756675.0602000002</v>
      </c>
      <c r="F18" s="686">
        <v>328503.67680000002</v>
      </c>
      <c r="G18" s="686"/>
      <c r="H18" s="685">
        <v>243797.26</v>
      </c>
      <c r="I18" s="463">
        <v>105913.33</v>
      </c>
      <c r="J18" s="686">
        <v>20381.87</v>
      </c>
      <c r="K18" s="686">
        <v>117502.06</v>
      </c>
      <c r="L18" s="686"/>
    </row>
    <row r="19" spans="1:12">
      <c r="A19" s="463">
        <v>13</v>
      </c>
      <c r="B19" s="480" t="s">
        <v>444</v>
      </c>
      <c r="C19" s="685">
        <v>12130969.9662</v>
      </c>
      <c r="D19" s="463">
        <v>6695646.5722000003</v>
      </c>
      <c r="E19" s="463">
        <v>5399478.7240000004</v>
      </c>
      <c r="F19" s="686">
        <v>35844.67</v>
      </c>
      <c r="G19" s="686"/>
      <c r="H19" s="685">
        <v>124540.04000000001</v>
      </c>
      <c r="I19" s="463">
        <v>18313.25</v>
      </c>
      <c r="J19" s="686">
        <v>86253.16</v>
      </c>
      <c r="K19" s="686">
        <v>19973.63</v>
      </c>
      <c r="L19" s="686"/>
    </row>
    <row r="20" spans="1:12">
      <c r="A20" s="463">
        <v>14</v>
      </c>
      <c r="B20" s="480" t="s">
        <v>445</v>
      </c>
      <c r="C20" s="685">
        <v>5503807.209999999</v>
      </c>
      <c r="D20" s="463">
        <v>1200209.3999999999</v>
      </c>
      <c r="E20" s="463">
        <v>4303597.8099999996</v>
      </c>
      <c r="F20" s="686"/>
      <c r="G20" s="686"/>
      <c r="H20" s="685">
        <v>85337.37999999999</v>
      </c>
      <c r="I20" s="463">
        <v>1518.68</v>
      </c>
      <c r="J20" s="686">
        <v>83818.7</v>
      </c>
      <c r="K20" s="686"/>
      <c r="L20" s="686"/>
    </row>
    <row r="21" spans="1:12">
      <c r="A21" s="463">
        <v>15</v>
      </c>
      <c r="B21" s="480" t="s">
        <v>446</v>
      </c>
      <c r="C21" s="685">
        <v>6772458.6200000001</v>
      </c>
      <c r="D21" s="463">
        <v>6772458.6200000001</v>
      </c>
      <c r="E21" s="463"/>
      <c r="F21" s="686"/>
      <c r="G21" s="686"/>
      <c r="H21" s="685">
        <v>16659.849999999999</v>
      </c>
      <c r="I21" s="463">
        <v>16659.849999999999</v>
      </c>
      <c r="J21" s="686"/>
      <c r="K21" s="686"/>
      <c r="L21" s="686"/>
    </row>
    <row r="22" spans="1:12">
      <c r="A22" s="463">
        <v>16</v>
      </c>
      <c r="B22" s="480" t="s">
        <v>447</v>
      </c>
      <c r="C22" s="685">
        <v>0</v>
      </c>
      <c r="D22" s="463"/>
      <c r="E22" s="463"/>
      <c r="F22" s="686"/>
      <c r="G22" s="686"/>
      <c r="H22" s="685">
        <v>0</v>
      </c>
      <c r="I22" s="463"/>
      <c r="J22" s="686"/>
      <c r="K22" s="686"/>
      <c r="L22" s="686"/>
    </row>
    <row r="23" spans="1:12">
      <c r="A23" s="463">
        <v>17</v>
      </c>
      <c r="B23" s="480" t="s">
        <v>525</v>
      </c>
      <c r="C23" s="685">
        <v>2291064.4435000001</v>
      </c>
      <c r="D23" s="463">
        <v>694794.14139999996</v>
      </c>
      <c r="E23" s="463">
        <v>372641.14490000001</v>
      </c>
      <c r="F23" s="686">
        <v>1223629.1572</v>
      </c>
      <c r="G23" s="686"/>
      <c r="H23" s="685">
        <v>431776.7</v>
      </c>
      <c r="I23" s="463">
        <v>650.28</v>
      </c>
      <c r="J23" s="686">
        <v>3351.83</v>
      </c>
      <c r="K23" s="686">
        <v>427774.59</v>
      </c>
      <c r="L23" s="686"/>
    </row>
    <row r="24" spans="1:12">
      <c r="A24" s="463">
        <v>18</v>
      </c>
      <c r="B24" s="480" t="s">
        <v>448</v>
      </c>
      <c r="C24" s="685">
        <v>0</v>
      </c>
      <c r="D24" s="463"/>
      <c r="E24" s="463"/>
      <c r="F24" s="686"/>
      <c r="G24" s="686"/>
      <c r="H24" s="685">
        <v>0</v>
      </c>
      <c r="I24" s="463"/>
      <c r="J24" s="686"/>
      <c r="K24" s="686"/>
      <c r="L24" s="686"/>
    </row>
    <row r="25" spans="1:12">
      <c r="A25" s="463">
        <v>19</v>
      </c>
      <c r="B25" s="480" t="s">
        <v>449</v>
      </c>
      <c r="C25" s="685">
        <v>0</v>
      </c>
      <c r="D25" s="463"/>
      <c r="E25" s="463"/>
      <c r="F25" s="686"/>
      <c r="G25" s="686"/>
      <c r="H25" s="685">
        <v>0</v>
      </c>
      <c r="I25" s="463"/>
      <c r="J25" s="686"/>
      <c r="K25" s="686"/>
      <c r="L25" s="686"/>
    </row>
    <row r="26" spans="1:12">
      <c r="A26" s="463">
        <v>20</v>
      </c>
      <c r="B26" s="480" t="s">
        <v>524</v>
      </c>
      <c r="C26" s="685">
        <v>325146.90999999997</v>
      </c>
      <c r="D26" s="463">
        <v>325146.90999999997</v>
      </c>
      <c r="E26" s="463"/>
      <c r="F26" s="686"/>
      <c r="G26" s="686"/>
      <c r="H26" s="685">
        <v>413.23</v>
      </c>
      <c r="I26" s="463">
        <v>413.23</v>
      </c>
      <c r="J26" s="686"/>
      <c r="K26" s="686"/>
      <c r="L26" s="686"/>
    </row>
    <row r="27" spans="1:12">
      <c r="A27" s="463">
        <v>21</v>
      </c>
      <c r="B27" s="480" t="s">
        <v>450</v>
      </c>
      <c r="C27" s="685">
        <v>140666.16</v>
      </c>
      <c r="D27" s="463">
        <v>140666.16</v>
      </c>
      <c r="E27" s="463"/>
      <c r="F27" s="686"/>
      <c r="G27" s="686"/>
      <c r="H27" s="685">
        <v>187.75</v>
      </c>
      <c r="I27" s="463">
        <v>187.75</v>
      </c>
      <c r="J27" s="686"/>
      <c r="K27" s="686"/>
      <c r="L27" s="686"/>
    </row>
    <row r="28" spans="1:12">
      <c r="A28" s="463">
        <v>22</v>
      </c>
      <c r="B28" s="480" t="s">
        <v>451</v>
      </c>
      <c r="C28" s="685">
        <v>7519.25</v>
      </c>
      <c r="D28" s="463">
        <v>7519.25</v>
      </c>
      <c r="E28" s="463"/>
      <c r="F28" s="686"/>
      <c r="G28" s="686"/>
      <c r="H28" s="685">
        <v>5.73</v>
      </c>
      <c r="I28" s="463">
        <v>5.73</v>
      </c>
      <c r="J28" s="686"/>
      <c r="K28" s="686"/>
      <c r="L28" s="686"/>
    </row>
    <row r="29" spans="1:12">
      <c r="A29" s="463">
        <v>23</v>
      </c>
      <c r="B29" s="480" t="s">
        <v>452</v>
      </c>
      <c r="C29" s="685">
        <v>18722406.415499996</v>
      </c>
      <c r="D29" s="463">
        <v>17174515.509</v>
      </c>
      <c r="E29" s="463">
        <v>393134.9</v>
      </c>
      <c r="F29" s="686">
        <v>1154756.0064999999</v>
      </c>
      <c r="G29" s="686"/>
      <c r="H29" s="685">
        <v>343966.88999999996</v>
      </c>
      <c r="I29" s="463">
        <v>41036</v>
      </c>
      <c r="J29" s="686">
        <v>2172.17</v>
      </c>
      <c r="K29" s="686">
        <v>300758.71999999997</v>
      </c>
      <c r="L29" s="686"/>
    </row>
    <row r="30" spans="1:12">
      <c r="A30" s="463">
        <v>24</v>
      </c>
      <c r="B30" s="480" t="s">
        <v>523</v>
      </c>
      <c r="C30" s="685">
        <v>16661.78</v>
      </c>
      <c r="D30" s="463">
        <v>16661.78</v>
      </c>
      <c r="E30" s="463"/>
      <c r="F30" s="686"/>
      <c r="G30" s="686"/>
      <c r="H30" s="685">
        <v>12.75</v>
      </c>
      <c r="I30" s="463">
        <v>12.75</v>
      </c>
      <c r="J30" s="686"/>
      <c r="K30" s="686"/>
      <c r="L30" s="686"/>
    </row>
    <row r="31" spans="1:12">
      <c r="A31" s="463">
        <v>25</v>
      </c>
      <c r="B31" s="480" t="s">
        <v>453</v>
      </c>
      <c r="C31" s="685">
        <v>10349618.236300001</v>
      </c>
      <c r="D31" s="463">
        <v>10175213.826300001</v>
      </c>
      <c r="E31" s="463">
        <v>174404.41</v>
      </c>
      <c r="F31" s="686"/>
      <c r="G31" s="686"/>
      <c r="H31" s="685">
        <v>18371.010000000002</v>
      </c>
      <c r="I31" s="463">
        <v>16431.400000000001</v>
      </c>
      <c r="J31" s="686">
        <v>1939.61</v>
      </c>
      <c r="K31" s="686"/>
      <c r="L31" s="686"/>
    </row>
    <row r="32" spans="1:12">
      <c r="A32" s="463">
        <v>26</v>
      </c>
      <c r="B32" s="480" t="s">
        <v>520</v>
      </c>
      <c r="C32" s="685">
        <v>0</v>
      </c>
      <c r="D32" s="463"/>
      <c r="E32" s="463"/>
      <c r="F32" s="686"/>
      <c r="G32" s="686"/>
      <c r="H32" s="685">
        <v>0</v>
      </c>
      <c r="I32" s="463"/>
      <c r="J32" s="686"/>
      <c r="K32" s="686"/>
      <c r="L32" s="686"/>
    </row>
    <row r="33" spans="1:12">
      <c r="A33" s="463">
        <v>27</v>
      </c>
      <c r="B33" s="543" t="s">
        <v>65</v>
      </c>
      <c r="C33" s="685">
        <v>149975962.23029998</v>
      </c>
      <c r="D33" s="492">
        <v>117040734.24569999</v>
      </c>
      <c r="E33" s="492">
        <v>26688958.4298</v>
      </c>
      <c r="F33" s="492">
        <v>6246269.5548</v>
      </c>
      <c r="G33" s="492">
        <v>0</v>
      </c>
      <c r="H33" s="685">
        <v>2248284.27</v>
      </c>
      <c r="I33" s="463">
        <v>318406.98000000004</v>
      </c>
      <c r="J33" s="686">
        <v>359478.95</v>
      </c>
      <c r="K33" s="686">
        <v>1570398.34</v>
      </c>
      <c r="L33" s="686">
        <v>0</v>
      </c>
    </row>
    <row r="34" spans="1:12">
      <c r="A34" s="494"/>
      <c r="B34" s="494"/>
      <c r="C34" s="494"/>
      <c r="D34" s="494"/>
      <c r="E34" s="494"/>
      <c r="H34" s="494"/>
    </row>
    <row r="35" spans="1:12">
      <c r="A35" s="494"/>
      <c r="B35" s="542"/>
      <c r="C35" s="542"/>
      <c r="D35" s="494"/>
      <c r="E35" s="494"/>
      <c r="H35" s="494"/>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Normal="100" workbookViewId="0">
      <selection activeCell="C6" sqref="C6:K11"/>
    </sheetView>
  </sheetViews>
  <sheetFormatPr defaultColWidth="8.7109375" defaultRowHeight="12"/>
  <cols>
    <col min="1" max="1" width="11.85546875" style="545" bestFit="1" customWidth="1"/>
    <col min="2" max="2" width="68.7109375" style="545" customWidth="1"/>
    <col min="3" max="3" width="17" style="545" bestFit="1" customWidth="1"/>
    <col min="4" max="4" width="15.85546875" style="545" customWidth="1"/>
    <col min="5" max="5" width="21.7109375" style="545" bestFit="1" customWidth="1"/>
    <col min="6" max="6" width="16.5703125" style="545" customWidth="1"/>
    <col min="7" max="7" width="17.140625" style="545" customWidth="1"/>
    <col min="8" max="8" width="18.28515625" style="545" customWidth="1"/>
    <col min="9" max="9" width="14.85546875" style="545" customWidth="1"/>
    <col min="10" max="10" width="21.140625" style="545" customWidth="1"/>
    <col min="11" max="11" width="12.28515625" style="545" customWidth="1"/>
    <col min="12" max="16384" width="8.7109375" style="545"/>
  </cols>
  <sheetData>
    <row r="1" spans="1:11" s="474" customFormat="1" ht="13.5">
      <c r="A1" s="371" t="s">
        <v>31</v>
      </c>
      <c r="B1" s="459" t="str">
        <f>'Info '!C2</f>
        <v>JSC Ziraat Bank Georgia</v>
      </c>
    </row>
    <row r="2" spans="1:11" s="474" customFormat="1" ht="12.75">
      <c r="A2" s="372" t="s">
        <v>32</v>
      </c>
      <c r="B2" s="693">
        <f>'1. key ratios '!B2</f>
        <v>45473</v>
      </c>
    </row>
    <row r="3" spans="1:11" s="474" customFormat="1" ht="12.75">
      <c r="A3" s="373" t="s">
        <v>503</v>
      </c>
    </row>
    <row r="4" spans="1:11">
      <c r="C4" s="548" t="s">
        <v>697</v>
      </c>
      <c r="D4" s="548" t="s">
        <v>696</v>
      </c>
      <c r="E4" s="548" t="s">
        <v>695</v>
      </c>
      <c r="F4" s="548" t="s">
        <v>694</v>
      </c>
      <c r="G4" s="548" t="s">
        <v>693</v>
      </c>
      <c r="H4" s="548" t="s">
        <v>692</v>
      </c>
      <c r="I4" s="548" t="s">
        <v>691</v>
      </c>
      <c r="J4" s="548" t="s">
        <v>690</v>
      </c>
      <c r="K4" s="548" t="s">
        <v>689</v>
      </c>
    </row>
    <row r="5" spans="1:11" ht="104.1" customHeight="1">
      <c r="A5" s="826" t="s">
        <v>688</v>
      </c>
      <c r="B5" s="827"/>
      <c r="C5" s="547" t="s">
        <v>504</v>
      </c>
      <c r="D5" s="547" t="s">
        <v>505</v>
      </c>
      <c r="E5" s="547" t="s">
        <v>506</v>
      </c>
      <c r="F5" s="547" t="s">
        <v>507</v>
      </c>
      <c r="G5" s="547" t="s">
        <v>508</v>
      </c>
      <c r="H5" s="547" t="s">
        <v>509</v>
      </c>
      <c r="I5" s="547" t="s">
        <v>510</v>
      </c>
      <c r="J5" s="547" t="s">
        <v>511</v>
      </c>
      <c r="K5" s="547" t="s">
        <v>512</v>
      </c>
    </row>
    <row r="6" spans="1:11" ht="12.75">
      <c r="A6" s="462">
        <v>1</v>
      </c>
      <c r="B6" s="462" t="s">
        <v>472</v>
      </c>
      <c r="C6" s="674">
        <v>817250.92940000002</v>
      </c>
      <c r="D6" s="674"/>
      <c r="E6" s="674"/>
      <c r="F6" s="674"/>
      <c r="G6" s="674">
        <v>127823400.57709999</v>
      </c>
      <c r="H6" s="674"/>
      <c r="I6" s="674"/>
      <c r="J6" s="674">
        <v>17530030.342300002</v>
      </c>
      <c r="K6" s="674">
        <v>3805280.3815000001</v>
      </c>
    </row>
    <row r="7" spans="1:11" ht="12.75">
      <c r="A7" s="462">
        <v>2</v>
      </c>
      <c r="B7" s="463" t="s">
        <v>513</v>
      </c>
      <c r="C7" s="674"/>
      <c r="D7" s="674"/>
      <c r="E7" s="674"/>
      <c r="F7" s="674"/>
      <c r="G7" s="674"/>
      <c r="H7" s="674"/>
      <c r="I7" s="674"/>
      <c r="J7" s="674"/>
      <c r="K7" s="674"/>
    </row>
    <row r="8" spans="1:11" ht="12.75">
      <c r="A8" s="462">
        <v>3</v>
      </c>
      <c r="B8" s="463" t="s">
        <v>480</v>
      </c>
      <c r="C8" s="674">
        <v>5513754.2838000003</v>
      </c>
      <c r="D8" s="674"/>
      <c r="E8" s="674">
        <v>24645502.1459</v>
      </c>
      <c r="F8" s="674"/>
      <c r="G8" s="674">
        <v>10756470.103399999</v>
      </c>
      <c r="H8" s="674"/>
      <c r="I8" s="674"/>
      <c r="J8" s="674">
        <v>11737014.914100001</v>
      </c>
      <c r="K8" s="674">
        <v>3729145.9257</v>
      </c>
    </row>
    <row r="9" spans="1:11" ht="12.75">
      <c r="A9" s="462">
        <v>4</v>
      </c>
      <c r="B9" s="495" t="s">
        <v>514</v>
      </c>
      <c r="C9" s="674"/>
      <c r="D9" s="674"/>
      <c r="E9" s="674"/>
      <c r="F9" s="674"/>
      <c r="G9" s="674">
        <v>6194132.8794999998</v>
      </c>
      <c r="H9" s="674"/>
      <c r="I9" s="674"/>
      <c r="J9" s="674">
        <v>28562.811900000001</v>
      </c>
      <c r="K9" s="674">
        <v>23573.863399999998</v>
      </c>
    </row>
    <row r="10" spans="1:11" ht="12.75">
      <c r="A10" s="462">
        <v>5</v>
      </c>
      <c r="B10" s="484" t="s">
        <v>515</v>
      </c>
      <c r="C10" s="674"/>
      <c r="D10" s="674"/>
      <c r="E10" s="674"/>
      <c r="F10" s="674"/>
      <c r="G10" s="674"/>
      <c r="H10" s="674"/>
      <c r="I10" s="674"/>
      <c r="J10" s="674"/>
      <c r="K10" s="674"/>
    </row>
    <row r="11" spans="1:11" ht="12.75">
      <c r="A11" s="462">
        <v>6</v>
      </c>
      <c r="B11" s="484" t="s">
        <v>516</v>
      </c>
      <c r="C11" s="674"/>
      <c r="D11" s="674"/>
      <c r="E11" s="674"/>
      <c r="F11" s="674"/>
      <c r="G11" s="674"/>
      <c r="H11" s="674"/>
      <c r="I11" s="674"/>
      <c r="J11" s="674"/>
      <c r="K11" s="674"/>
    </row>
    <row r="13" spans="1:11" ht="15">
      <c r="B13" s="546"/>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zoomScaleNormal="100" workbookViewId="0"/>
  </sheetViews>
  <sheetFormatPr defaultColWidth="8.7109375" defaultRowHeight="15"/>
  <cols>
    <col min="1" max="1" width="10" style="549" bestFit="1" customWidth="1"/>
    <col min="2" max="2" width="58.7109375" style="549" customWidth="1"/>
    <col min="3" max="3" width="10.5703125" style="549" bestFit="1" customWidth="1"/>
    <col min="4" max="6" width="15.5703125" style="549" customWidth="1"/>
    <col min="7" max="7" width="12.140625" style="549" customWidth="1"/>
    <col min="8" max="8" width="10.5703125" style="549" bestFit="1" customWidth="1"/>
    <col min="9" max="11" width="17.28515625" style="549" customWidth="1"/>
    <col min="12" max="12" width="12.140625" style="549" customWidth="1"/>
    <col min="13" max="13" width="10.5703125" style="549" bestFit="1" customWidth="1"/>
    <col min="14" max="16" width="16.140625" style="549" customWidth="1"/>
    <col min="17" max="17" width="12.140625" style="549" customWidth="1"/>
    <col min="18" max="18" width="12.28515625" style="549" bestFit="1" customWidth="1"/>
    <col min="19" max="22" width="25.5703125" style="549" customWidth="1"/>
    <col min="23" max="16384" width="8.7109375" style="549"/>
  </cols>
  <sheetData>
    <row r="1" spans="1:22">
      <c r="A1" s="371" t="s">
        <v>31</v>
      </c>
      <c r="B1" s="459" t="str">
        <f>'Info '!C2</f>
        <v>JSC Ziraat Bank Georgia</v>
      </c>
    </row>
    <row r="2" spans="1:22">
      <c r="A2" s="372" t="s">
        <v>32</v>
      </c>
      <c r="B2" s="693">
        <f>'1. key ratios '!B2</f>
        <v>45473</v>
      </c>
    </row>
    <row r="3" spans="1:22">
      <c r="A3" s="373" t="s">
        <v>531</v>
      </c>
      <c r="B3" s="474"/>
    </row>
    <row r="4" spans="1:22">
      <c r="A4" s="373"/>
      <c r="B4" s="474"/>
    </row>
    <row r="5" spans="1:22" ht="24" customHeight="1">
      <c r="A5" s="828" t="s">
        <v>532</v>
      </c>
      <c r="B5" s="829"/>
      <c r="C5" s="833" t="s">
        <v>698</v>
      </c>
      <c r="D5" s="833"/>
      <c r="E5" s="833"/>
      <c r="F5" s="833"/>
      <c r="G5" s="833"/>
      <c r="H5" s="833" t="s">
        <v>550</v>
      </c>
      <c r="I5" s="833"/>
      <c r="J5" s="833"/>
      <c r="K5" s="833"/>
      <c r="L5" s="833"/>
      <c r="M5" s="833" t="s">
        <v>662</v>
      </c>
      <c r="N5" s="833"/>
      <c r="O5" s="833"/>
      <c r="P5" s="833"/>
      <c r="Q5" s="833"/>
      <c r="R5" s="832" t="s">
        <v>533</v>
      </c>
      <c r="S5" s="832" t="s">
        <v>547</v>
      </c>
      <c r="T5" s="832" t="s">
        <v>548</v>
      </c>
      <c r="U5" s="832" t="s">
        <v>709</v>
      </c>
      <c r="V5" s="832" t="s">
        <v>710</v>
      </c>
    </row>
    <row r="6" spans="1:22" ht="36" customHeight="1">
      <c r="A6" s="830"/>
      <c r="B6" s="831"/>
      <c r="C6" s="559"/>
      <c r="D6" s="472" t="s">
        <v>683</v>
      </c>
      <c r="E6" s="472" t="s">
        <v>682</v>
      </c>
      <c r="F6" s="472" t="s">
        <v>681</v>
      </c>
      <c r="G6" s="472" t="s">
        <v>680</v>
      </c>
      <c r="H6" s="559"/>
      <c r="I6" s="472" t="s">
        <v>683</v>
      </c>
      <c r="J6" s="472" t="s">
        <v>682</v>
      </c>
      <c r="K6" s="472" t="s">
        <v>681</v>
      </c>
      <c r="L6" s="472" t="s">
        <v>680</v>
      </c>
      <c r="M6" s="559"/>
      <c r="N6" s="472" t="s">
        <v>683</v>
      </c>
      <c r="O6" s="472" t="s">
        <v>682</v>
      </c>
      <c r="P6" s="472" t="s">
        <v>681</v>
      </c>
      <c r="Q6" s="472" t="s">
        <v>680</v>
      </c>
      <c r="R6" s="832"/>
      <c r="S6" s="832"/>
      <c r="T6" s="832"/>
      <c r="U6" s="832"/>
      <c r="V6" s="832"/>
    </row>
    <row r="7" spans="1:22">
      <c r="A7" s="557">
        <v>1</v>
      </c>
      <c r="B7" s="558" t="s">
        <v>541</v>
      </c>
      <c r="C7" s="687">
        <v>0</v>
      </c>
      <c r="D7" s="688"/>
      <c r="E7" s="688"/>
      <c r="F7" s="688"/>
      <c r="G7" s="688"/>
      <c r="H7" s="687">
        <v>0</v>
      </c>
      <c r="I7" s="689"/>
      <c r="J7" s="689"/>
      <c r="K7" s="689"/>
      <c r="L7" s="689"/>
      <c r="M7" s="687">
        <v>0</v>
      </c>
      <c r="N7" s="689"/>
      <c r="O7" s="689"/>
      <c r="P7" s="689"/>
      <c r="Q7" s="689"/>
      <c r="R7" s="689"/>
      <c r="S7" s="689"/>
      <c r="T7" s="689"/>
      <c r="U7" s="689"/>
      <c r="V7" s="689"/>
    </row>
    <row r="8" spans="1:22">
      <c r="A8" s="557">
        <v>2</v>
      </c>
      <c r="B8" s="556" t="s">
        <v>540</v>
      </c>
      <c r="C8" s="687">
        <v>7425850.5122999996</v>
      </c>
      <c r="D8" s="688">
        <v>6879545.8289999999</v>
      </c>
      <c r="E8" s="688">
        <v>424720.72810000001</v>
      </c>
      <c r="F8" s="688">
        <v>121583.9552</v>
      </c>
      <c r="G8" s="688"/>
      <c r="H8" s="687">
        <v>7475406.6682000002</v>
      </c>
      <c r="I8" s="689">
        <v>6918842.6162</v>
      </c>
      <c r="J8" s="689">
        <v>430492.74670000002</v>
      </c>
      <c r="K8" s="689">
        <v>126071.30530000001</v>
      </c>
      <c r="L8" s="689"/>
      <c r="M8" s="687">
        <v>70109.88</v>
      </c>
      <c r="N8" s="689">
        <v>20728.63</v>
      </c>
      <c r="O8" s="689">
        <v>9054.0499999999993</v>
      </c>
      <c r="P8" s="689">
        <v>40327.199999999997</v>
      </c>
      <c r="Q8" s="689"/>
      <c r="R8" s="689">
        <v>183</v>
      </c>
      <c r="S8" s="689">
        <v>0.1108116</v>
      </c>
      <c r="T8" s="689">
        <v>0.12921669999999999</v>
      </c>
      <c r="U8" s="689">
        <v>0.10505680000000001</v>
      </c>
      <c r="V8" s="689">
        <v>39.057963600000001</v>
      </c>
    </row>
    <row r="9" spans="1:22">
      <c r="A9" s="557">
        <v>3</v>
      </c>
      <c r="B9" s="556" t="s">
        <v>539</v>
      </c>
      <c r="C9" s="687">
        <v>0</v>
      </c>
      <c r="D9" s="688"/>
      <c r="E9" s="688"/>
      <c r="F9" s="688"/>
      <c r="G9" s="688"/>
      <c r="H9" s="687">
        <v>0</v>
      </c>
      <c r="I9" s="689"/>
      <c r="J9" s="689"/>
      <c r="K9" s="689"/>
      <c r="L9" s="689"/>
      <c r="M9" s="687">
        <v>0</v>
      </c>
      <c r="N9" s="689"/>
      <c r="O9" s="689"/>
      <c r="P9" s="689"/>
      <c r="Q9" s="689"/>
      <c r="R9" s="689"/>
      <c r="S9" s="689"/>
      <c r="T9" s="689"/>
      <c r="U9" s="689"/>
      <c r="V9" s="689"/>
    </row>
    <row r="10" spans="1:22">
      <c r="A10" s="557">
        <v>4</v>
      </c>
      <c r="B10" s="556" t="s">
        <v>538</v>
      </c>
      <c r="C10" s="687">
        <v>0</v>
      </c>
      <c r="D10" s="688"/>
      <c r="E10" s="688"/>
      <c r="F10" s="688"/>
      <c r="G10" s="688"/>
      <c r="H10" s="687">
        <v>0</v>
      </c>
      <c r="I10" s="689"/>
      <c r="J10" s="689"/>
      <c r="K10" s="689"/>
      <c r="L10" s="689"/>
      <c r="M10" s="687">
        <v>0</v>
      </c>
      <c r="N10" s="689"/>
      <c r="O10" s="689"/>
      <c r="P10" s="689"/>
      <c r="Q10" s="689"/>
      <c r="R10" s="689"/>
      <c r="S10" s="689"/>
      <c r="T10" s="689"/>
      <c r="U10" s="689"/>
      <c r="V10" s="689"/>
    </row>
    <row r="11" spans="1:22">
      <c r="A11" s="557">
        <v>5</v>
      </c>
      <c r="B11" s="556" t="s">
        <v>537</v>
      </c>
      <c r="C11" s="687">
        <v>0</v>
      </c>
      <c r="D11" s="688"/>
      <c r="E11" s="688"/>
      <c r="F11" s="688"/>
      <c r="G11" s="688"/>
      <c r="H11" s="687">
        <v>0</v>
      </c>
      <c r="I11" s="689"/>
      <c r="J11" s="689"/>
      <c r="K11" s="689"/>
      <c r="L11" s="689"/>
      <c r="M11" s="687">
        <v>0</v>
      </c>
      <c r="N11" s="689"/>
      <c r="O11" s="689"/>
      <c r="P11" s="689"/>
      <c r="Q11" s="689"/>
      <c r="R11" s="689"/>
      <c r="S11" s="689"/>
      <c r="T11" s="689"/>
      <c r="U11" s="689"/>
      <c r="V11" s="689"/>
    </row>
    <row r="12" spans="1:22">
      <c r="A12" s="557">
        <v>6</v>
      </c>
      <c r="B12" s="556" t="s">
        <v>536</v>
      </c>
      <c r="C12" s="687">
        <v>0</v>
      </c>
      <c r="D12" s="688"/>
      <c r="E12" s="688"/>
      <c r="F12" s="688"/>
      <c r="G12" s="688"/>
      <c r="H12" s="687">
        <v>0</v>
      </c>
      <c r="I12" s="689"/>
      <c r="J12" s="689"/>
      <c r="K12" s="689"/>
      <c r="L12" s="689"/>
      <c r="M12" s="687">
        <v>0</v>
      </c>
      <c r="N12" s="689"/>
      <c r="O12" s="689"/>
      <c r="P12" s="689"/>
      <c r="Q12" s="689"/>
      <c r="R12" s="689"/>
      <c r="S12" s="689"/>
      <c r="T12" s="689"/>
      <c r="U12" s="689"/>
      <c r="V12" s="689"/>
    </row>
    <row r="13" spans="1:22">
      <c r="A13" s="557">
        <v>7</v>
      </c>
      <c r="B13" s="556" t="s">
        <v>535</v>
      </c>
      <c r="C13" s="687">
        <v>9521909.2896999996</v>
      </c>
      <c r="D13" s="690">
        <v>8298724.7554000001</v>
      </c>
      <c r="E13" s="690">
        <v>717128.45299999998</v>
      </c>
      <c r="F13" s="690">
        <v>506056.08129999996</v>
      </c>
      <c r="G13" s="690">
        <v>0</v>
      </c>
      <c r="H13" s="687">
        <v>9658791.4989</v>
      </c>
      <c r="I13" s="687">
        <v>8365702.6196999997</v>
      </c>
      <c r="J13" s="687">
        <v>728225.78279999993</v>
      </c>
      <c r="K13" s="687">
        <v>564863.09640000004</v>
      </c>
      <c r="L13" s="687">
        <v>0</v>
      </c>
      <c r="M13" s="687">
        <v>241458.40000000002</v>
      </c>
      <c r="N13" s="687">
        <v>46195.93</v>
      </c>
      <c r="O13" s="687">
        <v>20054.68</v>
      </c>
      <c r="P13" s="687">
        <v>175207.79</v>
      </c>
      <c r="Q13" s="687">
        <v>0</v>
      </c>
      <c r="R13" s="687">
        <v>77</v>
      </c>
      <c r="S13" s="689">
        <v>0.1080309</v>
      </c>
      <c r="T13" s="689">
        <v>0.120708</v>
      </c>
      <c r="U13" s="689">
        <v>0.1036514</v>
      </c>
      <c r="V13" s="689">
        <v>87.156135500000005</v>
      </c>
    </row>
    <row r="14" spans="1:22">
      <c r="A14" s="551">
        <v>7.1</v>
      </c>
      <c r="B14" s="550" t="s">
        <v>544</v>
      </c>
      <c r="C14" s="687">
        <v>8241253.6205000002</v>
      </c>
      <c r="D14" s="688">
        <v>7541208.0700000003</v>
      </c>
      <c r="E14" s="688">
        <v>384767.83260000002</v>
      </c>
      <c r="F14" s="688">
        <v>315277.71789999999</v>
      </c>
      <c r="G14" s="688"/>
      <c r="H14" s="687">
        <v>8361952.0686000008</v>
      </c>
      <c r="I14" s="689">
        <v>7605492.5558000002</v>
      </c>
      <c r="J14" s="689">
        <v>390842.17310000001</v>
      </c>
      <c r="K14" s="689">
        <v>365617.33970000001</v>
      </c>
      <c r="L14" s="689"/>
      <c r="M14" s="687">
        <v>166194.63</v>
      </c>
      <c r="N14" s="689">
        <v>45022.36</v>
      </c>
      <c r="O14" s="689">
        <v>9698.4500000000007</v>
      </c>
      <c r="P14" s="689">
        <v>111473.82</v>
      </c>
      <c r="Q14" s="689"/>
      <c r="R14" s="689">
        <v>69</v>
      </c>
      <c r="S14" s="689">
        <v>0.1068731</v>
      </c>
      <c r="T14" s="689">
        <v>0.119906</v>
      </c>
      <c r="U14" s="689">
        <v>0.1043583</v>
      </c>
      <c r="V14" s="689">
        <v>85.660558300000005</v>
      </c>
    </row>
    <row r="15" spans="1:22">
      <c r="A15" s="551">
        <v>7.2</v>
      </c>
      <c r="B15" s="550" t="s">
        <v>546</v>
      </c>
      <c r="C15" s="687">
        <v>1280655.6691999999</v>
      </c>
      <c r="D15" s="688">
        <v>757516.68539999996</v>
      </c>
      <c r="E15" s="688">
        <v>332360.62040000001</v>
      </c>
      <c r="F15" s="688">
        <v>190778.3634</v>
      </c>
      <c r="G15" s="688"/>
      <c r="H15" s="687">
        <v>1296839.4302999999</v>
      </c>
      <c r="I15" s="689">
        <v>760210.06389999995</v>
      </c>
      <c r="J15" s="689">
        <v>337383.60969999997</v>
      </c>
      <c r="K15" s="689">
        <v>199245.7567</v>
      </c>
      <c r="L15" s="689"/>
      <c r="M15" s="687">
        <v>75263.77</v>
      </c>
      <c r="N15" s="689">
        <v>1173.57</v>
      </c>
      <c r="O15" s="689">
        <v>10356.23</v>
      </c>
      <c r="P15" s="689">
        <v>63733.97</v>
      </c>
      <c r="Q15" s="689"/>
      <c r="R15" s="689">
        <v>8</v>
      </c>
      <c r="S15" s="689">
        <v>0.12</v>
      </c>
      <c r="T15" s="689">
        <v>0.129</v>
      </c>
      <c r="U15" s="689">
        <v>9.9093299999999995E-2</v>
      </c>
      <c r="V15" s="689">
        <v>96.799538200000001</v>
      </c>
    </row>
    <row r="16" spans="1:22">
      <c r="A16" s="551">
        <v>7.3</v>
      </c>
      <c r="B16" s="550" t="s">
        <v>543</v>
      </c>
      <c r="C16" s="687">
        <v>0</v>
      </c>
      <c r="D16" s="688"/>
      <c r="E16" s="688"/>
      <c r="F16" s="688"/>
      <c r="G16" s="688"/>
      <c r="H16" s="687">
        <v>0</v>
      </c>
      <c r="I16" s="689"/>
      <c r="J16" s="689"/>
      <c r="K16" s="689"/>
      <c r="L16" s="689"/>
      <c r="M16" s="687">
        <v>0</v>
      </c>
      <c r="N16" s="689"/>
      <c r="O16" s="689"/>
      <c r="P16" s="689"/>
      <c r="Q16" s="689"/>
      <c r="R16" s="689"/>
      <c r="S16" s="689"/>
      <c r="T16" s="689"/>
      <c r="U16" s="689"/>
      <c r="V16" s="689"/>
    </row>
    <row r="17" spans="1:22">
      <c r="A17" s="557">
        <v>8</v>
      </c>
      <c r="B17" s="556" t="s">
        <v>542</v>
      </c>
      <c r="C17" s="687">
        <v>0</v>
      </c>
      <c r="D17" s="688"/>
      <c r="E17" s="688"/>
      <c r="F17" s="688"/>
      <c r="G17" s="688"/>
      <c r="H17" s="687">
        <v>0</v>
      </c>
      <c r="I17" s="689"/>
      <c r="J17" s="689"/>
      <c r="K17" s="689"/>
      <c r="L17" s="689"/>
      <c r="M17" s="687">
        <v>0</v>
      </c>
      <c r="N17" s="689"/>
      <c r="O17" s="689"/>
      <c r="P17" s="689"/>
      <c r="Q17" s="689"/>
      <c r="R17" s="689"/>
      <c r="S17" s="689"/>
      <c r="T17" s="689"/>
      <c r="U17" s="689"/>
      <c r="V17" s="689"/>
    </row>
    <row r="18" spans="1:22">
      <c r="A18" s="555">
        <v>9</v>
      </c>
      <c r="B18" s="554" t="s">
        <v>534</v>
      </c>
      <c r="C18" s="687">
        <v>0</v>
      </c>
      <c r="D18" s="691"/>
      <c r="E18" s="691"/>
      <c r="F18" s="691"/>
      <c r="G18" s="691"/>
      <c r="H18" s="687">
        <v>0</v>
      </c>
      <c r="I18" s="692"/>
      <c r="J18" s="692"/>
      <c r="K18" s="692"/>
      <c r="L18" s="692"/>
      <c r="M18" s="687">
        <v>0</v>
      </c>
      <c r="N18" s="692"/>
      <c r="O18" s="692"/>
      <c r="P18" s="692"/>
      <c r="Q18" s="692"/>
      <c r="R18" s="692"/>
      <c r="S18" s="692"/>
      <c r="T18" s="692"/>
      <c r="U18" s="692"/>
      <c r="V18" s="692"/>
    </row>
    <row r="19" spans="1:22">
      <c r="A19" s="553">
        <v>10</v>
      </c>
      <c r="B19" s="552" t="s">
        <v>545</v>
      </c>
      <c r="C19" s="687">
        <v>16947759.802000001</v>
      </c>
      <c r="D19" s="690">
        <v>15178270.5844</v>
      </c>
      <c r="E19" s="690">
        <v>1141849.1811000002</v>
      </c>
      <c r="F19" s="690">
        <v>627640.03650000005</v>
      </c>
      <c r="G19" s="690">
        <v>0</v>
      </c>
      <c r="H19" s="687">
        <v>17134198.167100001</v>
      </c>
      <c r="I19" s="687">
        <v>15284545.2359</v>
      </c>
      <c r="J19" s="687">
        <v>1158718.5294999999</v>
      </c>
      <c r="K19" s="687">
        <v>690934.40170000005</v>
      </c>
      <c r="L19" s="687">
        <v>0</v>
      </c>
      <c r="M19" s="687">
        <v>311568.28000000003</v>
      </c>
      <c r="N19" s="687">
        <v>66924.560000000012</v>
      </c>
      <c r="O19" s="687">
        <v>29108.73</v>
      </c>
      <c r="P19" s="687">
        <v>215534.99000000002</v>
      </c>
      <c r="Q19" s="687">
        <v>0</v>
      </c>
      <c r="R19" s="687">
        <v>260</v>
      </c>
      <c r="S19" s="689">
        <v>0.1099446</v>
      </c>
      <c r="T19" s="689">
        <v>0.12656390000000001</v>
      </c>
      <c r="U19" s="689">
        <v>0.1042645</v>
      </c>
      <c r="V19" s="689">
        <v>66.171588099999994</v>
      </c>
    </row>
    <row r="20" spans="1:22" ht="25.5">
      <c r="A20" s="551">
        <v>10.1</v>
      </c>
      <c r="B20" s="550" t="s">
        <v>549</v>
      </c>
      <c r="C20" s="689"/>
      <c r="D20" s="688"/>
      <c r="E20" s="688"/>
      <c r="F20" s="688"/>
      <c r="G20" s="688"/>
      <c r="H20" s="689"/>
      <c r="I20" s="689"/>
      <c r="J20" s="689"/>
      <c r="K20" s="689"/>
      <c r="L20" s="689"/>
      <c r="M20" s="689"/>
      <c r="N20" s="689"/>
      <c r="O20" s="689"/>
      <c r="P20" s="689"/>
      <c r="Q20" s="689"/>
      <c r="R20" s="689"/>
      <c r="S20" s="689"/>
      <c r="T20" s="689"/>
      <c r="U20" s="689"/>
      <c r="V20" s="689"/>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80" zoomScaleNormal="80" workbookViewId="0">
      <selection activeCell="P62" sqref="P62"/>
    </sheetView>
  </sheetViews>
  <sheetFormatPr defaultRowHeight="15"/>
  <cols>
    <col min="1" max="1" width="8.7109375" style="408"/>
    <col min="2" max="2" width="69.28515625" style="409" customWidth="1"/>
    <col min="3" max="3" width="13.5703125" customWidth="1"/>
    <col min="4" max="4" width="14.42578125" customWidth="1"/>
    <col min="5" max="8" width="13.140625" customWidth="1"/>
  </cols>
  <sheetData>
    <row r="1" spans="1:8" s="5" customFormat="1" ht="14.25">
      <c r="A1" s="2" t="s">
        <v>31</v>
      </c>
      <c r="B1" s="3" t="str">
        <f>'Info '!C2</f>
        <v>JSC Ziraat Bank Georgia</v>
      </c>
      <c r="C1" s="3"/>
      <c r="D1" s="4"/>
      <c r="E1" s="4"/>
      <c r="F1" s="4"/>
      <c r="G1" s="4"/>
    </row>
    <row r="2" spans="1:8" s="5" customFormat="1" ht="14.25">
      <c r="A2" s="2" t="s">
        <v>32</v>
      </c>
      <c r="B2" s="635">
        <f>'1. key ratios '!B2</f>
        <v>45473</v>
      </c>
      <c r="C2" s="6"/>
      <c r="D2" s="7"/>
      <c r="E2" s="7"/>
      <c r="F2" s="7"/>
      <c r="G2" s="7"/>
      <c r="H2" s="8"/>
    </row>
    <row r="3" spans="1:8" s="5" customFormat="1" ht="14.25">
      <c r="A3" s="2"/>
      <c r="B3" s="6"/>
      <c r="C3" s="6"/>
      <c r="D3" s="7"/>
      <c r="E3" s="7"/>
      <c r="F3" s="7"/>
      <c r="G3" s="7"/>
      <c r="H3" s="8"/>
    </row>
    <row r="4" spans="1:8" ht="21" customHeight="1">
      <c r="A4" s="721" t="s">
        <v>6</v>
      </c>
      <c r="B4" s="722" t="s">
        <v>556</v>
      </c>
      <c r="C4" s="724" t="s">
        <v>557</v>
      </c>
      <c r="D4" s="724"/>
      <c r="E4" s="724"/>
      <c r="F4" s="724" t="s">
        <v>558</v>
      </c>
      <c r="G4" s="724"/>
      <c r="H4" s="725"/>
    </row>
    <row r="5" spans="1:8" ht="21" customHeight="1">
      <c r="A5" s="721"/>
      <c r="B5" s="723"/>
      <c r="C5" s="378" t="s">
        <v>33</v>
      </c>
      <c r="D5" s="378" t="s">
        <v>34</v>
      </c>
      <c r="E5" s="378" t="s">
        <v>35</v>
      </c>
      <c r="F5" s="378" t="s">
        <v>33</v>
      </c>
      <c r="G5" s="378" t="s">
        <v>34</v>
      </c>
      <c r="H5" s="378" t="s">
        <v>35</v>
      </c>
    </row>
    <row r="6" spans="1:8" ht="26.45" customHeight="1">
      <c r="A6" s="721"/>
      <c r="B6" s="379" t="s">
        <v>559</v>
      </c>
      <c r="C6" s="726"/>
      <c r="D6" s="727"/>
      <c r="E6" s="727"/>
      <c r="F6" s="727"/>
      <c r="G6" s="727"/>
      <c r="H6" s="728"/>
    </row>
    <row r="7" spans="1:8" ht="23.1" customHeight="1">
      <c r="A7" s="380">
        <v>1</v>
      </c>
      <c r="B7" s="381" t="s">
        <v>560</v>
      </c>
      <c r="C7" s="605">
        <v>22354246.880000003</v>
      </c>
      <c r="D7" s="605">
        <v>47390355.034699999</v>
      </c>
      <c r="E7" s="606">
        <v>69744601.914700001</v>
      </c>
      <c r="F7" s="605">
        <v>32880699.190000001</v>
      </c>
      <c r="G7" s="605">
        <v>44418422.429399997</v>
      </c>
      <c r="H7" s="606">
        <v>77299121.619399995</v>
      </c>
    </row>
    <row r="8" spans="1:8">
      <c r="A8" s="380">
        <v>1.1000000000000001</v>
      </c>
      <c r="B8" s="382" t="s">
        <v>561</v>
      </c>
      <c r="C8" s="605">
        <v>2992796.83</v>
      </c>
      <c r="D8" s="605">
        <v>6273275.3798000002</v>
      </c>
      <c r="E8" s="606">
        <v>9266072.2098000012</v>
      </c>
      <c r="F8" s="605">
        <v>2966483.49</v>
      </c>
      <c r="G8" s="605">
        <v>6616956.1562000001</v>
      </c>
      <c r="H8" s="606">
        <v>9583439.6462000012</v>
      </c>
    </row>
    <row r="9" spans="1:8">
      <c r="A9" s="380">
        <v>1.2</v>
      </c>
      <c r="B9" s="382" t="s">
        <v>562</v>
      </c>
      <c r="C9" s="605">
        <v>1316401.17</v>
      </c>
      <c r="D9" s="605">
        <v>22656711.0057</v>
      </c>
      <c r="E9" s="606">
        <v>23973112.175700001</v>
      </c>
      <c r="F9" s="605">
        <v>29886311.859999999</v>
      </c>
      <c r="G9" s="605">
        <v>26061015.307999998</v>
      </c>
      <c r="H9" s="606">
        <v>55947327.167999998</v>
      </c>
    </row>
    <row r="10" spans="1:8">
      <c r="A10" s="380">
        <v>1.3</v>
      </c>
      <c r="B10" s="382" t="s">
        <v>563</v>
      </c>
      <c r="C10" s="605">
        <v>18045048.880000003</v>
      </c>
      <c r="D10" s="605">
        <v>18460368.6492</v>
      </c>
      <c r="E10" s="606">
        <v>36505417.529200003</v>
      </c>
      <c r="F10" s="605">
        <v>27903.84</v>
      </c>
      <c r="G10" s="605">
        <v>11740450.9652</v>
      </c>
      <c r="H10" s="606">
        <v>11768354.805199999</v>
      </c>
    </row>
    <row r="11" spans="1:8">
      <c r="A11" s="380">
        <v>2</v>
      </c>
      <c r="B11" s="383" t="s">
        <v>564</v>
      </c>
      <c r="C11" s="605"/>
      <c r="D11" s="605"/>
      <c r="E11" s="606">
        <v>0</v>
      </c>
      <c r="F11" s="605"/>
      <c r="G11" s="605"/>
      <c r="H11" s="606">
        <v>0</v>
      </c>
    </row>
    <row r="12" spans="1:8">
      <c r="A12" s="380">
        <v>2.1</v>
      </c>
      <c r="B12" s="384" t="s">
        <v>565</v>
      </c>
      <c r="C12" s="605"/>
      <c r="D12" s="605"/>
      <c r="E12" s="606">
        <v>0</v>
      </c>
      <c r="F12" s="605"/>
      <c r="G12" s="605"/>
      <c r="H12" s="606">
        <v>0</v>
      </c>
    </row>
    <row r="13" spans="1:8" ht="26.45" customHeight="1">
      <c r="A13" s="380">
        <v>3</v>
      </c>
      <c r="B13" s="385" t="s">
        <v>566</v>
      </c>
      <c r="C13" s="605"/>
      <c r="D13" s="605"/>
      <c r="E13" s="606">
        <v>0</v>
      </c>
      <c r="F13" s="605"/>
      <c r="G13" s="605"/>
      <c r="H13" s="606">
        <v>0</v>
      </c>
    </row>
    <row r="14" spans="1:8" ht="26.45" customHeight="1">
      <c r="A14" s="380">
        <v>4</v>
      </c>
      <c r="B14" s="386" t="s">
        <v>567</v>
      </c>
      <c r="C14" s="605"/>
      <c r="D14" s="605"/>
      <c r="E14" s="606">
        <v>0</v>
      </c>
      <c r="F14" s="605"/>
      <c r="G14" s="605"/>
      <c r="H14" s="606">
        <v>0</v>
      </c>
    </row>
    <row r="15" spans="1:8" ht="24.6" customHeight="1">
      <c r="A15" s="380">
        <v>5</v>
      </c>
      <c r="B15" s="387" t="s">
        <v>568</v>
      </c>
      <c r="C15" s="607"/>
      <c r="D15" s="607"/>
      <c r="E15" s="608">
        <v>0</v>
      </c>
      <c r="F15" s="607">
        <v>0</v>
      </c>
      <c r="G15" s="607">
        <v>0</v>
      </c>
      <c r="H15" s="608">
        <v>0</v>
      </c>
    </row>
    <row r="16" spans="1:8">
      <c r="A16" s="380">
        <v>5.0999999999999996</v>
      </c>
      <c r="B16" s="388" t="s">
        <v>569</v>
      </c>
      <c r="C16" s="605"/>
      <c r="D16" s="605"/>
      <c r="E16" s="606">
        <v>0</v>
      </c>
      <c r="F16" s="605"/>
      <c r="G16" s="605"/>
      <c r="H16" s="606">
        <v>0</v>
      </c>
    </row>
    <row r="17" spans="1:8">
      <c r="A17" s="380">
        <v>5.2</v>
      </c>
      <c r="B17" s="388" t="s">
        <v>570</v>
      </c>
      <c r="C17" s="605"/>
      <c r="D17" s="605"/>
      <c r="E17" s="606">
        <v>0</v>
      </c>
      <c r="F17" s="605"/>
      <c r="G17" s="605"/>
      <c r="H17" s="606">
        <v>0</v>
      </c>
    </row>
    <row r="18" spans="1:8">
      <c r="A18" s="380">
        <v>5.3</v>
      </c>
      <c r="B18" s="389" t="s">
        <v>571</v>
      </c>
      <c r="C18" s="605"/>
      <c r="D18" s="605"/>
      <c r="E18" s="606">
        <v>0</v>
      </c>
      <c r="F18" s="605"/>
      <c r="G18" s="605"/>
      <c r="H18" s="606">
        <v>0</v>
      </c>
    </row>
    <row r="19" spans="1:8">
      <c r="A19" s="380">
        <v>6</v>
      </c>
      <c r="B19" s="385" t="s">
        <v>572</v>
      </c>
      <c r="C19" s="605">
        <v>86560477.448799998</v>
      </c>
      <c r="D19" s="605">
        <v>63761057.957599998</v>
      </c>
      <c r="E19" s="606">
        <v>150321535.4064</v>
      </c>
      <c r="F19" s="605">
        <v>70981670.040000007</v>
      </c>
      <c r="G19" s="605">
        <v>46493870.421099998</v>
      </c>
      <c r="H19" s="606">
        <v>117475540.46110001</v>
      </c>
    </row>
    <row r="20" spans="1:8">
      <c r="A20" s="380">
        <v>6.1</v>
      </c>
      <c r="B20" s="388" t="s">
        <v>570</v>
      </c>
      <c r="C20" s="605">
        <v>2593857.41</v>
      </c>
      <c r="D20" s="605"/>
      <c r="E20" s="606">
        <v>2593857.41</v>
      </c>
      <c r="F20" s="605">
        <v>8034731.6600000001</v>
      </c>
      <c r="G20" s="605"/>
      <c r="H20" s="606">
        <v>8034731.6600000001</v>
      </c>
    </row>
    <row r="21" spans="1:8">
      <c r="A21" s="380">
        <v>6.2</v>
      </c>
      <c r="B21" s="389" t="s">
        <v>571</v>
      </c>
      <c r="C21" s="605">
        <v>83966620.038800001</v>
      </c>
      <c r="D21" s="605">
        <v>63761057.957599998</v>
      </c>
      <c r="E21" s="606">
        <v>147727677.9964</v>
      </c>
      <c r="F21" s="605">
        <v>62946938.380000003</v>
      </c>
      <c r="G21" s="605">
        <v>46493870.421099998</v>
      </c>
      <c r="H21" s="606">
        <v>109440808.8011</v>
      </c>
    </row>
    <row r="22" spans="1:8">
      <c r="A22" s="380">
        <v>7</v>
      </c>
      <c r="B22" s="383" t="s">
        <v>573</v>
      </c>
      <c r="C22" s="605"/>
      <c r="D22" s="605"/>
      <c r="E22" s="606">
        <v>0</v>
      </c>
      <c r="F22" s="605"/>
      <c r="G22" s="605"/>
      <c r="H22" s="606">
        <v>0</v>
      </c>
    </row>
    <row r="23" spans="1:8">
      <c r="A23" s="380">
        <v>8</v>
      </c>
      <c r="B23" s="390" t="s">
        <v>574</v>
      </c>
      <c r="C23" s="605"/>
      <c r="D23" s="605"/>
      <c r="E23" s="606">
        <v>0</v>
      </c>
      <c r="F23" s="605"/>
      <c r="G23" s="605"/>
      <c r="H23" s="606">
        <v>0</v>
      </c>
    </row>
    <row r="24" spans="1:8">
      <c r="A24" s="380">
        <v>9</v>
      </c>
      <c r="B24" s="386" t="s">
        <v>575</v>
      </c>
      <c r="C24" s="605">
        <v>4222747.57</v>
      </c>
      <c r="D24" s="605">
        <v>0</v>
      </c>
      <c r="E24" s="606">
        <v>4222747.57</v>
      </c>
      <c r="F24" s="605">
        <v>5139325.96</v>
      </c>
      <c r="G24" s="605">
        <v>0</v>
      </c>
      <c r="H24" s="606">
        <v>5139325.96</v>
      </c>
    </row>
    <row r="25" spans="1:8">
      <c r="A25" s="380">
        <v>9.1</v>
      </c>
      <c r="B25" s="388" t="s">
        <v>576</v>
      </c>
      <c r="C25" s="605">
        <v>4222747.57</v>
      </c>
      <c r="D25" s="605"/>
      <c r="E25" s="606">
        <v>4222747.57</v>
      </c>
      <c r="F25" s="605">
        <v>5139325.96</v>
      </c>
      <c r="G25" s="605"/>
      <c r="H25" s="606">
        <v>5139325.96</v>
      </c>
    </row>
    <row r="26" spans="1:8">
      <c r="A26" s="380">
        <v>9.1999999999999993</v>
      </c>
      <c r="B26" s="388" t="s">
        <v>577</v>
      </c>
      <c r="C26" s="605"/>
      <c r="D26" s="605"/>
      <c r="E26" s="606">
        <v>0</v>
      </c>
      <c r="F26" s="605"/>
      <c r="G26" s="605"/>
      <c r="H26" s="606">
        <v>0</v>
      </c>
    </row>
    <row r="27" spans="1:8">
      <c r="A27" s="380">
        <v>10</v>
      </c>
      <c r="B27" s="386" t="s">
        <v>578</v>
      </c>
      <c r="C27" s="605">
        <v>803324.24</v>
      </c>
      <c r="D27" s="605">
        <v>0</v>
      </c>
      <c r="E27" s="606">
        <v>803324.24</v>
      </c>
      <c r="F27" s="605">
        <v>907908.38</v>
      </c>
      <c r="G27" s="605">
        <v>0</v>
      </c>
      <c r="H27" s="606">
        <v>907908.38</v>
      </c>
    </row>
    <row r="28" spans="1:8">
      <c r="A28" s="380">
        <v>10.1</v>
      </c>
      <c r="B28" s="388" t="s">
        <v>579</v>
      </c>
      <c r="C28" s="605"/>
      <c r="D28" s="605"/>
      <c r="E28" s="606">
        <v>0</v>
      </c>
      <c r="F28" s="605"/>
      <c r="G28" s="605"/>
      <c r="H28" s="606">
        <v>0</v>
      </c>
    </row>
    <row r="29" spans="1:8">
      <c r="A29" s="380">
        <v>10.199999999999999</v>
      </c>
      <c r="B29" s="388" t="s">
        <v>580</v>
      </c>
      <c r="C29" s="605">
        <v>803324.24</v>
      </c>
      <c r="D29" s="605"/>
      <c r="E29" s="606">
        <v>803324.24</v>
      </c>
      <c r="F29" s="605">
        <v>907908.38</v>
      </c>
      <c r="G29" s="605"/>
      <c r="H29" s="606">
        <v>907908.38</v>
      </c>
    </row>
    <row r="30" spans="1:8">
      <c r="A30" s="380">
        <v>11</v>
      </c>
      <c r="B30" s="386" t="s">
        <v>581</v>
      </c>
      <c r="C30" s="605">
        <v>442954.5</v>
      </c>
      <c r="D30" s="605">
        <v>0</v>
      </c>
      <c r="E30" s="606">
        <v>442954.5</v>
      </c>
      <c r="F30" s="605">
        <v>264697.5</v>
      </c>
      <c r="G30" s="605">
        <v>0</v>
      </c>
      <c r="H30" s="606">
        <v>264697.5</v>
      </c>
    </row>
    <row r="31" spans="1:8">
      <c r="A31" s="380">
        <v>11.1</v>
      </c>
      <c r="B31" s="388" t="s">
        <v>582</v>
      </c>
      <c r="C31" s="605">
        <v>442954.5</v>
      </c>
      <c r="D31" s="605">
        <v>0</v>
      </c>
      <c r="E31" s="606">
        <v>442954.5</v>
      </c>
      <c r="F31" s="605">
        <v>264697.5</v>
      </c>
      <c r="G31" s="605">
        <v>0</v>
      </c>
      <c r="H31" s="606">
        <v>264697.5</v>
      </c>
    </row>
    <row r="32" spans="1:8">
      <c r="A32" s="380">
        <v>11.2</v>
      </c>
      <c r="B32" s="388" t="s">
        <v>583</v>
      </c>
      <c r="C32" s="605">
        <v>0</v>
      </c>
      <c r="D32" s="605">
        <v>0</v>
      </c>
      <c r="E32" s="606">
        <v>0</v>
      </c>
      <c r="F32" s="605">
        <v>0</v>
      </c>
      <c r="G32" s="605">
        <v>0</v>
      </c>
      <c r="H32" s="606">
        <v>0</v>
      </c>
    </row>
    <row r="33" spans="1:8">
      <c r="A33" s="380">
        <v>13</v>
      </c>
      <c r="B33" s="386" t="s">
        <v>584</v>
      </c>
      <c r="C33" s="605">
        <v>930001.52</v>
      </c>
      <c r="D33" s="605">
        <v>1272273.9151999999</v>
      </c>
      <c r="E33" s="606">
        <v>2202275.4352000002</v>
      </c>
      <c r="F33" s="605">
        <v>1305832.22</v>
      </c>
      <c r="G33" s="605">
        <v>2153353.6872</v>
      </c>
      <c r="H33" s="606">
        <v>3459185.9072000002</v>
      </c>
    </row>
    <row r="34" spans="1:8">
      <c r="A34" s="380">
        <v>13.1</v>
      </c>
      <c r="B34" s="391" t="s">
        <v>585</v>
      </c>
      <c r="C34" s="605">
        <v>302210</v>
      </c>
      <c r="D34" s="605"/>
      <c r="E34" s="606">
        <v>302210</v>
      </c>
      <c r="F34" s="605">
        <v>67640</v>
      </c>
      <c r="G34" s="605"/>
      <c r="H34" s="606">
        <v>67640</v>
      </c>
    </row>
    <row r="35" spans="1:8">
      <c r="A35" s="380">
        <v>13.2</v>
      </c>
      <c r="B35" s="391" t="s">
        <v>586</v>
      </c>
      <c r="C35" s="605">
        <v>0</v>
      </c>
      <c r="D35" s="605">
        <v>0</v>
      </c>
      <c r="E35" s="606">
        <v>0</v>
      </c>
      <c r="F35" s="605"/>
      <c r="G35" s="605"/>
      <c r="H35" s="606">
        <v>0</v>
      </c>
    </row>
    <row r="36" spans="1:8">
      <c r="A36" s="380">
        <v>14</v>
      </c>
      <c r="B36" s="392" t="s">
        <v>587</v>
      </c>
      <c r="C36" s="605">
        <v>115313752.15879998</v>
      </c>
      <c r="D36" s="605">
        <v>112423686.9075</v>
      </c>
      <c r="E36" s="606">
        <v>227737439.06629997</v>
      </c>
      <c r="F36" s="605">
        <v>111480133.28999999</v>
      </c>
      <c r="G36" s="605">
        <v>93065646.537699983</v>
      </c>
      <c r="H36" s="606">
        <v>204545779.82769996</v>
      </c>
    </row>
    <row r="37" spans="1:8" ht="22.5" customHeight="1">
      <c r="A37" s="380"/>
      <c r="B37" s="393" t="s">
        <v>588</v>
      </c>
      <c r="C37" s="718"/>
      <c r="D37" s="719"/>
      <c r="E37" s="719"/>
      <c r="F37" s="719"/>
      <c r="G37" s="719"/>
      <c r="H37" s="720"/>
    </row>
    <row r="38" spans="1:8">
      <c r="A38" s="380">
        <v>15</v>
      </c>
      <c r="B38" s="394" t="s">
        <v>589</v>
      </c>
      <c r="C38" s="605"/>
      <c r="D38" s="605"/>
      <c r="E38" s="606">
        <v>0</v>
      </c>
      <c r="F38" s="605"/>
      <c r="G38" s="605"/>
      <c r="H38" s="606">
        <v>0</v>
      </c>
    </row>
    <row r="39" spans="1:8">
      <c r="A39" s="395">
        <v>15.1</v>
      </c>
      <c r="B39" s="396" t="s">
        <v>565</v>
      </c>
      <c r="C39" s="605"/>
      <c r="D39" s="605"/>
      <c r="E39" s="606">
        <v>0</v>
      </c>
      <c r="F39" s="605"/>
      <c r="G39" s="605"/>
      <c r="H39" s="606">
        <v>0</v>
      </c>
    </row>
    <row r="40" spans="1:8" ht="24" customHeight="1">
      <c r="A40" s="395">
        <v>16</v>
      </c>
      <c r="B40" s="383" t="s">
        <v>590</v>
      </c>
      <c r="C40" s="605"/>
      <c r="D40" s="605"/>
      <c r="E40" s="606">
        <v>0</v>
      </c>
      <c r="F40" s="605"/>
      <c r="G40" s="605"/>
      <c r="H40" s="606">
        <v>0</v>
      </c>
    </row>
    <row r="41" spans="1:8">
      <c r="A41" s="395">
        <v>17</v>
      </c>
      <c r="B41" s="383" t="s">
        <v>591</v>
      </c>
      <c r="C41" s="605">
        <v>33448067.879999999</v>
      </c>
      <c r="D41" s="605">
        <v>109698839.97539999</v>
      </c>
      <c r="E41" s="606">
        <v>143146907.8554</v>
      </c>
      <c r="F41" s="605">
        <v>35289409.580000006</v>
      </c>
      <c r="G41" s="605">
        <v>93473601.070900008</v>
      </c>
      <c r="H41" s="606">
        <v>128763010.65090001</v>
      </c>
    </row>
    <row r="42" spans="1:8">
      <c r="A42" s="395">
        <v>17.100000000000001</v>
      </c>
      <c r="B42" s="397" t="s">
        <v>592</v>
      </c>
      <c r="C42" s="605">
        <v>33315451.239999998</v>
      </c>
      <c r="D42" s="605">
        <v>99500806.58829999</v>
      </c>
      <c r="E42" s="606">
        <v>132816257.82829998</v>
      </c>
      <c r="F42" s="605">
        <v>34901888.550000004</v>
      </c>
      <c r="G42" s="605">
        <v>92916225.368900001</v>
      </c>
      <c r="H42" s="606">
        <v>127818113.91890001</v>
      </c>
    </row>
    <row r="43" spans="1:8">
      <c r="A43" s="395">
        <v>17.2</v>
      </c>
      <c r="B43" s="398" t="s">
        <v>593</v>
      </c>
      <c r="C43" s="605">
        <v>0</v>
      </c>
      <c r="D43" s="605">
        <v>9898603.9965000004</v>
      </c>
      <c r="E43" s="606">
        <v>9898603.9965000004</v>
      </c>
      <c r="F43" s="605">
        <v>0</v>
      </c>
      <c r="G43" s="605">
        <v>210449.85310000001</v>
      </c>
      <c r="H43" s="606">
        <v>210449.85310000001</v>
      </c>
    </row>
    <row r="44" spans="1:8">
      <c r="A44" s="395">
        <v>17.3</v>
      </c>
      <c r="B44" s="397" t="s">
        <v>594</v>
      </c>
      <c r="C44" s="605">
        <v>0</v>
      </c>
      <c r="D44" s="605"/>
      <c r="E44" s="606">
        <v>0</v>
      </c>
      <c r="F44" s="605"/>
      <c r="G44" s="605"/>
      <c r="H44" s="606">
        <v>0</v>
      </c>
    </row>
    <row r="45" spans="1:8">
      <c r="A45" s="395">
        <v>17.399999999999999</v>
      </c>
      <c r="B45" s="397" t="s">
        <v>595</v>
      </c>
      <c r="C45" s="605">
        <v>132616.64000000001</v>
      </c>
      <c r="D45" s="605">
        <v>299429.39059999998</v>
      </c>
      <c r="E45" s="606">
        <v>432046.0306</v>
      </c>
      <c r="F45" s="605">
        <v>387521.03</v>
      </c>
      <c r="G45" s="605">
        <v>346925.84889999998</v>
      </c>
      <c r="H45" s="606">
        <v>734446.87890000001</v>
      </c>
    </row>
    <row r="46" spans="1:8">
      <c r="A46" s="395">
        <v>18</v>
      </c>
      <c r="B46" s="399" t="s">
        <v>596</v>
      </c>
      <c r="C46" s="605">
        <v>31365.759999999998</v>
      </c>
      <c r="D46" s="605">
        <v>101867.96</v>
      </c>
      <c r="E46" s="606">
        <v>133233.72</v>
      </c>
      <c r="F46" s="605">
        <v>34454.380000000005</v>
      </c>
      <c r="G46" s="605">
        <v>17212.380000000005</v>
      </c>
      <c r="H46" s="606">
        <v>51666.760000000009</v>
      </c>
    </row>
    <row r="47" spans="1:8">
      <c r="A47" s="395">
        <v>19</v>
      </c>
      <c r="B47" s="399" t="s">
        <v>597</v>
      </c>
      <c r="C47" s="605">
        <v>667057</v>
      </c>
      <c r="D47" s="605">
        <v>0</v>
      </c>
      <c r="E47" s="606">
        <v>667057</v>
      </c>
      <c r="F47" s="605">
        <v>547855</v>
      </c>
      <c r="G47" s="605">
        <v>0</v>
      </c>
      <c r="H47" s="606">
        <v>547855</v>
      </c>
    </row>
    <row r="48" spans="1:8">
      <c r="A48" s="395">
        <v>19.100000000000001</v>
      </c>
      <c r="B48" s="400" t="s">
        <v>598</v>
      </c>
      <c r="C48" s="605">
        <v>629825</v>
      </c>
      <c r="D48" s="605">
        <v>0</v>
      </c>
      <c r="E48" s="606">
        <v>629825</v>
      </c>
      <c r="F48" s="605">
        <v>477109</v>
      </c>
      <c r="G48" s="605"/>
      <c r="H48" s="606">
        <v>477109</v>
      </c>
    </row>
    <row r="49" spans="1:8">
      <c r="A49" s="395">
        <v>19.2</v>
      </c>
      <c r="B49" s="401" t="s">
        <v>599</v>
      </c>
      <c r="C49" s="605">
        <v>37232</v>
      </c>
      <c r="D49" s="605">
        <v>0</v>
      </c>
      <c r="E49" s="606">
        <v>37232</v>
      </c>
      <c r="F49" s="605">
        <v>70746</v>
      </c>
      <c r="G49" s="605"/>
      <c r="H49" s="606">
        <v>70746</v>
      </c>
    </row>
    <row r="50" spans="1:8">
      <c r="A50" s="395">
        <v>20</v>
      </c>
      <c r="B50" s="402" t="s">
        <v>600</v>
      </c>
      <c r="C50" s="605">
        <v>0</v>
      </c>
      <c r="D50" s="605">
        <v>0</v>
      </c>
      <c r="E50" s="606">
        <v>0</v>
      </c>
      <c r="F50" s="605"/>
      <c r="G50" s="605"/>
      <c r="H50" s="606">
        <v>0</v>
      </c>
    </row>
    <row r="51" spans="1:8">
      <c r="A51" s="395">
        <v>21</v>
      </c>
      <c r="B51" s="390" t="s">
        <v>601</v>
      </c>
      <c r="C51" s="605">
        <v>1196910.58</v>
      </c>
      <c r="D51" s="605">
        <v>2599031.2400000002</v>
      </c>
      <c r="E51" s="606">
        <v>3795941.8200000003</v>
      </c>
      <c r="F51" s="605">
        <v>676103</v>
      </c>
      <c r="G51" s="605">
        <v>2550945.4800000004</v>
      </c>
      <c r="H51" s="606">
        <v>3227048.4800000004</v>
      </c>
    </row>
    <row r="52" spans="1:8">
      <c r="A52" s="395">
        <v>21.1</v>
      </c>
      <c r="B52" s="398" t="s">
        <v>602</v>
      </c>
      <c r="C52" s="605"/>
      <c r="D52" s="605"/>
      <c r="E52" s="606">
        <v>0</v>
      </c>
      <c r="F52" s="605"/>
      <c r="G52" s="605"/>
      <c r="H52" s="606">
        <v>0</v>
      </c>
    </row>
    <row r="53" spans="1:8">
      <c r="A53" s="395">
        <v>22</v>
      </c>
      <c r="B53" s="403" t="s">
        <v>603</v>
      </c>
      <c r="C53" s="605">
        <v>35343401.219999999</v>
      </c>
      <c r="D53" s="605">
        <v>112399739.17539997</v>
      </c>
      <c r="E53" s="606">
        <v>147743140.39539999</v>
      </c>
      <c r="F53" s="605">
        <v>36547821.960000008</v>
      </c>
      <c r="G53" s="605">
        <v>96041758.930900007</v>
      </c>
      <c r="H53" s="606">
        <v>132589580.89090002</v>
      </c>
    </row>
    <row r="54" spans="1:8" ht="24" customHeight="1">
      <c r="A54" s="395"/>
      <c r="B54" s="404" t="s">
        <v>604</v>
      </c>
      <c r="C54" s="718"/>
      <c r="D54" s="719"/>
      <c r="E54" s="719"/>
      <c r="F54" s="719"/>
      <c r="G54" s="719"/>
      <c r="H54" s="720"/>
    </row>
    <row r="55" spans="1:8">
      <c r="A55" s="395">
        <v>23</v>
      </c>
      <c r="B55" s="402" t="s">
        <v>605</v>
      </c>
      <c r="C55" s="605">
        <v>50000000</v>
      </c>
      <c r="D55" s="605"/>
      <c r="E55" s="606">
        <v>50000000</v>
      </c>
      <c r="F55" s="605">
        <v>50000000</v>
      </c>
      <c r="G55" s="605"/>
      <c r="H55" s="606">
        <v>50000000</v>
      </c>
    </row>
    <row r="56" spans="1:8">
      <c r="A56" s="395">
        <v>24</v>
      </c>
      <c r="B56" s="402" t="s">
        <v>606</v>
      </c>
      <c r="C56" s="605">
        <v>0</v>
      </c>
      <c r="D56" s="605"/>
      <c r="E56" s="606">
        <v>0</v>
      </c>
      <c r="F56" s="605">
        <v>0</v>
      </c>
      <c r="G56" s="605"/>
      <c r="H56" s="606">
        <v>0</v>
      </c>
    </row>
    <row r="57" spans="1:8">
      <c r="A57" s="395">
        <v>25</v>
      </c>
      <c r="B57" s="399" t="s">
        <v>607</v>
      </c>
      <c r="C57" s="605">
        <v>0</v>
      </c>
      <c r="D57" s="605"/>
      <c r="E57" s="606">
        <v>0</v>
      </c>
      <c r="F57" s="605">
        <v>0</v>
      </c>
      <c r="G57" s="605"/>
      <c r="H57" s="606">
        <v>0</v>
      </c>
    </row>
    <row r="58" spans="1:8">
      <c r="A58" s="395">
        <v>26</v>
      </c>
      <c r="B58" s="399" t="s">
        <v>608</v>
      </c>
      <c r="C58" s="605">
        <v>0</v>
      </c>
      <c r="D58" s="605"/>
      <c r="E58" s="606">
        <v>0</v>
      </c>
      <c r="F58" s="605">
        <v>0</v>
      </c>
      <c r="G58" s="605"/>
      <c r="H58" s="606">
        <v>0</v>
      </c>
    </row>
    <row r="59" spans="1:8">
      <c r="A59" s="395">
        <v>27</v>
      </c>
      <c r="B59" s="399" t="s">
        <v>609</v>
      </c>
      <c r="C59" s="605"/>
      <c r="D59" s="605"/>
      <c r="E59" s="606">
        <v>0</v>
      </c>
      <c r="F59" s="605"/>
      <c r="G59" s="605"/>
      <c r="H59" s="606">
        <v>0</v>
      </c>
    </row>
    <row r="60" spans="1:8">
      <c r="A60" s="395">
        <v>27.1</v>
      </c>
      <c r="B60" s="397" t="s">
        <v>610</v>
      </c>
      <c r="C60" s="605"/>
      <c r="D60" s="605"/>
      <c r="E60" s="606">
        <v>0</v>
      </c>
      <c r="F60" s="605"/>
      <c r="G60" s="605"/>
      <c r="H60" s="606">
        <v>0</v>
      </c>
    </row>
    <row r="61" spans="1:8">
      <c r="A61" s="395">
        <v>27.2</v>
      </c>
      <c r="B61" s="397" t="s">
        <v>611</v>
      </c>
      <c r="C61" s="605"/>
      <c r="D61" s="605"/>
      <c r="E61" s="606">
        <v>0</v>
      </c>
      <c r="F61" s="605"/>
      <c r="G61" s="605"/>
      <c r="H61" s="606">
        <v>0</v>
      </c>
    </row>
    <row r="62" spans="1:8">
      <c r="A62" s="395">
        <v>28</v>
      </c>
      <c r="B62" s="405" t="s">
        <v>612</v>
      </c>
      <c r="C62" s="605"/>
      <c r="D62" s="605"/>
      <c r="E62" s="606">
        <v>0</v>
      </c>
      <c r="F62" s="605"/>
      <c r="G62" s="605"/>
      <c r="H62" s="606">
        <v>0</v>
      </c>
    </row>
    <row r="63" spans="1:8">
      <c r="A63" s="395">
        <v>29</v>
      </c>
      <c r="B63" s="399" t="s">
        <v>613</v>
      </c>
      <c r="C63" s="605">
        <v>0</v>
      </c>
      <c r="D63" s="605">
        <v>0</v>
      </c>
      <c r="E63" s="606">
        <v>0</v>
      </c>
      <c r="F63" s="605"/>
      <c r="G63" s="605"/>
      <c r="H63" s="606">
        <v>0</v>
      </c>
    </row>
    <row r="64" spans="1:8">
      <c r="A64" s="395">
        <v>29.1</v>
      </c>
      <c r="B64" s="389" t="s">
        <v>614</v>
      </c>
      <c r="C64" s="605"/>
      <c r="D64" s="605"/>
      <c r="E64" s="606">
        <v>0</v>
      </c>
      <c r="F64" s="605"/>
      <c r="G64" s="605"/>
      <c r="H64" s="606">
        <v>0</v>
      </c>
    </row>
    <row r="65" spans="1:8" ht="24.95" customHeight="1">
      <c r="A65" s="395">
        <v>29.2</v>
      </c>
      <c r="B65" s="413" t="s">
        <v>615</v>
      </c>
      <c r="C65" s="605"/>
      <c r="D65" s="605"/>
      <c r="E65" s="606">
        <v>0</v>
      </c>
      <c r="F65" s="605"/>
      <c r="G65" s="605"/>
      <c r="H65" s="606">
        <v>0</v>
      </c>
    </row>
    <row r="66" spans="1:8" ht="22.5" customHeight="1">
      <c r="A66" s="395">
        <v>29.3</v>
      </c>
      <c r="B66" s="413" t="s">
        <v>616</v>
      </c>
      <c r="C66" s="605"/>
      <c r="D66" s="605"/>
      <c r="E66" s="606">
        <v>0</v>
      </c>
      <c r="F66" s="605"/>
      <c r="G66" s="605"/>
      <c r="H66" s="606">
        <v>0</v>
      </c>
    </row>
    <row r="67" spans="1:8">
      <c r="A67" s="395">
        <v>30</v>
      </c>
      <c r="B67" s="386" t="s">
        <v>617</v>
      </c>
      <c r="C67" s="605">
        <v>29994298.670900017</v>
      </c>
      <c r="D67" s="605"/>
      <c r="E67" s="606">
        <v>29994298.670900017</v>
      </c>
      <c r="F67" s="605">
        <v>21956198.936799988</v>
      </c>
      <c r="G67" s="605"/>
      <c r="H67" s="606">
        <v>21956198.936799988</v>
      </c>
    </row>
    <row r="68" spans="1:8">
      <c r="A68" s="395">
        <v>31</v>
      </c>
      <c r="B68" s="406" t="s">
        <v>618</v>
      </c>
      <c r="C68" s="605">
        <v>79994298.670900017</v>
      </c>
      <c r="D68" s="605">
        <v>0</v>
      </c>
      <c r="E68" s="606">
        <v>79994298.670900017</v>
      </c>
      <c r="F68" s="605">
        <v>71956198.936799988</v>
      </c>
      <c r="G68" s="605">
        <v>0</v>
      </c>
      <c r="H68" s="606">
        <v>71956198.936799988</v>
      </c>
    </row>
    <row r="69" spans="1:8">
      <c r="A69" s="395">
        <v>32</v>
      </c>
      <c r="B69" s="407" t="s">
        <v>619</v>
      </c>
      <c r="C69" s="605">
        <v>115337699.89090002</v>
      </c>
      <c r="D69" s="605">
        <v>112399739.17539997</v>
      </c>
      <c r="E69" s="606">
        <v>227737439.06629997</v>
      </c>
      <c r="F69" s="605">
        <v>108504020.8968</v>
      </c>
      <c r="G69" s="605">
        <v>96041758.930900007</v>
      </c>
      <c r="H69" s="606">
        <v>204545779.82770002</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80" zoomScaleNormal="80" workbookViewId="0">
      <selection activeCell="B2" sqref="B2"/>
    </sheetView>
  </sheetViews>
  <sheetFormatPr defaultRowHeight="15"/>
  <cols>
    <col min="2" max="2" width="66.5703125" customWidth="1"/>
    <col min="3" max="8" width="17.85546875" customWidth="1"/>
  </cols>
  <sheetData>
    <row r="1" spans="1:8" s="5" customFormat="1" ht="14.25">
      <c r="A1" s="2" t="s">
        <v>31</v>
      </c>
      <c r="B1" s="3" t="str">
        <f>'Info '!C2</f>
        <v>JSC Ziraat Bank Georgia</v>
      </c>
      <c r="C1" s="3"/>
      <c r="D1" s="4"/>
      <c r="E1" s="4"/>
      <c r="F1" s="4"/>
      <c r="G1" s="4"/>
    </row>
    <row r="2" spans="1:8" s="5" customFormat="1" ht="14.25">
      <c r="A2" s="2" t="s">
        <v>32</v>
      </c>
      <c r="B2" s="635">
        <f>'1. key ratios '!B2</f>
        <v>45473</v>
      </c>
      <c r="C2" s="6"/>
      <c r="D2" s="7"/>
      <c r="E2" s="7"/>
      <c r="F2" s="7"/>
      <c r="G2" s="7"/>
      <c r="H2" s="8"/>
    </row>
    <row r="4" spans="1:8">
      <c r="A4" s="729" t="s">
        <v>6</v>
      </c>
      <c r="B4" s="731" t="s">
        <v>620</v>
      </c>
      <c r="C4" s="724" t="s">
        <v>557</v>
      </c>
      <c r="D4" s="724"/>
      <c r="E4" s="724"/>
      <c r="F4" s="724" t="s">
        <v>558</v>
      </c>
      <c r="G4" s="724"/>
      <c r="H4" s="725"/>
    </row>
    <row r="5" spans="1:8" ht="15.6" customHeight="1">
      <c r="A5" s="730"/>
      <c r="B5" s="732"/>
      <c r="C5" s="410" t="s">
        <v>33</v>
      </c>
      <c r="D5" s="410" t="s">
        <v>34</v>
      </c>
      <c r="E5" s="410" t="s">
        <v>35</v>
      </c>
      <c r="F5" s="410" t="s">
        <v>33</v>
      </c>
      <c r="G5" s="410" t="s">
        <v>34</v>
      </c>
      <c r="H5" s="410" t="s">
        <v>35</v>
      </c>
    </row>
    <row r="6" spans="1:8">
      <c r="A6" s="411">
        <v>1</v>
      </c>
      <c r="B6" s="412" t="s">
        <v>621</v>
      </c>
      <c r="C6" s="605">
        <v>6201692.1099999994</v>
      </c>
      <c r="D6" s="605">
        <v>3133542.4835999999</v>
      </c>
      <c r="E6" s="606">
        <v>9335234.5935999993</v>
      </c>
      <c r="F6" s="605">
        <v>6090637.0900000008</v>
      </c>
      <c r="G6" s="605">
        <v>1688491.2899999998</v>
      </c>
      <c r="H6" s="606">
        <v>7779128.3800000008</v>
      </c>
    </row>
    <row r="7" spans="1:8">
      <c r="A7" s="411">
        <v>1.1000000000000001</v>
      </c>
      <c r="B7" s="413" t="s">
        <v>564</v>
      </c>
      <c r="C7" s="605"/>
      <c r="D7" s="605"/>
      <c r="E7" s="606">
        <v>0</v>
      </c>
      <c r="F7" s="605"/>
      <c r="G7" s="605"/>
      <c r="H7" s="606">
        <v>0</v>
      </c>
    </row>
    <row r="8" spans="1:8">
      <c r="A8" s="411">
        <v>1.2</v>
      </c>
      <c r="B8" s="413" t="s">
        <v>566</v>
      </c>
      <c r="C8" s="605"/>
      <c r="D8" s="605"/>
      <c r="E8" s="606">
        <v>0</v>
      </c>
      <c r="F8" s="605"/>
      <c r="G8" s="605"/>
      <c r="H8" s="606">
        <v>0</v>
      </c>
    </row>
    <row r="9" spans="1:8" ht="21.6" customHeight="1">
      <c r="A9" s="411">
        <v>1.3</v>
      </c>
      <c r="B9" s="413" t="s">
        <v>622</v>
      </c>
      <c r="C9" s="605"/>
      <c r="D9" s="605"/>
      <c r="E9" s="606">
        <v>0</v>
      </c>
      <c r="F9" s="605"/>
      <c r="G9" s="605"/>
      <c r="H9" s="606">
        <v>0</v>
      </c>
    </row>
    <row r="10" spans="1:8">
      <c r="A10" s="411">
        <v>1.4</v>
      </c>
      <c r="B10" s="413" t="s">
        <v>568</v>
      </c>
      <c r="C10" s="605"/>
      <c r="D10" s="605"/>
      <c r="E10" s="606">
        <v>0</v>
      </c>
      <c r="F10" s="605"/>
      <c r="G10" s="605"/>
      <c r="H10" s="606">
        <v>0</v>
      </c>
    </row>
    <row r="11" spans="1:8">
      <c r="A11" s="411">
        <v>1.5</v>
      </c>
      <c r="B11" s="413" t="s">
        <v>572</v>
      </c>
      <c r="C11" s="605">
        <v>6201692.1099999994</v>
      </c>
      <c r="D11" s="605">
        <v>3133542.4835999999</v>
      </c>
      <c r="E11" s="606">
        <v>9335234.5935999993</v>
      </c>
      <c r="F11" s="605">
        <v>6090637.0900000008</v>
      </c>
      <c r="G11" s="605">
        <v>1688491.2899999998</v>
      </c>
      <c r="H11" s="606">
        <v>7779128.3800000008</v>
      </c>
    </row>
    <row r="12" spans="1:8">
      <c r="A12" s="411">
        <v>1.6</v>
      </c>
      <c r="B12" s="414" t="s">
        <v>454</v>
      </c>
      <c r="C12" s="605"/>
      <c r="D12" s="605"/>
      <c r="E12" s="606">
        <v>0</v>
      </c>
      <c r="F12" s="605"/>
      <c r="G12" s="605"/>
      <c r="H12" s="606">
        <v>0</v>
      </c>
    </row>
    <row r="13" spans="1:8">
      <c r="A13" s="411">
        <v>2</v>
      </c>
      <c r="B13" s="415" t="s">
        <v>623</v>
      </c>
      <c r="C13" s="605">
        <v>-989537.09</v>
      </c>
      <c r="D13" s="605">
        <v>-1346274.8900000001</v>
      </c>
      <c r="E13" s="606">
        <v>-2335811.98</v>
      </c>
      <c r="F13" s="605">
        <v>-412714.32</v>
      </c>
      <c r="G13" s="605">
        <v>-858730.42000000016</v>
      </c>
      <c r="H13" s="606">
        <v>-1271444.7400000002</v>
      </c>
    </row>
    <row r="14" spans="1:8">
      <c r="A14" s="411">
        <v>2.1</v>
      </c>
      <c r="B14" s="413" t="s">
        <v>624</v>
      </c>
      <c r="C14" s="605"/>
      <c r="D14" s="605"/>
      <c r="E14" s="606">
        <v>0</v>
      </c>
      <c r="F14" s="605"/>
      <c r="G14" s="605"/>
      <c r="H14" s="606">
        <v>0</v>
      </c>
    </row>
    <row r="15" spans="1:8" ht="24.6" customHeight="1">
      <c r="A15" s="411">
        <v>2.2000000000000002</v>
      </c>
      <c r="B15" s="413" t="s">
        <v>625</v>
      </c>
      <c r="C15" s="605"/>
      <c r="D15" s="605"/>
      <c r="E15" s="606">
        <v>0</v>
      </c>
      <c r="F15" s="605"/>
      <c r="G15" s="605"/>
      <c r="H15" s="606">
        <v>0</v>
      </c>
    </row>
    <row r="16" spans="1:8" ht="20.45" customHeight="1">
      <c r="A16" s="411">
        <v>2.2999999999999998</v>
      </c>
      <c r="B16" s="413" t="s">
        <v>626</v>
      </c>
      <c r="C16" s="605">
        <v>-950149.61</v>
      </c>
      <c r="D16" s="605">
        <v>-1346274.8900000001</v>
      </c>
      <c r="E16" s="606">
        <v>-2296424.5</v>
      </c>
      <c r="F16" s="605">
        <v>-386363.01</v>
      </c>
      <c r="G16" s="605">
        <v>-858730.42000000016</v>
      </c>
      <c r="H16" s="606">
        <v>-1245093.4300000002</v>
      </c>
    </row>
    <row r="17" spans="1:8">
      <c r="A17" s="411">
        <v>2.4</v>
      </c>
      <c r="B17" s="413" t="s">
        <v>627</v>
      </c>
      <c r="C17" s="605">
        <v>-39387.480000000003</v>
      </c>
      <c r="D17" s="605">
        <v>0</v>
      </c>
      <c r="E17" s="606">
        <v>-39387.480000000003</v>
      </c>
      <c r="F17" s="605">
        <v>-26351.31</v>
      </c>
      <c r="G17" s="605">
        <v>0</v>
      </c>
      <c r="H17" s="606">
        <v>-26351.31</v>
      </c>
    </row>
    <row r="18" spans="1:8">
      <c r="A18" s="411">
        <v>3</v>
      </c>
      <c r="B18" s="415" t="s">
        <v>628</v>
      </c>
      <c r="C18" s="605"/>
      <c r="D18" s="605"/>
      <c r="E18" s="606">
        <v>0</v>
      </c>
      <c r="F18" s="605"/>
      <c r="G18" s="605"/>
      <c r="H18" s="606">
        <v>0</v>
      </c>
    </row>
    <row r="19" spans="1:8">
      <c r="A19" s="411">
        <v>4</v>
      </c>
      <c r="B19" s="415" t="s">
        <v>629</v>
      </c>
      <c r="C19" s="605">
        <v>297779.46000000002</v>
      </c>
      <c r="D19" s="605">
        <v>614595.67999999993</v>
      </c>
      <c r="E19" s="606">
        <v>912375.1399999999</v>
      </c>
      <c r="F19" s="605">
        <v>326138.36</v>
      </c>
      <c r="G19" s="605">
        <v>490924.27999999997</v>
      </c>
      <c r="H19" s="606">
        <v>817062.6399999999</v>
      </c>
    </row>
    <row r="20" spans="1:8">
      <c r="A20" s="411">
        <v>5</v>
      </c>
      <c r="B20" s="415" t="s">
        <v>630</v>
      </c>
      <c r="C20" s="605">
        <v>-131123.91</v>
      </c>
      <c r="D20" s="605">
        <v>0</v>
      </c>
      <c r="E20" s="606">
        <v>-131123.91</v>
      </c>
      <c r="F20" s="605">
        <v>-170739.56</v>
      </c>
      <c r="G20" s="605">
        <v>0</v>
      </c>
      <c r="H20" s="606">
        <v>-170739.56</v>
      </c>
    </row>
    <row r="21" spans="1:8" ht="24" customHeight="1">
      <c r="A21" s="411">
        <v>6</v>
      </c>
      <c r="B21" s="415" t="s">
        <v>631</v>
      </c>
      <c r="C21" s="605"/>
      <c r="D21" s="605"/>
      <c r="E21" s="606">
        <v>0</v>
      </c>
      <c r="F21" s="605"/>
      <c r="G21" s="605"/>
      <c r="H21" s="606">
        <v>0</v>
      </c>
    </row>
    <row r="22" spans="1:8" ht="18.600000000000001" customHeight="1">
      <c r="A22" s="411">
        <v>7</v>
      </c>
      <c r="B22" s="415" t="s">
        <v>632</v>
      </c>
      <c r="C22" s="605"/>
      <c r="D22" s="605"/>
      <c r="E22" s="606">
        <v>0</v>
      </c>
      <c r="F22" s="605"/>
      <c r="G22" s="605"/>
      <c r="H22" s="606">
        <v>0</v>
      </c>
    </row>
    <row r="23" spans="1:8" ht="25.5" customHeight="1">
      <c r="A23" s="411">
        <v>8</v>
      </c>
      <c r="B23" s="416" t="s">
        <v>633</v>
      </c>
      <c r="C23" s="605"/>
      <c r="D23" s="605"/>
      <c r="E23" s="606">
        <v>0</v>
      </c>
      <c r="F23" s="605"/>
      <c r="G23" s="605"/>
      <c r="H23" s="606">
        <v>0</v>
      </c>
    </row>
    <row r="24" spans="1:8" ht="34.5" customHeight="1">
      <c r="A24" s="411">
        <v>9</v>
      </c>
      <c r="B24" s="416" t="s">
        <v>634</v>
      </c>
      <c r="C24" s="605"/>
      <c r="D24" s="605"/>
      <c r="E24" s="606">
        <v>0</v>
      </c>
      <c r="F24" s="605"/>
      <c r="G24" s="605"/>
      <c r="H24" s="606">
        <v>0</v>
      </c>
    </row>
    <row r="25" spans="1:8">
      <c r="A25" s="411">
        <v>10</v>
      </c>
      <c r="B25" s="415" t="s">
        <v>635</v>
      </c>
      <c r="C25" s="605">
        <v>720919.01</v>
      </c>
      <c r="D25" s="605">
        <v>0</v>
      </c>
      <c r="E25" s="606">
        <v>720919.01</v>
      </c>
      <c r="F25" s="605">
        <v>840373.51</v>
      </c>
      <c r="G25" s="605"/>
      <c r="H25" s="606">
        <v>840373.51</v>
      </c>
    </row>
    <row r="26" spans="1:8">
      <c r="A26" s="411">
        <v>11</v>
      </c>
      <c r="B26" s="417" t="s">
        <v>636</v>
      </c>
      <c r="C26" s="605"/>
      <c r="D26" s="605"/>
      <c r="E26" s="606">
        <v>0</v>
      </c>
      <c r="F26" s="605"/>
      <c r="G26" s="605"/>
      <c r="H26" s="606">
        <v>0</v>
      </c>
    </row>
    <row r="27" spans="1:8">
      <c r="A27" s="411">
        <v>12</v>
      </c>
      <c r="B27" s="415" t="s">
        <v>637</v>
      </c>
      <c r="C27" s="605">
        <v>38398.100000000006</v>
      </c>
      <c r="D27" s="605"/>
      <c r="E27" s="606">
        <v>38398.100000000006</v>
      </c>
      <c r="F27" s="605"/>
      <c r="G27" s="605"/>
      <c r="H27" s="606">
        <v>0</v>
      </c>
    </row>
    <row r="28" spans="1:8">
      <c r="A28" s="411">
        <v>13</v>
      </c>
      <c r="B28" s="418" t="s">
        <v>638</v>
      </c>
      <c r="C28" s="605"/>
      <c r="D28" s="605"/>
      <c r="E28" s="606">
        <v>0</v>
      </c>
      <c r="F28" s="605"/>
      <c r="G28" s="605"/>
      <c r="H28" s="606">
        <v>0</v>
      </c>
    </row>
    <row r="29" spans="1:8">
      <c r="A29" s="411">
        <v>14</v>
      </c>
      <c r="B29" s="419" t="s">
        <v>639</v>
      </c>
      <c r="C29" s="605">
        <v>-3779257.76</v>
      </c>
      <c r="D29" s="605">
        <v>0</v>
      </c>
      <c r="E29" s="606">
        <v>-3779257.76</v>
      </c>
      <c r="F29" s="605">
        <v>-3098329.59</v>
      </c>
      <c r="G29" s="605">
        <v>0</v>
      </c>
      <c r="H29" s="606">
        <v>-3098329.59</v>
      </c>
    </row>
    <row r="30" spans="1:8">
      <c r="A30" s="411">
        <v>14.1</v>
      </c>
      <c r="B30" s="388" t="s">
        <v>640</v>
      </c>
      <c r="C30" s="605">
        <v>-1990908.8199999998</v>
      </c>
      <c r="D30" s="605"/>
      <c r="E30" s="606">
        <v>-1990908.8199999998</v>
      </c>
      <c r="F30" s="605">
        <v>-1810176.37</v>
      </c>
      <c r="G30" s="605"/>
      <c r="H30" s="606">
        <v>-1810176.37</v>
      </c>
    </row>
    <row r="31" spans="1:8">
      <c r="A31" s="411">
        <v>14.2</v>
      </c>
      <c r="B31" s="388" t="s">
        <v>641</v>
      </c>
      <c r="C31" s="605">
        <v>-1788348.9400000002</v>
      </c>
      <c r="D31" s="605"/>
      <c r="E31" s="606">
        <v>-1788348.9400000002</v>
      </c>
      <c r="F31" s="605">
        <v>-1288153.22</v>
      </c>
      <c r="G31" s="605"/>
      <c r="H31" s="606">
        <v>-1288153.22</v>
      </c>
    </row>
    <row r="32" spans="1:8">
      <c r="A32" s="411">
        <v>15</v>
      </c>
      <c r="B32" s="415" t="s">
        <v>642</v>
      </c>
      <c r="C32" s="605">
        <v>-669649.67000000004</v>
      </c>
      <c r="D32" s="605"/>
      <c r="E32" s="606">
        <v>-669649.67000000004</v>
      </c>
      <c r="F32" s="605">
        <v>-640541.71</v>
      </c>
      <c r="G32" s="605"/>
      <c r="H32" s="606">
        <v>-640541.71</v>
      </c>
    </row>
    <row r="33" spans="1:8" ht="22.5" customHeight="1">
      <c r="A33" s="411">
        <v>16</v>
      </c>
      <c r="B33" s="386" t="s">
        <v>643</v>
      </c>
      <c r="C33" s="605"/>
      <c r="D33" s="605"/>
      <c r="E33" s="606">
        <v>0</v>
      </c>
      <c r="F33" s="605"/>
      <c r="G33" s="605"/>
      <c r="H33" s="606">
        <v>0</v>
      </c>
    </row>
    <row r="34" spans="1:8">
      <c r="A34" s="411">
        <v>17</v>
      </c>
      <c r="B34" s="415" t="s">
        <v>644</v>
      </c>
      <c r="C34" s="605">
        <v>9816.08</v>
      </c>
      <c r="D34" s="605">
        <v>47067.29</v>
      </c>
      <c r="E34" s="606">
        <v>56883.37</v>
      </c>
      <c r="F34" s="605">
        <v>-12072.25</v>
      </c>
      <c r="G34" s="605">
        <v>560.05999999999995</v>
      </c>
      <c r="H34" s="606">
        <v>-11512.19</v>
      </c>
    </row>
    <row r="35" spans="1:8">
      <c r="A35" s="411">
        <v>17.100000000000001</v>
      </c>
      <c r="B35" s="388" t="s">
        <v>645</v>
      </c>
      <c r="C35" s="605">
        <v>9816.08</v>
      </c>
      <c r="D35" s="605">
        <v>47067.29</v>
      </c>
      <c r="E35" s="606">
        <v>56883.37</v>
      </c>
      <c r="F35" s="605">
        <v>-12072.25</v>
      </c>
      <c r="G35" s="605">
        <v>560.05999999999995</v>
      </c>
      <c r="H35" s="606">
        <v>-11512.19</v>
      </c>
    </row>
    <row r="36" spans="1:8">
      <c r="A36" s="411">
        <v>17.2</v>
      </c>
      <c r="B36" s="388" t="s">
        <v>646</v>
      </c>
      <c r="C36" s="605"/>
      <c r="D36" s="605"/>
      <c r="E36" s="606">
        <v>0</v>
      </c>
      <c r="F36" s="605"/>
      <c r="G36" s="605"/>
      <c r="H36" s="606">
        <v>0</v>
      </c>
    </row>
    <row r="37" spans="1:8" ht="41.45" customHeight="1">
      <c r="A37" s="411">
        <v>18</v>
      </c>
      <c r="B37" s="420" t="s">
        <v>647</v>
      </c>
      <c r="C37" s="605">
        <v>-411514.37</v>
      </c>
      <c r="D37" s="605">
        <v>-161096.57</v>
      </c>
      <c r="E37" s="606">
        <v>-572610.93999999994</v>
      </c>
      <c r="F37" s="605">
        <v>825823.3600000001</v>
      </c>
      <c r="G37" s="605">
        <v>-2411501.8008000003</v>
      </c>
      <c r="H37" s="606">
        <v>-1585678.4408000002</v>
      </c>
    </row>
    <row r="38" spans="1:8">
      <c r="A38" s="411">
        <v>18.100000000000001</v>
      </c>
      <c r="B38" s="421" t="s">
        <v>648</v>
      </c>
      <c r="C38" s="605"/>
      <c r="D38" s="605"/>
      <c r="E38" s="606">
        <v>0</v>
      </c>
      <c r="F38" s="605"/>
      <c r="G38" s="605"/>
      <c r="H38" s="606">
        <v>0</v>
      </c>
    </row>
    <row r="39" spans="1:8">
      <c r="A39" s="411">
        <v>18.2</v>
      </c>
      <c r="B39" s="421" t="s">
        <v>649</v>
      </c>
      <c r="C39" s="605">
        <v>-411514.37</v>
      </c>
      <c r="D39" s="605">
        <v>-161096.57</v>
      </c>
      <c r="E39" s="606">
        <v>-572610.93999999994</v>
      </c>
      <c r="F39" s="605">
        <v>825823.3600000001</v>
      </c>
      <c r="G39" s="605">
        <v>-2411501.8008000003</v>
      </c>
      <c r="H39" s="606">
        <v>-1585678.4408000002</v>
      </c>
    </row>
    <row r="40" spans="1:8" ht="24.6" customHeight="1">
      <c r="A40" s="411">
        <v>19</v>
      </c>
      <c r="B40" s="420" t="s">
        <v>650</v>
      </c>
      <c r="C40" s="605"/>
      <c r="D40" s="605"/>
      <c r="E40" s="606">
        <v>0</v>
      </c>
      <c r="F40" s="605"/>
      <c r="G40" s="605"/>
      <c r="H40" s="606">
        <v>0</v>
      </c>
    </row>
    <row r="41" spans="1:8" ht="17.45" customHeight="1">
      <c r="A41" s="411">
        <v>20</v>
      </c>
      <c r="B41" s="420" t="s">
        <v>651</v>
      </c>
      <c r="C41" s="605"/>
      <c r="D41" s="605"/>
      <c r="E41" s="606">
        <v>0</v>
      </c>
      <c r="F41" s="605"/>
      <c r="G41" s="605"/>
      <c r="H41" s="606">
        <v>0</v>
      </c>
    </row>
    <row r="42" spans="1:8" ht="26.45" customHeight="1">
      <c r="A42" s="411">
        <v>21</v>
      </c>
      <c r="B42" s="420" t="s">
        <v>652</v>
      </c>
      <c r="C42" s="605"/>
      <c r="D42" s="605"/>
      <c r="E42" s="606">
        <v>0</v>
      </c>
      <c r="F42" s="605"/>
      <c r="G42" s="605"/>
      <c r="H42" s="606">
        <v>0</v>
      </c>
    </row>
    <row r="43" spans="1:8">
      <c r="A43" s="411">
        <v>22</v>
      </c>
      <c r="B43" s="422" t="s">
        <v>653</v>
      </c>
      <c r="C43" s="605">
        <v>1287521.959999999</v>
      </c>
      <c r="D43" s="605">
        <v>2287833.9936000002</v>
      </c>
      <c r="E43" s="606">
        <v>3575355.9535999992</v>
      </c>
      <c r="F43" s="605">
        <v>3748574.8900000015</v>
      </c>
      <c r="G43" s="605">
        <v>-1090256.5908000006</v>
      </c>
      <c r="H43" s="606">
        <v>2658318.2992000012</v>
      </c>
    </row>
    <row r="44" spans="1:8">
      <c r="A44" s="411">
        <v>23</v>
      </c>
      <c r="B44" s="422" t="s">
        <v>654</v>
      </c>
      <c r="C44" s="605">
        <v>-629825</v>
      </c>
      <c r="D44" s="605"/>
      <c r="E44" s="606">
        <v>-629825</v>
      </c>
      <c r="F44" s="605">
        <v>0</v>
      </c>
      <c r="G44" s="605"/>
      <c r="H44" s="606">
        <v>0</v>
      </c>
    </row>
    <row r="45" spans="1:8">
      <c r="A45" s="411">
        <v>24</v>
      </c>
      <c r="B45" s="423" t="s">
        <v>655</v>
      </c>
      <c r="C45" s="605">
        <v>657696.95999999903</v>
      </c>
      <c r="D45" s="605">
        <v>2287833.9936000002</v>
      </c>
      <c r="E45" s="606">
        <v>2945530.9535999992</v>
      </c>
      <c r="F45" s="605">
        <v>3748574.8900000015</v>
      </c>
      <c r="G45" s="605">
        <v>-1090256.5908000006</v>
      </c>
      <c r="H45" s="606">
        <v>2658318.2992000012</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opLeftCell="A13" zoomScale="90" zoomScaleNormal="90" workbookViewId="0">
      <selection activeCell="D47" sqref="D47"/>
    </sheetView>
  </sheetViews>
  <sheetFormatPr defaultRowHeight="15"/>
  <cols>
    <col min="1" max="1" width="8.7109375" style="408"/>
    <col min="2" max="2" width="87.5703125" bestFit="1" customWidth="1"/>
    <col min="3" max="8" width="15.42578125" customWidth="1"/>
  </cols>
  <sheetData>
    <row r="1" spans="1:8" s="5" customFormat="1" ht="14.25">
      <c r="A1" s="2" t="s">
        <v>31</v>
      </c>
      <c r="B1" s="3" t="str">
        <f>'Info '!C2</f>
        <v>JSC Ziraat Bank Georgia</v>
      </c>
      <c r="C1" s="3"/>
      <c r="D1" s="4"/>
      <c r="E1" s="4"/>
      <c r="F1" s="4"/>
      <c r="G1" s="4"/>
    </row>
    <row r="2" spans="1:8" s="5" customFormat="1" ht="14.25">
      <c r="A2" s="2" t="s">
        <v>32</v>
      </c>
      <c r="B2" s="635">
        <f>'1. key ratios '!B2</f>
        <v>45473</v>
      </c>
      <c r="C2" s="6"/>
      <c r="D2" s="7"/>
      <c r="E2" s="7"/>
      <c r="F2" s="7"/>
      <c r="G2" s="7"/>
      <c r="H2" s="8"/>
    </row>
    <row r="3" spans="1:8" ht="15.75" thickBot="1">
      <c r="A3"/>
    </row>
    <row r="4" spans="1:8">
      <c r="A4" s="733" t="s">
        <v>6</v>
      </c>
      <c r="B4" s="734" t="s">
        <v>95</v>
      </c>
      <c r="C4" s="724" t="s">
        <v>557</v>
      </c>
      <c r="D4" s="724"/>
      <c r="E4" s="724"/>
      <c r="F4" s="724" t="s">
        <v>558</v>
      </c>
      <c r="G4" s="724"/>
      <c r="H4" s="725"/>
    </row>
    <row r="5" spans="1:8">
      <c r="A5" s="733"/>
      <c r="B5" s="734"/>
      <c r="C5" s="410" t="s">
        <v>33</v>
      </c>
      <c r="D5" s="410" t="s">
        <v>34</v>
      </c>
      <c r="E5" s="410" t="s">
        <v>35</v>
      </c>
      <c r="F5" s="410" t="s">
        <v>33</v>
      </c>
      <c r="G5" s="410" t="s">
        <v>34</v>
      </c>
      <c r="H5" s="410" t="s">
        <v>35</v>
      </c>
    </row>
    <row r="6" spans="1:8" ht="15.75">
      <c r="A6" s="395">
        <v>1</v>
      </c>
      <c r="B6" s="424" t="s">
        <v>656</v>
      </c>
      <c r="C6" s="609"/>
      <c r="D6" s="609"/>
      <c r="E6" s="610">
        <v>0</v>
      </c>
      <c r="F6" s="609"/>
      <c r="G6" s="609"/>
      <c r="H6" s="611">
        <v>0</v>
      </c>
    </row>
    <row r="7" spans="1:8" ht="15.75">
      <c r="A7" s="395">
        <v>2</v>
      </c>
      <c r="B7" s="424" t="s">
        <v>197</v>
      </c>
      <c r="C7" s="609"/>
      <c r="D7" s="609"/>
      <c r="E7" s="610">
        <v>0</v>
      </c>
      <c r="F7" s="609"/>
      <c r="G7" s="609"/>
      <c r="H7" s="611">
        <v>0</v>
      </c>
    </row>
    <row r="8" spans="1:8" ht="15.75">
      <c r="A8" s="395">
        <v>3</v>
      </c>
      <c r="B8" s="424" t="s">
        <v>207</v>
      </c>
      <c r="C8" s="609">
        <v>373348730</v>
      </c>
      <c r="D8" s="609">
        <v>432252766.05920005</v>
      </c>
      <c r="E8" s="610">
        <v>805601496.05920005</v>
      </c>
      <c r="F8" s="609">
        <v>313775718.75999999</v>
      </c>
      <c r="G8" s="609">
        <v>236072153.99430001</v>
      </c>
      <c r="H8" s="611">
        <v>549847872.7543</v>
      </c>
    </row>
    <row r="9" spans="1:8" ht="15.75">
      <c r="A9" s="395">
        <v>3.1</v>
      </c>
      <c r="B9" s="425" t="s">
        <v>198</v>
      </c>
      <c r="C9" s="609">
        <v>369072000</v>
      </c>
      <c r="D9" s="609">
        <v>411575588.12730002</v>
      </c>
      <c r="E9" s="610">
        <v>780647588.12730002</v>
      </c>
      <c r="F9" s="609">
        <v>308667618.75999999</v>
      </c>
      <c r="G9" s="609">
        <v>210528761.92500001</v>
      </c>
      <c r="H9" s="611">
        <v>519196380.685</v>
      </c>
    </row>
    <row r="10" spans="1:8" ht="15.75">
      <c r="A10" s="395">
        <v>3.2</v>
      </c>
      <c r="B10" s="425" t="s">
        <v>194</v>
      </c>
      <c r="C10" s="609">
        <v>4276730</v>
      </c>
      <c r="D10" s="609">
        <v>20677177.931899998</v>
      </c>
      <c r="E10" s="610">
        <v>24953907.931899998</v>
      </c>
      <c r="F10" s="609">
        <v>5108100</v>
      </c>
      <c r="G10" s="609">
        <v>25543392.0693</v>
      </c>
      <c r="H10" s="611">
        <v>30651492.0693</v>
      </c>
    </row>
    <row r="11" spans="1:8" ht="15.75">
      <c r="A11" s="395">
        <v>4</v>
      </c>
      <c r="B11" s="426" t="s">
        <v>196</v>
      </c>
      <c r="C11" s="609">
        <v>0</v>
      </c>
      <c r="D11" s="609">
        <v>0</v>
      </c>
      <c r="E11" s="610">
        <v>0</v>
      </c>
      <c r="F11" s="609">
        <v>0</v>
      </c>
      <c r="G11" s="609">
        <v>0</v>
      </c>
      <c r="H11" s="611">
        <v>0</v>
      </c>
    </row>
    <row r="12" spans="1:8" ht="15.75">
      <c r="A12" s="395">
        <v>4.0999999999999996</v>
      </c>
      <c r="B12" s="425" t="s">
        <v>180</v>
      </c>
      <c r="C12" s="609"/>
      <c r="D12" s="609"/>
      <c r="E12" s="610">
        <v>0</v>
      </c>
      <c r="F12" s="609"/>
      <c r="G12" s="609"/>
      <c r="H12" s="611">
        <v>0</v>
      </c>
    </row>
    <row r="13" spans="1:8" ht="15.75">
      <c r="A13" s="395">
        <v>4.2</v>
      </c>
      <c r="B13" s="425" t="s">
        <v>181</v>
      </c>
      <c r="C13" s="609"/>
      <c r="D13" s="609"/>
      <c r="E13" s="610">
        <v>0</v>
      </c>
      <c r="F13" s="609"/>
      <c r="G13" s="609"/>
      <c r="H13" s="611">
        <v>0</v>
      </c>
    </row>
    <row r="14" spans="1:8" ht="15.75">
      <c r="A14" s="395">
        <v>5</v>
      </c>
      <c r="B14" s="426" t="s">
        <v>206</v>
      </c>
      <c r="C14" s="609">
        <v>136949369.61999997</v>
      </c>
      <c r="D14" s="609">
        <v>129968384.27370001</v>
      </c>
      <c r="E14" s="610">
        <v>266917753.8937</v>
      </c>
      <c r="F14" s="609">
        <v>107486979.15000001</v>
      </c>
      <c r="G14" s="609">
        <v>114129837.5755</v>
      </c>
      <c r="H14" s="611">
        <v>221616816.72549999</v>
      </c>
    </row>
    <row r="15" spans="1:8" ht="15.75">
      <c r="A15" s="395">
        <v>5.0999999999999996</v>
      </c>
      <c r="B15" s="427" t="s">
        <v>184</v>
      </c>
      <c r="C15" s="609">
        <v>1554873.17</v>
      </c>
      <c r="D15" s="609">
        <v>5086836.9444000004</v>
      </c>
      <c r="E15" s="610">
        <v>6641710.1144000003</v>
      </c>
      <c r="F15" s="609">
        <v>1655142.95</v>
      </c>
      <c r="G15" s="609">
        <v>7287836.4797</v>
      </c>
      <c r="H15" s="611">
        <v>8942979.4297000002</v>
      </c>
    </row>
    <row r="16" spans="1:8" ht="15.75">
      <c r="A16" s="395">
        <v>5.2</v>
      </c>
      <c r="B16" s="427" t="s">
        <v>183</v>
      </c>
      <c r="C16" s="609">
        <v>0</v>
      </c>
      <c r="D16" s="609">
        <v>0</v>
      </c>
      <c r="E16" s="610">
        <v>0</v>
      </c>
      <c r="F16" s="609">
        <v>0</v>
      </c>
      <c r="G16" s="609">
        <v>0</v>
      </c>
      <c r="H16" s="611">
        <v>0</v>
      </c>
    </row>
    <row r="17" spans="1:8" ht="15.75">
      <c r="A17" s="395">
        <v>5.3</v>
      </c>
      <c r="B17" s="427" t="s">
        <v>182</v>
      </c>
      <c r="C17" s="609">
        <v>135394496.44999999</v>
      </c>
      <c r="D17" s="609">
        <v>124881547.32930002</v>
      </c>
      <c r="E17" s="610">
        <v>260276043.7793</v>
      </c>
      <c r="F17" s="609">
        <v>105831836.2</v>
      </c>
      <c r="G17" s="609">
        <v>106842001.0958</v>
      </c>
      <c r="H17" s="611">
        <v>212673837.2958</v>
      </c>
    </row>
    <row r="18" spans="1:8" ht="15.75">
      <c r="A18" s="395" t="s">
        <v>16</v>
      </c>
      <c r="B18" s="428" t="s">
        <v>37</v>
      </c>
      <c r="C18" s="609">
        <v>42190058.57</v>
      </c>
      <c r="D18" s="609">
        <v>24221788.986000001</v>
      </c>
      <c r="E18" s="610">
        <v>66411847.556000002</v>
      </c>
      <c r="F18" s="609">
        <v>26116473</v>
      </c>
      <c r="G18" s="609">
        <v>23728944.9857</v>
      </c>
      <c r="H18" s="611">
        <v>49845417.985699996</v>
      </c>
    </row>
    <row r="19" spans="1:8" ht="15.75">
      <c r="A19" s="395" t="s">
        <v>17</v>
      </c>
      <c r="B19" s="428" t="s">
        <v>38</v>
      </c>
      <c r="C19" s="609">
        <v>41429119.82</v>
      </c>
      <c r="D19" s="609">
        <v>60459119.686499998</v>
      </c>
      <c r="E19" s="610">
        <v>101888239.50650001</v>
      </c>
      <c r="F19" s="609">
        <v>44482812</v>
      </c>
      <c r="G19" s="609">
        <v>51792301.787100002</v>
      </c>
      <c r="H19" s="611">
        <v>96275113.787100002</v>
      </c>
    </row>
    <row r="20" spans="1:8" ht="15.75">
      <c r="A20" s="395" t="s">
        <v>18</v>
      </c>
      <c r="B20" s="428" t="s">
        <v>39</v>
      </c>
      <c r="C20" s="609">
        <v>22162495.199999999</v>
      </c>
      <c r="D20" s="609">
        <v>4723910.1747000003</v>
      </c>
      <c r="E20" s="610">
        <v>26886405.374699999</v>
      </c>
      <c r="F20" s="609">
        <v>21893947.199999999</v>
      </c>
      <c r="G20" s="609">
        <v>4555523.1029000003</v>
      </c>
      <c r="H20" s="611">
        <v>26449470.302900001</v>
      </c>
    </row>
    <row r="21" spans="1:8" ht="15.75">
      <c r="A21" s="395" t="s">
        <v>19</v>
      </c>
      <c r="B21" s="428" t="s">
        <v>40</v>
      </c>
      <c r="C21" s="609">
        <v>29612822.859999999</v>
      </c>
      <c r="D21" s="609">
        <v>35476728.482100002</v>
      </c>
      <c r="E21" s="610">
        <v>65089551.342100002</v>
      </c>
      <c r="F21" s="609">
        <v>13338604</v>
      </c>
      <c r="G21" s="609">
        <v>26765231.220100001</v>
      </c>
      <c r="H21" s="611">
        <v>40103835.220100001</v>
      </c>
    </row>
    <row r="22" spans="1:8" ht="15.75">
      <c r="A22" s="395" t="s">
        <v>20</v>
      </c>
      <c r="B22" s="428" t="s">
        <v>41</v>
      </c>
      <c r="C22" s="609">
        <v>0</v>
      </c>
      <c r="D22" s="609">
        <v>0</v>
      </c>
      <c r="E22" s="610">
        <v>0</v>
      </c>
      <c r="F22" s="609">
        <v>0</v>
      </c>
      <c r="G22" s="609">
        <v>0</v>
      </c>
      <c r="H22" s="611">
        <v>0</v>
      </c>
    </row>
    <row r="23" spans="1:8" ht="15.75">
      <c r="A23" s="395">
        <v>5.4</v>
      </c>
      <c r="B23" s="427" t="s">
        <v>185</v>
      </c>
      <c r="C23" s="609">
        <v>0</v>
      </c>
      <c r="D23" s="609">
        <v>0</v>
      </c>
      <c r="E23" s="610">
        <v>0</v>
      </c>
      <c r="F23" s="609">
        <v>0</v>
      </c>
      <c r="G23" s="609">
        <v>0</v>
      </c>
      <c r="H23" s="611">
        <v>0</v>
      </c>
    </row>
    <row r="24" spans="1:8" ht="15.75">
      <c r="A24" s="395">
        <v>5.5</v>
      </c>
      <c r="B24" s="427" t="s">
        <v>186</v>
      </c>
      <c r="C24" s="609">
        <v>0</v>
      </c>
      <c r="D24" s="609">
        <v>0</v>
      </c>
      <c r="E24" s="610">
        <v>0</v>
      </c>
      <c r="F24" s="609">
        <v>0</v>
      </c>
      <c r="G24" s="609">
        <v>0</v>
      </c>
      <c r="H24" s="611">
        <v>0</v>
      </c>
    </row>
    <row r="25" spans="1:8" ht="15.75">
      <c r="A25" s="395">
        <v>5.6</v>
      </c>
      <c r="B25" s="427" t="s">
        <v>187</v>
      </c>
      <c r="C25" s="609">
        <v>0</v>
      </c>
      <c r="D25" s="609">
        <v>0</v>
      </c>
      <c r="E25" s="610">
        <v>0</v>
      </c>
      <c r="F25" s="609">
        <v>0</v>
      </c>
      <c r="G25" s="609">
        <v>0</v>
      </c>
      <c r="H25" s="611">
        <v>0</v>
      </c>
    </row>
    <row r="26" spans="1:8" ht="15.75">
      <c r="A26" s="395">
        <v>5.7</v>
      </c>
      <c r="B26" s="427" t="s">
        <v>41</v>
      </c>
      <c r="C26" s="609">
        <v>0</v>
      </c>
      <c r="D26" s="609">
        <v>0</v>
      </c>
      <c r="E26" s="610">
        <v>0</v>
      </c>
      <c r="F26" s="609">
        <v>0</v>
      </c>
      <c r="G26" s="609">
        <v>0</v>
      </c>
      <c r="H26" s="611">
        <v>0</v>
      </c>
    </row>
    <row r="27" spans="1:8" ht="15.75">
      <c r="A27" s="395">
        <v>6</v>
      </c>
      <c r="B27" s="429" t="s">
        <v>657</v>
      </c>
      <c r="C27" s="609">
        <v>2985818.99</v>
      </c>
      <c r="D27" s="609">
        <v>2767662.2069999999</v>
      </c>
      <c r="E27" s="610">
        <v>5753481.1970000006</v>
      </c>
      <c r="F27" s="609">
        <v>4475316.5199999996</v>
      </c>
      <c r="G27" s="609">
        <v>6122633.8404000001</v>
      </c>
      <c r="H27" s="611">
        <v>10597950.360400001</v>
      </c>
    </row>
    <row r="28" spans="1:8" ht="15.75">
      <c r="A28" s="395">
        <v>7</v>
      </c>
      <c r="B28" s="429" t="s">
        <v>658</v>
      </c>
      <c r="C28" s="609">
        <v>14321549.689999999</v>
      </c>
      <c r="D28" s="609">
        <v>36306856.4859</v>
      </c>
      <c r="E28" s="610">
        <v>50628406.175899997</v>
      </c>
      <c r="F28" s="609">
        <v>14169805.9</v>
      </c>
      <c r="G28" s="609">
        <v>20611978.216200002</v>
      </c>
      <c r="H28" s="611">
        <v>34781784.1162</v>
      </c>
    </row>
    <row r="29" spans="1:8" ht="15.75">
      <c r="A29" s="395">
        <v>8</v>
      </c>
      <c r="B29" s="429" t="s">
        <v>195</v>
      </c>
      <c r="C29" s="609"/>
      <c r="D29" s="609"/>
      <c r="E29" s="610">
        <v>0</v>
      </c>
      <c r="F29" s="609"/>
      <c r="G29" s="609"/>
      <c r="H29" s="611">
        <v>0</v>
      </c>
    </row>
    <row r="30" spans="1:8" ht="15.75">
      <c r="A30" s="395">
        <v>9</v>
      </c>
      <c r="B30" s="430" t="s">
        <v>212</v>
      </c>
      <c r="C30" s="609">
        <v>0</v>
      </c>
      <c r="D30" s="609">
        <v>0</v>
      </c>
      <c r="E30" s="610">
        <v>0</v>
      </c>
      <c r="F30" s="609">
        <v>0</v>
      </c>
      <c r="G30" s="609">
        <v>0</v>
      </c>
      <c r="H30" s="611">
        <v>0</v>
      </c>
    </row>
    <row r="31" spans="1:8" ht="15.75">
      <c r="A31" s="395">
        <v>9.1</v>
      </c>
      <c r="B31" s="431" t="s">
        <v>202</v>
      </c>
      <c r="C31" s="609"/>
      <c r="D31" s="609"/>
      <c r="E31" s="610">
        <v>0</v>
      </c>
      <c r="F31" s="609"/>
      <c r="G31" s="609"/>
      <c r="H31" s="611">
        <v>0</v>
      </c>
    </row>
    <row r="32" spans="1:8" ht="15.75">
      <c r="A32" s="395">
        <v>9.1999999999999993</v>
      </c>
      <c r="B32" s="431" t="s">
        <v>203</v>
      </c>
      <c r="C32" s="609"/>
      <c r="D32" s="609"/>
      <c r="E32" s="610">
        <v>0</v>
      </c>
      <c r="F32" s="609"/>
      <c r="G32" s="609"/>
      <c r="H32" s="611">
        <v>0</v>
      </c>
    </row>
    <row r="33" spans="1:8" ht="15.75">
      <c r="A33" s="395">
        <v>9.3000000000000007</v>
      </c>
      <c r="B33" s="431" t="s">
        <v>199</v>
      </c>
      <c r="C33" s="609"/>
      <c r="D33" s="609"/>
      <c r="E33" s="610">
        <v>0</v>
      </c>
      <c r="F33" s="609"/>
      <c r="G33" s="609"/>
      <c r="H33" s="611">
        <v>0</v>
      </c>
    </row>
    <row r="34" spans="1:8" ht="15.75">
      <c r="A34" s="395">
        <v>9.4</v>
      </c>
      <c r="B34" s="431" t="s">
        <v>200</v>
      </c>
      <c r="C34" s="609"/>
      <c r="D34" s="609"/>
      <c r="E34" s="610">
        <v>0</v>
      </c>
      <c r="F34" s="609"/>
      <c r="G34" s="609"/>
      <c r="H34" s="611">
        <v>0</v>
      </c>
    </row>
    <row r="35" spans="1:8" ht="15.75">
      <c r="A35" s="395">
        <v>9.5</v>
      </c>
      <c r="B35" s="431" t="s">
        <v>201</v>
      </c>
      <c r="C35" s="609"/>
      <c r="D35" s="609"/>
      <c r="E35" s="610">
        <v>0</v>
      </c>
      <c r="F35" s="609"/>
      <c r="G35" s="609"/>
      <c r="H35" s="611">
        <v>0</v>
      </c>
    </row>
    <row r="36" spans="1:8" ht="15.75">
      <c r="A36" s="395">
        <v>9.6</v>
      </c>
      <c r="B36" s="431" t="s">
        <v>204</v>
      </c>
      <c r="C36" s="609"/>
      <c r="D36" s="609"/>
      <c r="E36" s="610">
        <v>0</v>
      </c>
      <c r="F36" s="609"/>
      <c r="G36" s="609"/>
      <c r="H36" s="611">
        <v>0</v>
      </c>
    </row>
    <row r="37" spans="1:8" ht="15.75">
      <c r="A37" s="395">
        <v>9.6999999999999993</v>
      </c>
      <c r="B37" s="431" t="s">
        <v>205</v>
      </c>
      <c r="C37" s="609"/>
      <c r="D37" s="609"/>
      <c r="E37" s="610">
        <v>0</v>
      </c>
      <c r="F37" s="609"/>
      <c r="G37" s="609"/>
      <c r="H37" s="611">
        <v>0</v>
      </c>
    </row>
    <row r="38" spans="1:8" ht="15.75">
      <c r="A38" s="395">
        <v>10</v>
      </c>
      <c r="B38" s="426" t="s">
        <v>208</v>
      </c>
      <c r="C38" s="609">
        <v>302385.75</v>
      </c>
      <c r="D38" s="609">
        <v>331576.52040000004</v>
      </c>
      <c r="E38" s="610">
        <v>633962.27040000004</v>
      </c>
      <c r="F38" s="609">
        <v>26792.46</v>
      </c>
      <c r="G38" s="609">
        <v>792178.70769999991</v>
      </c>
      <c r="H38" s="611">
        <v>818971.16769999987</v>
      </c>
    </row>
    <row r="39" spans="1:8" ht="15.75">
      <c r="A39" s="395">
        <v>10.1</v>
      </c>
      <c r="B39" s="432" t="s">
        <v>209</v>
      </c>
      <c r="C39" s="609">
        <v>840.73</v>
      </c>
      <c r="D39" s="609">
        <v>0</v>
      </c>
      <c r="E39" s="610">
        <v>840.73</v>
      </c>
      <c r="F39" s="609">
        <v>2048.0300000000002</v>
      </c>
      <c r="G39" s="609">
        <v>205597</v>
      </c>
      <c r="H39" s="611">
        <v>207645.03</v>
      </c>
    </row>
    <row r="40" spans="1:8" ht="15.75">
      <c r="A40" s="395">
        <v>10.199999999999999</v>
      </c>
      <c r="B40" s="432" t="s">
        <v>210</v>
      </c>
      <c r="C40" s="609">
        <v>0</v>
      </c>
      <c r="D40" s="609">
        <v>0</v>
      </c>
      <c r="E40" s="610">
        <v>0</v>
      </c>
      <c r="F40" s="609">
        <v>171.9</v>
      </c>
      <c r="G40" s="609">
        <v>8851.1929</v>
      </c>
      <c r="H40" s="611">
        <v>9023.0928999999996</v>
      </c>
    </row>
    <row r="41" spans="1:8" ht="15.75">
      <c r="A41" s="395">
        <v>10.3</v>
      </c>
      <c r="B41" s="432" t="s">
        <v>213</v>
      </c>
      <c r="C41" s="609">
        <v>294665.03000000003</v>
      </c>
      <c r="D41" s="609">
        <v>229149.99940000006</v>
      </c>
      <c r="E41" s="610">
        <v>523815.02940000012</v>
      </c>
      <c r="F41" s="609">
        <v>17641.899999999998</v>
      </c>
      <c r="G41" s="609">
        <v>421810.23489999998</v>
      </c>
      <c r="H41" s="611">
        <v>439452.1349</v>
      </c>
    </row>
    <row r="42" spans="1:8" ht="25.5">
      <c r="A42" s="395">
        <v>10.4</v>
      </c>
      <c r="B42" s="432" t="s">
        <v>214</v>
      </c>
      <c r="C42" s="609">
        <v>6879.99</v>
      </c>
      <c r="D42" s="609">
        <v>102426.52100000001</v>
      </c>
      <c r="E42" s="610">
        <v>109306.51100000001</v>
      </c>
      <c r="F42" s="609">
        <v>6930.63</v>
      </c>
      <c r="G42" s="609">
        <v>155920.27990000002</v>
      </c>
      <c r="H42" s="611">
        <v>162850.90990000003</v>
      </c>
    </row>
    <row r="43" spans="1:8" ht="16.5" thickBot="1">
      <c r="A43" s="395">
        <v>11</v>
      </c>
      <c r="B43" s="145" t="s">
        <v>211</v>
      </c>
      <c r="C43" s="609"/>
      <c r="D43" s="609"/>
      <c r="E43" s="610">
        <v>0</v>
      </c>
      <c r="F43" s="609"/>
      <c r="G43" s="609"/>
      <c r="H43" s="611"/>
    </row>
    <row r="44" spans="1:8" ht="15.75">
      <c r="C44" s="433"/>
      <c r="D44" s="433"/>
      <c r="E44" s="433"/>
      <c r="F44" s="433"/>
      <c r="G44" s="433"/>
      <c r="H44" s="433"/>
    </row>
    <row r="45" spans="1:8" ht="15.75">
      <c r="C45" s="433"/>
      <c r="D45" s="433"/>
      <c r="E45" s="433"/>
      <c r="F45" s="433"/>
      <c r="G45" s="433"/>
      <c r="H45" s="433"/>
    </row>
    <row r="46" spans="1:8" ht="15.75">
      <c r="C46" s="433"/>
      <c r="D46" s="433"/>
      <c r="E46" s="433"/>
      <c r="F46" s="433"/>
      <c r="G46" s="433"/>
      <c r="H46" s="433"/>
    </row>
    <row r="47" spans="1:8" ht="15.75">
      <c r="C47" s="433"/>
      <c r="D47" s="433"/>
      <c r="E47" s="433"/>
      <c r="F47" s="433"/>
      <c r="G47" s="433"/>
      <c r="H47" s="433"/>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39" sqref="B39"/>
    </sheetView>
  </sheetViews>
  <sheetFormatPr defaultColWidth="9.140625" defaultRowHeight="12.75"/>
  <cols>
    <col min="1" max="1" width="9.5703125" style="4" bestFit="1" customWidth="1"/>
    <col min="2" max="2" width="93.5703125" style="4" customWidth="1"/>
    <col min="3" max="4" width="10.7109375" style="4" customWidth="1"/>
    <col min="5" max="11" width="9.7109375" style="17" customWidth="1"/>
    <col min="12" max="16384" width="9.140625" style="17"/>
  </cols>
  <sheetData>
    <row r="1" spans="1:8">
      <c r="A1" s="2" t="s">
        <v>31</v>
      </c>
      <c r="B1" s="3" t="str">
        <f>'Info '!C2</f>
        <v>JSC Ziraat Bank Georgia</v>
      </c>
      <c r="C1" s="3"/>
    </row>
    <row r="2" spans="1:8">
      <c r="A2" s="2" t="s">
        <v>32</v>
      </c>
      <c r="B2" s="635">
        <f>'1. key ratios '!B2</f>
        <v>45473</v>
      </c>
      <c r="C2" s="6"/>
      <c r="D2" s="7"/>
      <c r="E2" s="20"/>
      <c r="F2" s="20"/>
      <c r="G2" s="20"/>
      <c r="H2" s="20"/>
    </row>
    <row r="3" spans="1:8">
      <c r="A3" s="2"/>
      <c r="B3" s="3"/>
      <c r="C3" s="6"/>
      <c r="D3" s="7"/>
      <c r="E3" s="20"/>
      <c r="F3" s="20"/>
      <c r="G3" s="20"/>
      <c r="H3" s="20"/>
    </row>
    <row r="4" spans="1:8" ht="15" customHeight="1" thickBot="1">
      <c r="A4" s="7" t="s">
        <v>97</v>
      </c>
      <c r="B4" s="91" t="s">
        <v>188</v>
      </c>
      <c r="C4" s="21" t="s">
        <v>36</v>
      </c>
    </row>
    <row r="5" spans="1:8" ht="15" customHeight="1">
      <c r="A5" s="169" t="s">
        <v>6</v>
      </c>
      <c r="B5" s="170"/>
      <c r="C5" s="332" t="str">
        <f>INT((MONTH($B$2))/3)&amp;"Q"&amp;"-"&amp;YEAR($B$2)</f>
        <v>2Q-2024</v>
      </c>
      <c r="D5" s="332" t="str">
        <f>IF(INT(MONTH($B$2))=3, "4"&amp;"Q"&amp;"-"&amp;YEAR($B$2)-1, IF(INT(MONTH($B$2))=6, "1"&amp;"Q"&amp;"-"&amp;YEAR($B$2), IF(INT(MONTH($B$2))=9, "2"&amp;"Q"&amp;"-"&amp;YEAR($B$2),IF(INT(MONTH($B$2))=12, "3"&amp;"Q"&amp;"-"&amp;YEAR($B$2), 0))))</f>
        <v>1Q-2024</v>
      </c>
      <c r="E5" s="332" t="str">
        <f>IF(INT(MONTH($B$2))=3, "3"&amp;"Q"&amp;"-"&amp;YEAR($B$2)-1, IF(INT(MONTH($B$2))=6, "4"&amp;"Q"&amp;"-"&amp;YEAR($B$2)-1, IF(INT(MONTH($B$2))=9, "1"&amp;"Q"&amp;"-"&amp;YEAR($B$2),IF(INT(MONTH($B$2))=12, "2"&amp;"Q"&amp;"-"&amp;YEAR($B$2), 0))))</f>
        <v>4Q-2023</v>
      </c>
      <c r="F5" s="332" t="str">
        <f>IF(INT(MONTH($B$2))=3, "2"&amp;"Q"&amp;"-"&amp;YEAR($B$2)-1, IF(INT(MONTH($B$2))=6, "3"&amp;"Q"&amp;"-"&amp;YEAR($B$2)-1, IF(INT(MONTH($B$2))=9, "4"&amp;"Q"&amp;"-"&amp;YEAR($B$2)-1,IF(INT(MONTH($B$2))=12, "1"&amp;"Q"&amp;"-"&amp;YEAR($B$2), 0))))</f>
        <v>3Q-2023</v>
      </c>
      <c r="G5" s="333" t="str">
        <f>IF(INT(MONTH($B$2))=3, "1"&amp;"Q"&amp;"-"&amp;YEAR($B$2)-1, IF(INT(MONTH($B$2))=6, "2"&amp;"Q"&amp;"-"&amp;YEAR($B$2)-1, IF(INT(MONTH($B$2))=9, "3"&amp;"Q"&amp;"-"&amp;YEAR($B$2)-1,IF(INT(MONTH($B$2))=12, "4"&amp;"Q"&amp;"-"&amp;YEAR($B$2)-1, 0))))</f>
        <v>2Q-2023</v>
      </c>
    </row>
    <row r="6" spans="1:8" ht="15" customHeight="1">
      <c r="A6" s="22">
        <v>1</v>
      </c>
      <c r="B6" s="262" t="s">
        <v>192</v>
      </c>
      <c r="C6" s="326">
        <v>217020538.44055998</v>
      </c>
      <c r="D6" s="327">
        <v>208909184.12862998</v>
      </c>
      <c r="E6" s="264">
        <v>204434072.45705998</v>
      </c>
      <c r="F6" s="326">
        <v>203112660.71449003</v>
      </c>
      <c r="G6" s="329">
        <v>176610969.02558997</v>
      </c>
    </row>
    <row r="7" spans="1:8" ht="15" customHeight="1">
      <c r="A7" s="22">
        <v>1.1000000000000001</v>
      </c>
      <c r="B7" s="262" t="s">
        <v>356</v>
      </c>
      <c r="C7" s="612">
        <v>189737559.16589999</v>
      </c>
      <c r="D7" s="613">
        <v>183966735.84994999</v>
      </c>
      <c r="E7" s="612">
        <v>176008312.48369998</v>
      </c>
      <c r="F7" s="612">
        <v>174834680.01960003</v>
      </c>
      <c r="G7" s="330">
        <v>155334844.22189999</v>
      </c>
    </row>
    <row r="8" spans="1:8">
      <c r="A8" s="22" t="s">
        <v>15</v>
      </c>
      <c r="B8" s="262" t="s">
        <v>96</v>
      </c>
      <c r="C8" s="612"/>
      <c r="D8" s="613"/>
      <c r="E8" s="612"/>
      <c r="F8" s="612"/>
      <c r="G8" s="330"/>
    </row>
    <row r="9" spans="1:8" ht="15" customHeight="1">
      <c r="A9" s="22">
        <v>1.2</v>
      </c>
      <c r="B9" s="263" t="s">
        <v>95</v>
      </c>
      <c r="C9" s="612">
        <v>27282979.274659999</v>
      </c>
      <c r="D9" s="613">
        <v>24942448.27868</v>
      </c>
      <c r="E9" s="612">
        <v>28425759.973359998</v>
      </c>
      <c r="F9" s="612">
        <v>28277980.69489</v>
      </c>
      <c r="G9" s="330">
        <v>21276124.803689998</v>
      </c>
    </row>
    <row r="10" spans="1:8" ht="15" customHeight="1">
      <c r="A10" s="22">
        <v>1.3</v>
      </c>
      <c r="B10" s="262" t="s">
        <v>29</v>
      </c>
      <c r="C10" s="612">
        <v>0</v>
      </c>
      <c r="D10" s="613">
        <v>0</v>
      </c>
      <c r="E10" s="612">
        <v>0</v>
      </c>
      <c r="F10" s="612">
        <v>0</v>
      </c>
      <c r="G10" s="330">
        <v>0</v>
      </c>
    </row>
    <row r="11" spans="1:8" ht="15" customHeight="1">
      <c r="A11" s="22">
        <v>2</v>
      </c>
      <c r="B11" s="262" t="s">
        <v>189</v>
      </c>
      <c r="C11" s="612">
        <v>203938.83232299873</v>
      </c>
      <c r="D11" s="613">
        <v>790279.32705599605</v>
      </c>
      <c r="E11" s="612">
        <v>465473.88037203415</v>
      </c>
      <c r="F11" s="612">
        <v>998400.34667698352</v>
      </c>
      <c r="G11" s="330">
        <v>3046149.6910429932</v>
      </c>
    </row>
    <row r="12" spans="1:8" ht="15" customHeight="1">
      <c r="A12" s="22">
        <v>3</v>
      </c>
      <c r="B12" s="262" t="s">
        <v>190</v>
      </c>
      <c r="C12" s="612">
        <v>24452689</v>
      </c>
      <c r="D12" s="613">
        <v>24452689</v>
      </c>
      <c r="E12" s="612">
        <v>20391120</v>
      </c>
      <c r="F12" s="612">
        <v>20391120</v>
      </c>
      <c r="G12" s="330">
        <v>20391120</v>
      </c>
    </row>
    <row r="13" spans="1:8" ht="15" customHeight="1" thickBot="1">
      <c r="A13" s="24">
        <v>4</v>
      </c>
      <c r="B13" s="25" t="s">
        <v>191</v>
      </c>
      <c r="C13" s="265">
        <v>241677166.27288297</v>
      </c>
      <c r="D13" s="328">
        <v>234152152.45568597</v>
      </c>
      <c r="E13" s="266">
        <v>225290666.33743203</v>
      </c>
      <c r="F13" s="265">
        <v>224502181.061167</v>
      </c>
      <c r="G13" s="331">
        <v>200048238.71663296</v>
      </c>
    </row>
    <row r="14" spans="1:8">
      <c r="B14" s="28"/>
    </row>
    <row r="15" spans="1:8" ht="25.5">
      <c r="B15" s="29" t="s">
        <v>357</v>
      </c>
    </row>
    <row r="16" spans="1:8">
      <c r="B16" s="29"/>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21" sqref="B21"/>
    </sheetView>
  </sheetViews>
  <sheetFormatPr defaultColWidth="9.140625" defaultRowHeight="14.25"/>
  <cols>
    <col min="1" max="1" width="9.5703125" style="4" bestFit="1" customWidth="1"/>
    <col min="2" max="2" width="57.28515625" style="4" customWidth="1"/>
    <col min="3" max="3" width="42.5703125" style="4" customWidth="1"/>
    <col min="4" max="16384" width="9.140625" style="5"/>
  </cols>
  <sheetData>
    <row r="1" spans="1:8">
      <c r="A1" s="2" t="s">
        <v>31</v>
      </c>
      <c r="B1" s="3" t="str">
        <f>'Info '!C2</f>
        <v>JSC Ziraat Bank Georgia</v>
      </c>
    </row>
    <row r="2" spans="1:8">
      <c r="A2" s="2" t="s">
        <v>32</v>
      </c>
      <c r="B2" s="635">
        <f>'1. key ratios '!B2</f>
        <v>45473</v>
      </c>
    </row>
    <row r="4" spans="1:8" ht="27.95" customHeight="1" thickBot="1">
      <c r="A4" s="30" t="s">
        <v>42</v>
      </c>
      <c r="B4" s="31" t="s">
        <v>164</v>
      </c>
      <c r="C4" s="32"/>
    </row>
    <row r="5" spans="1:8">
      <c r="A5" s="33"/>
      <c r="B5" s="324" t="s">
        <v>43</v>
      </c>
      <c r="C5" s="325" t="s">
        <v>370</v>
      </c>
    </row>
    <row r="6" spans="1:8">
      <c r="A6" s="34">
        <v>1</v>
      </c>
      <c r="B6" s="628" t="s">
        <v>716</v>
      </c>
      <c r="C6" s="629" t="s">
        <v>715</v>
      </c>
    </row>
    <row r="7" spans="1:8">
      <c r="A7" s="34">
        <v>2</v>
      </c>
      <c r="B7" s="628" t="s">
        <v>732</v>
      </c>
      <c r="C7" s="629" t="s">
        <v>717</v>
      </c>
    </row>
    <row r="8" spans="1:8">
      <c r="A8" s="34">
        <v>3</v>
      </c>
      <c r="B8" s="628" t="s">
        <v>739</v>
      </c>
      <c r="C8" s="629" t="s">
        <v>717</v>
      </c>
    </row>
    <row r="9" spans="1:8">
      <c r="A9" s="34">
        <v>4</v>
      </c>
      <c r="B9" s="628" t="s">
        <v>718</v>
      </c>
      <c r="C9" s="629" t="s">
        <v>719</v>
      </c>
    </row>
    <row r="10" spans="1:8">
      <c r="A10" s="34">
        <v>5</v>
      </c>
      <c r="B10" s="628" t="s">
        <v>720</v>
      </c>
      <c r="C10" s="629" t="s">
        <v>719</v>
      </c>
    </row>
    <row r="11" spans="1:8">
      <c r="A11" s="34">
        <v>6</v>
      </c>
      <c r="B11" s="628"/>
      <c r="C11" s="629"/>
    </row>
    <row r="12" spans="1:8">
      <c r="A12" s="34">
        <v>7</v>
      </c>
      <c r="B12" s="628"/>
      <c r="C12" s="629"/>
      <c r="H12" s="37"/>
    </row>
    <row r="13" spans="1:8">
      <c r="A13" s="34">
        <v>8</v>
      </c>
      <c r="B13" s="628"/>
      <c r="C13" s="629"/>
    </row>
    <row r="14" spans="1:8">
      <c r="A14" s="34">
        <v>9</v>
      </c>
      <c r="B14" s="628"/>
      <c r="C14" s="629"/>
    </row>
    <row r="15" spans="1:8">
      <c r="A15" s="34">
        <v>10</v>
      </c>
      <c r="B15" s="628"/>
      <c r="C15" s="629"/>
    </row>
    <row r="16" spans="1:8">
      <c r="A16" s="34"/>
      <c r="B16" s="630"/>
      <c r="C16" s="631"/>
    </row>
    <row r="17" spans="1:3">
      <c r="A17" s="34"/>
      <c r="B17" s="632" t="s">
        <v>44</v>
      </c>
      <c r="C17" s="633" t="s">
        <v>371</v>
      </c>
    </row>
    <row r="18" spans="1:3">
      <c r="A18" s="34">
        <v>1</v>
      </c>
      <c r="B18" s="628" t="s">
        <v>713</v>
      </c>
      <c r="C18" s="634" t="s">
        <v>721</v>
      </c>
    </row>
    <row r="19" spans="1:3">
      <c r="A19" s="34">
        <v>2</v>
      </c>
      <c r="B19" s="628" t="s">
        <v>722</v>
      </c>
      <c r="C19" s="634" t="s">
        <v>723</v>
      </c>
    </row>
    <row r="20" spans="1:3">
      <c r="A20" s="34">
        <v>3</v>
      </c>
      <c r="B20" s="628" t="s">
        <v>724</v>
      </c>
      <c r="C20" s="634" t="s">
        <v>725</v>
      </c>
    </row>
    <row r="21" spans="1:3">
      <c r="A21" s="34">
        <v>4</v>
      </c>
      <c r="B21" s="628" t="s">
        <v>740</v>
      </c>
      <c r="C21" s="634" t="s">
        <v>741</v>
      </c>
    </row>
    <row r="22" spans="1:3">
      <c r="A22" s="34">
        <v>5</v>
      </c>
      <c r="B22" s="35"/>
      <c r="C22" s="38"/>
    </row>
    <row r="23" spans="1:3">
      <c r="A23" s="34">
        <v>6</v>
      </c>
      <c r="B23" s="35"/>
      <c r="C23" s="38"/>
    </row>
    <row r="24" spans="1:3">
      <c r="A24" s="34">
        <v>7</v>
      </c>
      <c r="B24" s="35"/>
      <c r="C24" s="38"/>
    </row>
    <row r="25" spans="1:3">
      <c r="A25" s="34">
        <v>8</v>
      </c>
      <c r="B25" s="35"/>
      <c r="C25" s="38"/>
    </row>
    <row r="26" spans="1:3">
      <c r="A26" s="34">
        <v>9</v>
      </c>
      <c r="B26" s="35"/>
      <c r="C26" s="38"/>
    </row>
    <row r="27" spans="1:3" ht="15.75" customHeight="1">
      <c r="A27" s="34">
        <v>10</v>
      </c>
      <c r="B27" s="35"/>
      <c r="C27" s="39"/>
    </row>
    <row r="28" spans="1:3" ht="15.75" customHeight="1">
      <c r="A28" s="34"/>
      <c r="B28" s="35"/>
      <c r="C28" s="39"/>
    </row>
    <row r="29" spans="1:3" ht="30" customHeight="1">
      <c r="A29" s="34"/>
      <c r="B29" s="735" t="s">
        <v>45</v>
      </c>
      <c r="C29" s="736"/>
    </row>
    <row r="30" spans="1:3">
      <c r="A30" s="34">
        <v>1</v>
      </c>
      <c r="B30" s="628" t="s">
        <v>726</v>
      </c>
      <c r="C30" s="636">
        <v>1</v>
      </c>
    </row>
    <row r="31" spans="1:3" ht="15.75" customHeight="1">
      <c r="A31" s="34"/>
      <c r="B31" s="35"/>
      <c r="C31" s="36"/>
    </row>
    <row r="32" spans="1:3" ht="29.25" customHeight="1">
      <c r="A32" s="34"/>
      <c r="B32" s="735" t="s">
        <v>46</v>
      </c>
      <c r="C32" s="736"/>
    </row>
    <row r="33" spans="1:3">
      <c r="A33" s="34">
        <v>1</v>
      </c>
      <c r="B33" s="35"/>
      <c r="C33" s="36" t="s">
        <v>14</v>
      </c>
    </row>
    <row r="34" spans="1:3" ht="15" thickBot="1">
      <c r="A34" s="40"/>
      <c r="B34" s="41"/>
      <c r="C34" s="42"/>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zoomScale="90" zoomScaleNormal="90" workbookViewId="0">
      <pane xSplit="1" ySplit="5" topLeftCell="B6" activePane="bottomRight" state="frozen"/>
      <selection activeCell="B61" sqref="B61"/>
      <selection pane="topRight" activeCell="B61" sqref="B61"/>
      <selection pane="bottomLeft" activeCell="B61" sqref="B61"/>
      <selection pane="bottomRight" activeCell="C8" sqref="C8:E37"/>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7" t="s">
        <v>31</v>
      </c>
      <c r="B1" s="3" t="str">
        <f>'Info '!C2</f>
        <v>JSC Ziraat Bank Georgia</v>
      </c>
      <c r="C1" s="53"/>
      <c r="D1" s="53"/>
      <c r="E1" s="53"/>
      <c r="F1" s="15"/>
    </row>
    <row r="2" spans="1:7" s="43" customFormat="1" ht="15.75" customHeight="1">
      <c r="A2" s="207" t="s">
        <v>32</v>
      </c>
      <c r="B2" s="635">
        <f>'1. key ratios '!B2</f>
        <v>45473</v>
      </c>
    </row>
    <row r="3" spans="1:7" s="43" customFormat="1" ht="15.75" customHeight="1">
      <c r="A3" s="207"/>
    </row>
    <row r="4" spans="1:7" s="43" customFormat="1" ht="15.75" customHeight="1" thickBot="1">
      <c r="A4" s="208" t="s">
        <v>100</v>
      </c>
      <c r="B4" s="741" t="s">
        <v>226</v>
      </c>
      <c r="C4" s="742"/>
      <c r="D4" s="742"/>
      <c r="E4" s="742"/>
    </row>
    <row r="5" spans="1:7" s="47" customFormat="1" ht="17.45" customHeight="1">
      <c r="A5" s="154"/>
      <c r="B5" s="155"/>
      <c r="C5" s="45" t="s">
        <v>0</v>
      </c>
      <c r="D5" s="45" t="s">
        <v>1</v>
      </c>
      <c r="E5" s="46" t="s">
        <v>2</v>
      </c>
    </row>
    <row r="6" spans="1:7" s="15" customFormat="1" ht="14.45" customHeight="1">
      <c r="A6" s="209"/>
      <c r="B6" s="737" t="s">
        <v>233</v>
      </c>
      <c r="C6" s="737" t="s">
        <v>659</v>
      </c>
      <c r="D6" s="739" t="s">
        <v>99</v>
      </c>
      <c r="E6" s="740"/>
      <c r="G6" s="5"/>
    </row>
    <row r="7" spans="1:7" s="15" customFormat="1" ht="99.6" customHeight="1">
      <c r="A7" s="209"/>
      <c r="B7" s="738"/>
      <c r="C7" s="737"/>
      <c r="D7" s="246" t="s">
        <v>98</v>
      </c>
      <c r="E7" s="247" t="s">
        <v>234</v>
      </c>
      <c r="G7" s="5"/>
    </row>
    <row r="8" spans="1:7" ht="21">
      <c r="A8" s="380">
        <v>1</v>
      </c>
      <c r="B8" s="381" t="s">
        <v>560</v>
      </c>
      <c r="C8" s="698">
        <v>69744601.914700001</v>
      </c>
      <c r="D8" s="699">
        <v>0</v>
      </c>
      <c r="E8" s="698">
        <v>69744601.914700001</v>
      </c>
      <c r="F8" s="15"/>
    </row>
    <row r="9" spans="1:7" ht="15">
      <c r="A9" s="380">
        <v>1.1000000000000001</v>
      </c>
      <c r="B9" s="382" t="s">
        <v>561</v>
      </c>
      <c r="C9" s="700">
        <v>9266072.2098000012</v>
      </c>
      <c r="D9" s="699"/>
      <c r="E9" s="700">
        <v>9266072.2098000012</v>
      </c>
      <c r="F9" s="15"/>
    </row>
    <row r="10" spans="1:7" ht="15">
      <c r="A10" s="380">
        <v>1.2</v>
      </c>
      <c r="B10" s="382" t="s">
        <v>562</v>
      </c>
      <c r="C10" s="700">
        <v>23973112.175700001</v>
      </c>
      <c r="D10" s="699"/>
      <c r="E10" s="700">
        <v>23973112.175700001</v>
      </c>
      <c r="F10" s="15"/>
    </row>
    <row r="11" spans="1:7" ht="15">
      <c r="A11" s="380">
        <v>1.3</v>
      </c>
      <c r="B11" s="382" t="s">
        <v>563</v>
      </c>
      <c r="C11" s="700">
        <v>36505417.529200003</v>
      </c>
      <c r="D11" s="699"/>
      <c r="E11" s="700">
        <v>36505417.529200003</v>
      </c>
      <c r="F11" s="15"/>
    </row>
    <row r="12" spans="1:7" ht="15">
      <c r="A12" s="380">
        <v>2</v>
      </c>
      <c r="B12" s="383" t="s">
        <v>564</v>
      </c>
      <c r="C12" s="700">
        <v>0</v>
      </c>
      <c r="D12" s="699"/>
      <c r="E12" s="700">
        <v>0</v>
      </c>
      <c r="F12" s="15"/>
    </row>
    <row r="13" spans="1:7" ht="15">
      <c r="A13" s="380">
        <v>2.1</v>
      </c>
      <c r="B13" s="384" t="s">
        <v>565</v>
      </c>
      <c r="C13" s="700">
        <v>0</v>
      </c>
      <c r="D13" s="699"/>
      <c r="E13" s="700">
        <v>0</v>
      </c>
      <c r="F13" s="15"/>
    </row>
    <row r="14" spans="1:7" ht="21">
      <c r="A14" s="380">
        <v>3</v>
      </c>
      <c r="B14" s="385" t="s">
        <v>566</v>
      </c>
      <c r="C14" s="700">
        <v>0</v>
      </c>
      <c r="D14" s="699"/>
      <c r="E14" s="700">
        <v>0</v>
      </c>
      <c r="F14" s="15"/>
    </row>
    <row r="15" spans="1:7" ht="21">
      <c r="A15" s="380">
        <v>4</v>
      </c>
      <c r="B15" s="386" t="s">
        <v>567</v>
      </c>
      <c r="C15" s="700">
        <v>0</v>
      </c>
      <c r="D15" s="699"/>
      <c r="E15" s="700">
        <v>0</v>
      </c>
      <c r="F15" s="15"/>
    </row>
    <row r="16" spans="1:7" ht="21">
      <c r="A16" s="380">
        <v>5</v>
      </c>
      <c r="B16" s="387" t="s">
        <v>568</v>
      </c>
      <c r="C16" s="701">
        <v>0</v>
      </c>
      <c r="D16" s="699">
        <v>0</v>
      </c>
      <c r="E16" s="701">
        <v>0</v>
      </c>
      <c r="F16" s="15"/>
    </row>
    <row r="17" spans="1:6" ht="15">
      <c r="A17" s="380">
        <v>5.0999999999999996</v>
      </c>
      <c r="B17" s="388" t="s">
        <v>569</v>
      </c>
      <c r="C17" s="700">
        <v>0</v>
      </c>
      <c r="D17" s="699"/>
      <c r="E17" s="700">
        <v>0</v>
      </c>
      <c r="F17" s="15"/>
    </row>
    <row r="18" spans="1:6" ht="15">
      <c r="A18" s="380">
        <v>5.2</v>
      </c>
      <c r="B18" s="388" t="s">
        <v>570</v>
      </c>
      <c r="C18" s="700">
        <v>0</v>
      </c>
      <c r="D18" s="699"/>
      <c r="E18" s="700">
        <v>0</v>
      </c>
      <c r="F18" s="15"/>
    </row>
    <row r="19" spans="1:6" ht="15">
      <c r="A19" s="380">
        <v>5.3</v>
      </c>
      <c r="B19" s="389" t="s">
        <v>571</v>
      </c>
      <c r="C19" s="700">
        <v>0</v>
      </c>
      <c r="D19" s="699"/>
      <c r="E19" s="700">
        <v>0</v>
      </c>
      <c r="F19" s="15"/>
    </row>
    <row r="20" spans="1:6" ht="15">
      <c r="A20" s="380">
        <v>6</v>
      </c>
      <c r="B20" s="385" t="s">
        <v>572</v>
      </c>
      <c r="C20" s="701">
        <v>150321535.4064</v>
      </c>
      <c r="D20" s="699">
        <v>0</v>
      </c>
      <c r="E20" s="701">
        <v>150321535.4064</v>
      </c>
      <c r="F20" s="15"/>
    </row>
    <row r="21" spans="1:6" ht="15">
      <c r="A21" s="380">
        <v>6.1</v>
      </c>
      <c r="B21" s="388" t="s">
        <v>570</v>
      </c>
      <c r="C21" s="700">
        <v>2593857.41</v>
      </c>
      <c r="D21" s="702"/>
      <c r="E21" s="700">
        <v>2593857.41</v>
      </c>
      <c r="F21" s="15"/>
    </row>
    <row r="22" spans="1:6" ht="15">
      <c r="A22" s="380">
        <v>6.2</v>
      </c>
      <c r="B22" s="389" t="s">
        <v>571</v>
      </c>
      <c r="C22" s="700">
        <v>147727677.9964</v>
      </c>
      <c r="D22" s="702"/>
      <c r="E22" s="700">
        <v>147727677.9964</v>
      </c>
      <c r="F22" s="15"/>
    </row>
    <row r="23" spans="1:6" ht="21">
      <c r="A23" s="380">
        <v>7</v>
      </c>
      <c r="B23" s="383" t="s">
        <v>573</v>
      </c>
      <c r="C23" s="700">
        <v>0</v>
      </c>
      <c r="D23" s="702"/>
      <c r="E23" s="700">
        <v>0</v>
      </c>
      <c r="F23" s="15"/>
    </row>
    <row r="24" spans="1:6" ht="21">
      <c r="A24" s="380">
        <v>8</v>
      </c>
      <c r="B24" s="390" t="s">
        <v>574</v>
      </c>
      <c r="C24" s="700">
        <v>0</v>
      </c>
      <c r="D24" s="702"/>
      <c r="E24" s="700">
        <v>0</v>
      </c>
      <c r="F24" s="15"/>
    </row>
    <row r="25" spans="1:6" ht="15">
      <c r="A25" s="380">
        <v>9</v>
      </c>
      <c r="B25" s="386" t="s">
        <v>575</v>
      </c>
      <c r="C25" s="703">
        <v>4222747.57</v>
      </c>
      <c r="D25" s="702">
        <v>0</v>
      </c>
      <c r="E25" s="703">
        <v>4222747.57</v>
      </c>
      <c r="F25" s="15"/>
    </row>
    <row r="26" spans="1:6" ht="15">
      <c r="A26" s="380">
        <v>9.1</v>
      </c>
      <c r="B26" s="388" t="s">
        <v>576</v>
      </c>
      <c r="C26" s="700">
        <v>4222747.57</v>
      </c>
      <c r="D26" s="702"/>
      <c r="E26" s="700">
        <v>4222747.57</v>
      </c>
      <c r="F26" s="15"/>
    </row>
    <row r="27" spans="1:6" ht="15">
      <c r="A27" s="380">
        <v>9.1999999999999993</v>
      </c>
      <c r="B27" s="388" t="s">
        <v>577</v>
      </c>
      <c r="C27" s="700">
        <v>0</v>
      </c>
      <c r="D27" s="702"/>
      <c r="E27" s="700">
        <v>0</v>
      </c>
      <c r="F27" s="15"/>
    </row>
    <row r="28" spans="1:6" ht="15">
      <c r="A28" s="380">
        <v>10</v>
      </c>
      <c r="B28" s="386" t="s">
        <v>578</v>
      </c>
      <c r="C28" s="703">
        <v>803324.24</v>
      </c>
      <c r="D28" s="702">
        <v>803324.24</v>
      </c>
      <c r="E28" s="703">
        <v>0</v>
      </c>
      <c r="F28" s="15"/>
    </row>
    <row r="29" spans="1:6" ht="15">
      <c r="A29" s="380">
        <v>10.1</v>
      </c>
      <c r="B29" s="388" t="s">
        <v>579</v>
      </c>
      <c r="C29" s="700">
        <v>0</v>
      </c>
      <c r="D29" s="702"/>
      <c r="E29" s="700">
        <v>0</v>
      </c>
      <c r="F29" s="15"/>
    </row>
    <row r="30" spans="1:6" ht="15">
      <c r="A30" s="380">
        <v>10.199999999999999</v>
      </c>
      <c r="B30" s="388" t="s">
        <v>580</v>
      </c>
      <c r="C30" s="700">
        <v>803324.24</v>
      </c>
      <c r="D30" s="702">
        <v>803324.24</v>
      </c>
      <c r="E30" s="700">
        <v>0</v>
      </c>
      <c r="F30" s="15"/>
    </row>
    <row r="31" spans="1:6" ht="15">
      <c r="A31" s="380">
        <v>11</v>
      </c>
      <c r="B31" s="386" t="s">
        <v>581</v>
      </c>
      <c r="C31" s="703">
        <v>442954.5</v>
      </c>
      <c r="D31" s="702">
        <v>0</v>
      </c>
      <c r="E31" s="703">
        <v>442954.5</v>
      </c>
      <c r="F31" s="15"/>
    </row>
    <row r="32" spans="1:6" ht="15">
      <c r="A32" s="380">
        <v>11.1</v>
      </c>
      <c r="B32" s="388" t="s">
        <v>582</v>
      </c>
      <c r="C32" s="700">
        <v>442954.5</v>
      </c>
      <c r="D32" s="702"/>
      <c r="E32" s="700">
        <v>442954.5</v>
      </c>
      <c r="F32" s="15"/>
    </row>
    <row r="33" spans="1:7" ht="15">
      <c r="A33" s="380">
        <v>11.2</v>
      </c>
      <c r="B33" s="388" t="s">
        <v>583</v>
      </c>
      <c r="C33" s="700">
        <v>0</v>
      </c>
      <c r="D33" s="702"/>
      <c r="E33" s="700">
        <v>0</v>
      </c>
      <c r="F33" s="15"/>
    </row>
    <row r="34" spans="1:7" ht="15">
      <c r="A34" s="380">
        <v>13</v>
      </c>
      <c r="B34" s="386" t="s">
        <v>584</v>
      </c>
      <c r="C34" s="698">
        <v>2202275.4352000002</v>
      </c>
      <c r="D34" s="702"/>
      <c r="E34" s="698">
        <v>2202275.4352000002</v>
      </c>
      <c r="F34" s="15"/>
    </row>
    <row r="35" spans="1:7" ht="15">
      <c r="A35" s="380">
        <v>13.1</v>
      </c>
      <c r="B35" s="391" t="s">
        <v>585</v>
      </c>
      <c r="C35" s="700">
        <v>302210</v>
      </c>
      <c r="D35" s="702"/>
      <c r="E35" s="700">
        <v>302210</v>
      </c>
      <c r="F35" s="15"/>
    </row>
    <row r="36" spans="1:7" ht="15">
      <c r="A36" s="380">
        <v>13.2</v>
      </c>
      <c r="B36" s="391" t="s">
        <v>586</v>
      </c>
      <c r="C36" s="700">
        <v>0</v>
      </c>
      <c r="D36" s="702"/>
      <c r="E36" s="700">
        <v>0</v>
      </c>
      <c r="F36" s="15"/>
    </row>
    <row r="37" spans="1:7" ht="26.25" thickBot="1">
      <c r="A37" s="112"/>
      <c r="B37" s="210" t="s">
        <v>235</v>
      </c>
      <c r="C37" s="614">
        <v>227737439.0663</v>
      </c>
      <c r="D37" s="614">
        <v>803324.24</v>
      </c>
      <c r="E37" s="615">
        <v>226934114.8263</v>
      </c>
    </row>
    <row r="38" spans="1:7">
      <c r="A38" s="5"/>
      <c r="B38" s="5"/>
      <c r="C38" s="5"/>
      <c r="D38" s="5"/>
      <c r="E38" s="5"/>
    </row>
    <row r="39" spans="1:7">
      <c r="A39" s="5"/>
      <c r="B39" s="5"/>
      <c r="C39" s="5"/>
      <c r="D39" s="5"/>
      <c r="E39" s="5"/>
    </row>
    <row r="41" spans="1:7" s="4" customFormat="1">
      <c r="B41" s="48"/>
      <c r="F41" s="5"/>
      <c r="G41" s="5"/>
    </row>
    <row r="42" spans="1:7" s="4" customFormat="1">
      <c r="B42" s="48"/>
      <c r="F42" s="5"/>
      <c r="G42" s="5"/>
    </row>
    <row r="43" spans="1:7" s="4" customFormat="1">
      <c r="B43" s="48"/>
      <c r="F43" s="5"/>
      <c r="G43" s="5"/>
    </row>
    <row r="44" spans="1:7" s="4" customFormat="1">
      <c r="B44" s="48"/>
      <c r="F44" s="5"/>
      <c r="G44" s="5"/>
    </row>
    <row r="45" spans="1:7" s="4" customFormat="1">
      <c r="B45" s="48"/>
      <c r="F45" s="5"/>
      <c r="G45" s="5"/>
    </row>
    <row r="46" spans="1:7" s="4" customFormat="1">
      <c r="B46" s="48"/>
      <c r="F46" s="5"/>
      <c r="G46" s="5"/>
    </row>
    <row r="47" spans="1:7" s="4" customFormat="1">
      <c r="B47" s="48"/>
      <c r="F47" s="5"/>
      <c r="G47" s="5"/>
    </row>
    <row r="48" spans="1:7" s="4" customFormat="1">
      <c r="B48" s="48"/>
      <c r="F48" s="5"/>
      <c r="G48" s="5"/>
    </row>
    <row r="49" spans="2:7" s="4" customFormat="1">
      <c r="B49" s="48"/>
      <c r="F49" s="5"/>
      <c r="G49" s="5"/>
    </row>
    <row r="50" spans="2:7" s="4" customFormat="1">
      <c r="B50" s="48"/>
      <c r="F50" s="5"/>
      <c r="G50" s="5"/>
    </row>
    <row r="51" spans="2:7" s="4" customFormat="1">
      <c r="B51" s="48"/>
      <c r="F51" s="5"/>
      <c r="G51" s="5"/>
    </row>
    <row r="52" spans="2:7" s="4" customFormat="1">
      <c r="B52" s="48"/>
      <c r="F52" s="5"/>
      <c r="G52" s="5"/>
    </row>
    <row r="53" spans="2:7" s="4" customFormat="1">
      <c r="B53" s="48"/>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C5" sqref="C5:C13"/>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31</v>
      </c>
      <c r="B1" s="3" t="str">
        <f>'Info '!C2</f>
        <v>JSC Ziraat Bank Georgia</v>
      </c>
    </row>
    <row r="2" spans="1:6" s="43" customFormat="1" ht="15.75" customHeight="1">
      <c r="A2" s="2" t="s">
        <v>32</v>
      </c>
      <c r="B2" s="635">
        <f>'1. key ratios '!B2</f>
        <v>45473</v>
      </c>
      <c r="C2" s="4"/>
      <c r="D2" s="4"/>
      <c r="E2" s="4"/>
      <c r="F2" s="4"/>
    </row>
    <row r="3" spans="1:6" s="43" customFormat="1" ht="15.75" customHeight="1">
      <c r="C3" s="4"/>
      <c r="D3" s="4"/>
      <c r="E3" s="4"/>
      <c r="F3" s="4"/>
    </row>
    <row r="4" spans="1:6" s="43" customFormat="1" ht="13.5" thickBot="1">
      <c r="A4" s="43" t="s">
        <v>47</v>
      </c>
      <c r="B4" s="211" t="s">
        <v>553</v>
      </c>
      <c r="C4" s="44" t="s">
        <v>36</v>
      </c>
      <c r="D4" s="4"/>
      <c r="E4" s="4"/>
      <c r="F4" s="4"/>
    </row>
    <row r="5" spans="1:6">
      <c r="A5" s="160">
        <v>1</v>
      </c>
      <c r="B5" s="212" t="s">
        <v>555</v>
      </c>
      <c r="C5" s="161">
        <v>226934114.8263</v>
      </c>
    </row>
    <row r="6" spans="1:6" s="162" customFormat="1" ht="15">
      <c r="A6" s="49">
        <v>2.1</v>
      </c>
      <c r="B6" s="157" t="s">
        <v>215</v>
      </c>
      <c r="C6" s="704">
        <v>56248653.652899995</v>
      </c>
    </row>
    <row r="7" spans="1:6" s="28" customFormat="1" outlineLevel="1">
      <c r="A7" s="22">
        <v>2.2000000000000002</v>
      </c>
      <c r="B7" s="23" t="s">
        <v>216</v>
      </c>
      <c r="C7" s="705"/>
    </row>
    <row r="8" spans="1:6" s="28" customFormat="1">
      <c r="A8" s="22">
        <v>3</v>
      </c>
      <c r="B8" s="158" t="s">
        <v>554</v>
      </c>
      <c r="C8" s="163">
        <v>283182768.47920001</v>
      </c>
    </row>
    <row r="9" spans="1:6" s="162" customFormat="1">
      <c r="A9" s="49">
        <v>4</v>
      </c>
      <c r="B9" s="51" t="s">
        <v>49</v>
      </c>
      <c r="C9" s="706">
        <v>0</v>
      </c>
    </row>
    <row r="10" spans="1:6" s="28" customFormat="1" ht="15" outlineLevel="1">
      <c r="A10" s="22">
        <v>5.0999999999999996</v>
      </c>
      <c r="B10" s="23" t="s">
        <v>217</v>
      </c>
      <c r="C10" s="707">
        <v>-28965674.378239997</v>
      </c>
    </row>
    <row r="11" spans="1:6" s="28" customFormat="1" outlineLevel="1">
      <c r="A11" s="22">
        <v>5.2</v>
      </c>
      <c r="B11" s="23" t="s">
        <v>218</v>
      </c>
      <c r="C11" s="705"/>
    </row>
    <row r="12" spans="1:6" s="28" customFormat="1">
      <c r="A12" s="22">
        <v>6</v>
      </c>
      <c r="B12" s="156" t="s">
        <v>358</v>
      </c>
      <c r="C12" s="705">
        <v>0</v>
      </c>
    </row>
    <row r="13" spans="1:6" s="28" customFormat="1" ht="13.5" thickBot="1">
      <c r="A13" s="24">
        <v>7</v>
      </c>
      <c r="B13" s="159" t="s">
        <v>178</v>
      </c>
      <c r="C13" s="164">
        <v>254217094.10096002</v>
      </c>
    </row>
    <row r="15" spans="1:6" ht="25.5">
      <c r="A15" s="176"/>
      <c r="B15" s="29" t="s">
        <v>359</v>
      </c>
    </row>
    <row r="16" spans="1:6">
      <c r="A16" s="176"/>
      <c r="B16" s="176"/>
    </row>
    <row r="17" spans="1:5" ht="15">
      <c r="A17" s="171"/>
      <c r="B17" s="172"/>
      <c r="C17" s="176"/>
      <c r="D17" s="176"/>
      <c r="E17" s="176"/>
    </row>
    <row r="18" spans="1:5" ht="15">
      <c r="A18" s="177"/>
      <c r="B18" s="178"/>
      <c r="C18" s="176"/>
      <c r="D18" s="176"/>
      <c r="E18" s="176"/>
    </row>
    <row r="19" spans="1:5">
      <c r="A19" s="179"/>
      <c r="B19" s="173"/>
      <c r="C19" s="176"/>
      <c r="D19" s="176"/>
      <c r="E19" s="176"/>
    </row>
    <row r="20" spans="1:5">
      <c r="A20" s="180"/>
      <c r="B20" s="174"/>
      <c r="C20" s="176"/>
      <c r="D20" s="176"/>
      <c r="E20" s="176"/>
    </row>
    <row r="21" spans="1:5">
      <c r="A21" s="180"/>
      <c r="B21" s="178"/>
      <c r="C21" s="176"/>
      <c r="D21" s="176"/>
      <c r="E21" s="176"/>
    </row>
    <row r="22" spans="1:5">
      <c r="A22" s="179"/>
      <c r="B22" s="175"/>
      <c r="C22" s="176"/>
      <c r="D22" s="176"/>
      <c r="E22" s="176"/>
    </row>
    <row r="23" spans="1:5">
      <c r="A23" s="180"/>
      <c r="B23" s="174"/>
      <c r="C23" s="176"/>
      <c r="D23" s="176"/>
      <c r="E23" s="176"/>
    </row>
    <row r="24" spans="1:5">
      <c r="A24" s="180"/>
      <c r="B24" s="174"/>
      <c r="C24" s="176"/>
      <c r="D24" s="176"/>
      <c r="E24" s="176"/>
    </row>
    <row r="25" spans="1:5">
      <c r="A25" s="180"/>
      <c r="B25" s="181"/>
      <c r="C25" s="176"/>
      <c r="D25" s="176"/>
      <c r="E25" s="176"/>
    </row>
    <row r="26" spans="1:5">
      <c r="A26" s="180"/>
      <c r="B26" s="178"/>
      <c r="C26" s="176"/>
      <c r="D26" s="176"/>
      <c r="E26" s="176"/>
    </row>
    <row r="27" spans="1:5">
      <c r="A27" s="176"/>
      <c r="B27" s="182"/>
      <c r="C27" s="176"/>
      <c r="D27" s="176"/>
      <c r="E27" s="176"/>
    </row>
    <row r="28" spans="1:5">
      <c r="A28" s="176"/>
      <c r="B28" s="182"/>
      <c r="C28" s="176"/>
      <c r="D28" s="176"/>
      <c r="E28" s="176"/>
    </row>
    <row r="29" spans="1:5">
      <c r="A29" s="176"/>
      <c r="B29" s="182"/>
      <c r="C29" s="176"/>
      <c r="D29" s="176"/>
      <c r="E29" s="176"/>
    </row>
    <row r="30" spans="1:5">
      <c r="A30" s="176"/>
      <c r="B30" s="182"/>
      <c r="C30" s="176"/>
      <c r="D30" s="176"/>
      <c r="E30" s="176"/>
    </row>
    <row r="31" spans="1:5">
      <c r="A31" s="176"/>
      <c r="B31" s="182"/>
      <c r="C31" s="176"/>
      <c r="D31" s="176"/>
      <c r="E31" s="176"/>
    </row>
    <row r="32" spans="1:5">
      <c r="A32" s="176"/>
      <c r="B32" s="182"/>
      <c r="C32" s="176"/>
      <c r="D32" s="176"/>
      <c r="E32" s="176"/>
    </row>
    <row r="33" spans="1:5">
      <c r="A33" s="176"/>
      <c r="B33" s="182"/>
      <c r="C33" s="176"/>
      <c r="D33" s="176"/>
      <c r="E33" s="176"/>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2026-03-12T14:35:54Z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