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9900" tabRatio="919" activeTab="10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10. CC2" sheetId="69" r:id="rId11"/>
    <sheet name="11. CRWA " sheetId="90" r:id="rId12"/>
    <sheet name="12. CRM" sheetId="64" r:id="rId13"/>
    <sheet name="13. CRME " sheetId="91" r:id="rId14"/>
    <sheet name="14. LCR" sheetId="93" r:id="rId15"/>
    <sheet name="15. CCR " sheetId="92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1">#REF!</definedName>
    <definedName name="ACC_BALACC" localSheetId="13">#REF!</definedName>
    <definedName name="ACC_BALACC" localSheetId="14">#REF!</definedName>
    <definedName name="ACC_BALACC" localSheetId="15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1">#REF!</definedName>
    <definedName name="ACC_CRS" localSheetId="13">#REF!</definedName>
    <definedName name="ACC_CRS" localSheetId="14">#REF!</definedName>
    <definedName name="ACC_CRS" localSheetId="15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1">#REF!</definedName>
    <definedName name="ACC_DBS" localSheetId="13">#REF!</definedName>
    <definedName name="ACC_DBS" localSheetId="14">#REF!</definedName>
    <definedName name="ACC_DBS" localSheetId="15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1">#REF!</definedName>
    <definedName name="ACC_ISO" localSheetId="13">#REF!</definedName>
    <definedName name="ACC_ISO" localSheetId="14">#REF!</definedName>
    <definedName name="ACC_ISO" localSheetId="15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1">#REF!</definedName>
    <definedName name="ACC_SALDO" localSheetId="13">#REF!</definedName>
    <definedName name="ACC_SALDO" localSheetId="14">#REF!</definedName>
    <definedName name="ACC_SALDO" localSheetId="15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1">#REF!</definedName>
    <definedName name="BS_BALACC" localSheetId="13">#REF!</definedName>
    <definedName name="BS_BALACC" localSheetId="14">#REF!</definedName>
    <definedName name="BS_BALACC" localSheetId="15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1">#REF!</definedName>
    <definedName name="BS_BALANCE" localSheetId="13">#REF!</definedName>
    <definedName name="BS_BALANCE" localSheetId="14">#REF!</definedName>
    <definedName name="BS_BALANCE" localSheetId="15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1">#REF!</definedName>
    <definedName name="BS_CR" localSheetId="13">#REF!</definedName>
    <definedName name="BS_CR" localSheetId="14">#REF!</definedName>
    <definedName name="BS_CR" localSheetId="15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1">#REF!</definedName>
    <definedName name="BS_CR_EQU" localSheetId="13">#REF!</definedName>
    <definedName name="BS_CR_EQU" localSheetId="14">#REF!</definedName>
    <definedName name="BS_CR_EQU" localSheetId="15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1">#REF!</definedName>
    <definedName name="BS_DB" localSheetId="13">#REF!</definedName>
    <definedName name="BS_DB" localSheetId="14">#REF!</definedName>
    <definedName name="BS_DB" localSheetId="15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1">#REF!</definedName>
    <definedName name="BS_DB_EQU" localSheetId="13">#REF!</definedName>
    <definedName name="BS_DB_EQU" localSheetId="14">#REF!</definedName>
    <definedName name="BS_DB_EQU" localSheetId="15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1">#REF!</definedName>
    <definedName name="BS_DT" localSheetId="13">#REF!</definedName>
    <definedName name="BS_DT" localSheetId="14">#REF!</definedName>
    <definedName name="BS_DT" localSheetId="15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1">#REF!</definedName>
    <definedName name="BS_ISO" localSheetId="13">#REF!</definedName>
    <definedName name="BS_ISO" localSheetId="14">#REF!</definedName>
    <definedName name="BS_ISO" localSheetId="15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1">#REF!</definedName>
    <definedName name="CurrentDate" localSheetId="13">#REF!</definedName>
    <definedName name="CurrentDate" localSheetId="14">#REF!</definedName>
    <definedName name="CurrentDate" localSheetId="15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5" i="73" l="1"/>
  <c r="G22" i="91" l="1"/>
  <c r="H22" i="91" s="1"/>
  <c r="F22" i="91"/>
  <c r="E22" i="91"/>
  <c r="D22" i="91"/>
  <c r="C22" i="91"/>
  <c r="H21" i="91"/>
  <c r="H15" i="91"/>
  <c r="H14" i="91"/>
  <c r="H13" i="91"/>
  <c r="S22" i="90"/>
  <c r="R22" i="90"/>
  <c r="Q22" i="90"/>
  <c r="P22" i="90"/>
  <c r="O22" i="90"/>
  <c r="N22" i="90"/>
  <c r="M22" i="90"/>
  <c r="L22" i="90"/>
  <c r="K22" i="90"/>
  <c r="J22" i="90"/>
  <c r="I22" i="90"/>
  <c r="H22" i="90"/>
  <c r="G22" i="90"/>
  <c r="F22" i="90"/>
  <c r="E22" i="90"/>
  <c r="D22" i="90"/>
  <c r="C22" i="90"/>
  <c r="C44" i="69"/>
  <c r="C36" i="69"/>
  <c r="C24" i="69"/>
  <c r="C14" i="69"/>
  <c r="C47" i="89"/>
  <c r="C52" i="89" s="1"/>
  <c r="C43" i="89"/>
  <c r="C35" i="89"/>
  <c r="C31" i="89"/>
  <c r="C30" i="89" s="1"/>
  <c r="C41" i="89" s="1"/>
  <c r="C12" i="89"/>
  <c r="C6" i="89"/>
  <c r="C28" i="89" s="1"/>
  <c r="C8" i="73"/>
  <c r="C13" i="73" s="1"/>
  <c r="E21" i="88"/>
  <c r="D21" i="88"/>
  <c r="E15" i="88"/>
  <c r="C15" i="88"/>
  <c r="C21" i="88" s="1"/>
  <c r="C13" i="86"/>
  <c r="D6" i="86"/>
  <c r="D13" i="86" s="1"/>
  <c r="C6" i="86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C40" i="75"/>
  <c r="E40" i="75" s="1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H22" i="75" s="1"/>
  <c r="D22" i="75"/>
  <c r="C22" i="75"/>
  <c r="E22" i="75" s="1"/>
  <c r="H21" i="75"/>
  <c r="E21" i="75"/>
  <c r="H20" i="75"/>
  <c r="E20" i="75"/>
  <c r="G19" i="75"/>
  <c r="D19" i="75"/>
  <c r="C19" i="75"/>
  <c r="E19" i="75" s="1"/>
  <c r="H18" i="75"/>
  <c r="E18" i="75"/>
  <c r="H17" i="75"/>
  <c r="E17" i="75"/>
  <c r="G16" i="75"/>
  <c r="F16" i="75"/>
  <c r="H16" i="75" s="1"/>
  <c r="E16" i="75"/>
  <c r="D16" i="75"/>
  <c r="C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G7" i="75"/>
  <c r="F7" i="75"/>
  <c r="D7" i="75"/>
  <c r="C7" i="75"/>
  <c r="E7" i="75" s="1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D45" i="85"/>
  <c r="D54" i="85" s="1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C34" i="85"/>
  <c r="C45" i="85" s="1"/>
  <c r="G30" i="85"/>
  <c r="F30" i="85"/>
  <c r="H30" i="85" s="1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D22" i="85"/>
  <c r="D31" i="85" s="1"/>
  <c r="D56" i="85" s="1"/>
  <c r="D63" i="85" s="1"/>
  <c r="D65" i="85" s="1"/>
  <c r="D67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G56" i="85" s="1"/>
  <c r="G63" i="85" s="1"/>
  <c r="G65" i="85" s="1"/>
  <c r="G67" i="85" s="1"/>
  <c r="F9" i="85"/>
  <c r="F22" i="85" s="1"/>
  <c r="D9" i="85"/>
  <c r="C9" i="85"/>
  <c r="C22" i="85" s="1"/>
  <c r="H8" i="85"/>
  <c r="E8" i="85"/>
  <c r="F41" i="83"/>
  <c r="G40" i="83"/>
  <c r="H40" i="83" s="1"/>
  <c r="F40" i="83"/>
  <c r="D40" i="83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D31" i="83"/>
  <c r="D41" i="83" s="1"/>
  <c r="C31" i="83"/>
  <c r="C41" i="83" s="1"/>
  <c r="E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H14" i="83" s="1"/>
  <c r="F14" i="83"/>
  <c r="F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B2" i="92"/>
  <c r="B2" i="93"/>
  <c r="B2" i="91"/>
  <c r="B2" i="64"/>
  <c r="B2" i="90"/>
  <c r="B2" i="69"/>
  <c r="B2" i="89"/>
  <c r="B2" i="73"/>
  <c r="B2" i="88"/>
  <c r="B2" i="52"/>
  <c r="B2" i="86"/>
  <c r="B2" i="75"/>
  <c r="B2" i="85"/>
  <c r="B2" i="83"/>
  <c r="F19" i="75" l="1"/>
  <c r="H19" i="75" s="1"/>
  <c r="H22" i="85"/>
  <c r="F31" i="85"/>
  <c r="H45" i="85"/>
  <c r="F54" i="85"/>
  <c r="H54" i="85" s="1"/>
  <c r="C31" i="85"/>
  <c r="E22" i="85"/>
  <c r="C54" i="85"/>
  <c r="E54" i="85" s="1"/>
  <c r="E45" i="85"/>
  <c r="H9" i="85"/>
  <c r="H34" i="85"/>
  <c r="E9" i="85"/>
  <c r="E34" i="85"/>
  <c r="H41" i="83"/>
  <c r="C20" i="83"/>
  <c r="E20" i="83" s="1"/>
  <c r="G20" i="83"/>
  <c r="H20" i="83" s="1"/>
  <c r="H31" i="83"/>
  <c r="E31" i="83"/>
  <c r="F56" i="85" l="1"/>
  <c r="H31" i="85"/>
  <c r="E31" i="85"/>
  <c r="C56" i="85"/>
  <c r="F63" i="85" l="1"/>
  <c r="H56" i="85"/>
  <c r="C63" i="85"/>
  <c r="E56" i="85"/>
  <c r="H63" i="85" l="1"/>
  <c r="F65" i="85"/>
  <c r="C65" i="85"/>
  <c r="E63" i="85"/>
  <c r="H65" i="85" l="1"/>
  <c r="F67" i="85"/>
  <c r="H67" i="85" s="1"/>
  <c r="C67" i="85"/>
  <c r="E67" i="85" s="1"/>
  <c r="E65" i="85"/>
  <c r="N20" i="92" l="1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N7" i="92" l="1"/>
  <c r="E21" i="92"/>
  <c r="N14" i="92"/>
  <c r="N21" i="92" s="1"/>
  <c r="I21" i="92"/>
  <c r="M21" i="92"/>
  <c r="C21" i="92"/>
  <c r="T21" i="64" l="1"/>
  <c r="U21" i="64"/>
  <c r="S21" i="64"/>
  <c r="C21" i="64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<sst xmlns="http://schemas.openxmlformats.org/spreadsheetml/2006/main" count="658" uniqueCount="440">
  <si>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</si>
  <si>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</si>
  <si>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</si>
  <si>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</si>
  <si>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</si>
  <si>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</si>
  <si>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</si>
  <si>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</si>
  <si>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</si>
  <si>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</si>
  <si>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</si>
  <si>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</si>
  <si>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</si>
  <si>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</si>
  <si>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</si>
  <si>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</si>
  <si>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</si>
  <si>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</si>
  <si>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</si>
  <si>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</si>
  <si>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</si>
  <si>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</si>
  <si>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</si>
  <si>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</si>
  <si>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</si>
  <si>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</si>
  <si>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</si>
  <si>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</si>
  <si>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</si>
  <si>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</si>
  <si>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</si>
  <si>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</si>
  <si>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</si>
  <si>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</si>
  <si>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</si>
  <si>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</si>
  <si>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</si>
  <si>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</si>
  <si>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</si>
  <si>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</si>
  <si>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</si>
  <si>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</si>
  <si>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</si>
  <si>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</si>
  <si>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</si>
  <si>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</si>
  <si>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</si>
  <si>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</si>
  <si>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</si>
  <si>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</si>
  <si>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</si>
  <si>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</si>
  <si>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</si>
  <si>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</si>
  <si>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</si>
  <si>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</si>
  <si>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</si>
  <si>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</si>
  <si>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</si>
  <si>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</si>
  <si>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</si>
  <si>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</si>
  <si>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</si>
  <si>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</si>
  <si>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</si>
  <si>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</si>
  <si>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</si>
  <si>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</si>
  <si>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</si>
  <si>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</si>
  <si>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</si>
  <si>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</si>
  <si>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</si>
  <si>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</si>
  <si>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</si>
  <si>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</si>
  <si>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</si>
  <si>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</si>
  <si>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</si>
  <si>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</si>
  <si>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</si>
  <si>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</si>
  <si>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</si>
  <si>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</si>
  <si>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</si>
  <si>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</si>
  <si>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</si>
  <si>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</si>
  <si>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</si>
  <si>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</si>
  <si>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</si>
  <si>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</si>
  <si>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</si>
  <si>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</si>
  <si>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</si>
  <si>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</si>
  <si>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</si>
  <si>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</si>
  <si>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</si>
  <si>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</si>
  <si>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</si>
  <si>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</si>
  <si>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</si>
  <si>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</si>
  <si>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</si>
  <si>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</si>
  <si>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</si>
  <si>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</si>
  <si>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</si>
  <si>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</si>
  <si>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</si>
  <si>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</si>
  <si>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</si>
  <si>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</si>
  <si>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</si>
  <si>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</si>
  <si>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</si>
  <si>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</si>
  <si>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</si>
  <si>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</si>
  <si>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</si>
  <si>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</si>
  <si>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</si>
  <si>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</si>
  <si>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</si>
  <si>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</si>
  <si>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</si>
  <si>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</si>
  <si>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</si>
  <si>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</si>
  <si>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</si>
  <si>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</si>
  <si>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</si>
  <si>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</si>
  <si>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</si>
  <si>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</si>
  <si>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</si>
  <si>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</si>
  <si>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</si>
  <si>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</si>
  <si>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</si>
  <si>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</si>
  <si>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</si>
  <si>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</si>
  <si>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</si>
  <si>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</si>
  <si>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</si>
  <si>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</si>
  <si>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</si>
  <si>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</si>
  <si>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</si>
  <si>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</si>
  <si>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</si>
  <si>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</si>
  <si>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</si>
  <si>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</si>
  <si>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</si>
  <si>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</si>
  <si>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</si>
  <si>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</si>
  <si>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</si>
  <si>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</si>
  <si>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</si>
  <si>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</si>
  <si>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</si>
  <si>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</si>
  <si>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</si>
  <si>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</si>
  <si>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</si>
  <si>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</si>
  <si>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</si>
  <si>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</si>
  <si>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</si>
  <si>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</si>
  <si>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</si>
  <si>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</si>
  <si>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</si>
  <si>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</si>
  <si>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</si>
  <si>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</si>
  <si>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</si>
  <si>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</si>
  <si>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</si>
  <si>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</si>
  <si>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</si>
  <si>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</si>
  <si>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</si>
  <si>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</si>
  <si>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</si>
  <si>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</si>
  <si>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</si>
  <si>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</si>
  <si>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</si>
  <si>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</si>
  <si>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</si>
  <si>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</si>
  <si>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</si>
  <si>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</si>
  <si>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</si>
  <si>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</si>
  <si>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</si>
  <si>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</si>
  <si>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</si>
  <si>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</si>
  <si>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</si>
  <si>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</si>
  <si>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</si>
  <si>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</si>
  <si>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</si>
  <si>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</si>
  <si>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</si>
  <si>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</si>
  <si>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</si>
  <si>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</si>
  <si>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</si>
  <si>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</si>
  <si>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</si>
  <si>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</si>
  <si>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</si>
  <si>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</si>
  <si>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</si>
  <si>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</si>
  <si>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</si>
  <si>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</si>
  <si>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</si>
  <si>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</si>
  <si>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</si>
  <si>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</si>
  <si>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</si>
  <si>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</si>
  <si>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</si>
  <si>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</si>
  <si>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</si>
  <si>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</si>
  <si>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</si>
  <si>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</si>
  <si>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</si>
  <si>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</si>
  <si>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</si>
  <si>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</si>
  <si>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</si>
  <si>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</si>
  <si>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</si>
  <si>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</si>
  <si>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</si>
  <si>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</si>
  <si>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</si>
  <si>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</si>
  <si>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</si>
  <si>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</si>
  <si>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</si>
  <si>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</si>
  <si>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</si>
  <si>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</si>
  <si>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</si>
  <si>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</si>
  <si>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</si>
  <si>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</si>
  <si>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</si>
  <si>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</si>
  <si>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</si>
  <si>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</si>
  <si>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</si>
  <si>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</si>
  <si>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</si>
  <si>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</si>
  <si>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</si>
  <si>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</si>
  <si>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</si>
  <si>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</si>
  <si>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</si>
  <si>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</si>
  <si>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</si>
  <si>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</si>
  <si>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</si>
  <si>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</si>
  <si>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</si>
  <si>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</si>
  <si>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</si>
  <si>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</si>
  <si>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</si>
  <si>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</si>
  <si>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</si>
  <si>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</si>
  <si>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</si>
  <si>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</si>
  <si>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</si>
  <si>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</si>
  <si>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</si>
  <si>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</si>
  <si>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</si>
  <si>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</si>
  <si>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</si>
  <si>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</si>
  <si>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</si>
  <si>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</si>
  <si>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</si>
  <si>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</si>
  <si>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</si>
  <si>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</si>
  <si>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</si>
  <si>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</si>
  <si>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</si>
  <si>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</si>
  <si>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</si>
  <si>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</si>
  <si>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</si>
  <si>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</si>
  <si>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</si>
  <si>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</si>
  <si>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</si>
  <si>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</si>
  <si>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</si>
  <si>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</si>
  <si>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</si>
  <si>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</si>
  <si>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</si>
  <si>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</si>
  <si>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</si>
  <si>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</si>
  <si>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</si>
  <si>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</si>
  <si>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</si>
  <si>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</si>
  <si>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</si>
  <si>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</si>
  <si>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</si>
  <si>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</si>
  <si>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</si>
  <si>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</si>
  <si>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</si>
  <si>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</si>
  <si>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</si>
  <si>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</si>
  <si>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</si>
  <si>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</si>
  <si>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</si>
  <si>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</si>
  <si>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</si>
  <si>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</si>
  <si>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</si>
  <si>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</si>
  <si>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</si>
  <si>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</si>
  <si>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</si>
  <si>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</si>
  <si>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</si>
  <si>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</si>
  <si>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</si>
  <si>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</si>
  <si>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</si>
  <si>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</si>
  <si>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</si>
  <si>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</si>
  <si>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</si>
  <si>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</si>
  <si>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</si>
  <si>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</si>
  <si>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</si>
  <si>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</si>
  <si>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</si>
  <si>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</si>
  <si>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</si>
  <si>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</si>
  <si>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</si>
  <si>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</si>
  <si>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</si>
  <si>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</si>
  <si>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</si>
  <si>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</si>
  <si>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</si>
  <si>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</si>
  <si>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</si>
  <si>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</si>
  <si>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</si>
  <si>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</si>
  <si>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</si>
  <si>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</si>
  <si>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</si>
  <si>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</si>
  <si>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</si>
  <si>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</si>
  <si>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</si>
  <si>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</si>
  <si>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</si>
  <si>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</si>
  <si>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</si>
  <si>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</si>
  <si>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</si>
  <si>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</si>
  <si>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</si>
  <si>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</si>
  <si>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</si>
  <si>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</si>
  <si>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</si>
  <si>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</si>
  <si>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</si>
  <si>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</si>
  <si>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</si>
  <si>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</si>
  <si>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</si>
  <si>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</si>
  <si>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</si>
  <si>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</si>
  <si>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</si>
  <si>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</si>
  <si>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</si>
  <si>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Capital Adequacy Requirements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</si>
  <si>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</si>
  <si>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</si>
  <si>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</si>
  <si>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</si>
  <si>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</si>
  <si>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</si>
  <si>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</si>
  <si>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</si>
  <si>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</si>
  <si>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</si>
  <si>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ZIRAAT BANK GEORGIA</t>
  </si>
  <si>
    <t>HUSEYIN AYDIN</t>
  </si>
  <si>
    <t>MEHMET UCAR</t>
  </si>
  <si>
    <t>www.ziraatbank.ge</t>
  </si>
  <si>
    <t>YUSUF DAGCAN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</si>
  <si>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</si>
  <si>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</si>
  <si>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T.C. ZIRAAT BANKASI A.S.</t>
  </si>
  <si>
    <t>6.2.1</t>
  </si>
  <si>
    <t>Of which: general reserves of the loan loss reserves</t>
  </si>
  <si>
    <t>Of which: general reserves of off-balance elements</t>
  </si>
  <si>
    <t>MERT KOZACIOGLU</t>
  </si>
  <si>
    <t>30.06.2018</t>
  </si>
  <si>
    <t>31.03.2018</t>
  </si>
  <si>
    <t>31.12.2017</t>
  </si>
  <si>
    <t>30.09.2017</t>
  </si>
  <si>
    <t>30.06.2017</t>
  </si>
  <si>
    <t>ცხრილი 9 (Capital), N39</t>
  </si>
  <si>
    <t>ცხრილი 9 (Capital), N10</t>
  </si>
  <si>
    <t>ცხრილი 9 (Capital), N2</t>
  </si>
  <si>
    <t>ცხრილი 9 (Capital), N6</t>
  </si>
  <si>
    <t>ცხრილი 9 (Capital), 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</si>
</sst>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i/>
      <sz val="1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7249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9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4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4" fillId="65" borderId="42" applyNumberFormat="0" applyAlignment="0" applyProtection="0"/>
    <xf numFmtId="0" fontId="25" fillId="10" borderId="37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0" fontId="24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0" fontId="25" fillId="10" borderId="37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0" fontId="24" fillId="65" borderId="4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4" applyNumberFormat="0" applyFill="0" applyAlignment="0" applyProtection="0"/>
    <xf numFmtId="169" fontId="38" fillId="0" borderId="44" applyNumberFormat="0" applyFill="0" applyAlignment="0" applyProtection="0"/>
    <xf numFmtId="0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0" fontId="38" fillId="0" borderId="44" applyNumberFormat="0" applyFill="0" applyAlignment="0" applyProtection="0"/>
    <xf numFmtId="0" fontId="39" fillId="0" borderId="45" applyNumberFormat="0" applyFill="0" applyAlignment="0" applyProtection="0"/>
    <xf numFmtId="169" fontId="39" fillId="0" borderId="45" applyNumberFormat="0" applyFill="0" applyAlignment="0" applyProtection="0"/>
    <xf numFmtId="0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0" fillId="0" borderId="46" applyNumberFormat="0" applyFill="0" applyAlignment="0" applyProtection="0"/>
    <xf numFmtId="169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9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4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7" applyNumberFormat="0" applyFill="0" applyAlignment="0" applyProtection="0"/>
    <xf numFmtId="0" fontId="53" fillId="0" borderId="36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0" fontId="52" fillId="0" borderId="47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0" fontId="53" fillId="0" borderId="36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0" fontId="52" fillId="0" borderId="47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8"/>
    <xf numFmtId="169" fontId="9" fillId="0" borderId="48"/>
    <xf numFmtId="168" fontId="9" fillId="0" borderId="48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68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168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69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8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9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5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9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39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8" fillId="0" borderId="52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30" fillId="0" borderId="106" applyNumberFormat="0" applyFill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9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168" fontId="23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168" fontId="23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169" fontId="23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0" fontId="21" fillId="64" borderId="98" applyNumberFormat="0" applyAlignment="0" applyProtection="0"/>
    <xf numFmtId="168" fontId="23" fillId="64" borderId="98" applyNumberFormat="0" applyAlignment="0" applyProtection="0"/>
    <xf numFmtId="169" fontId="23" fillId="64" borderId="98" applyNumberFormat="0" applyAlignment="0" applyProtection="0"/>
    <xf numFmtId="168" fontId="23" fillId="64" borderId="98" applyNumberFormat="0" applyAlignment="0" applyProtection="0"/>
    <xf numFmtId="168" fontId="23" fillId="64" borderId="98" applyNumberFormat="0" applyAlignment="0" applyProtection="0"/>
    <xf numFmtId="169" fontId="23" fillId="64" borderId="98" applyNumberFormat="0" applyAlignment="0" applyProtection="0"/>
    <xf numFmtId="168" fontId="23" fillId="64" borderId="98" applyNumberFormat="0" applyAlignment="0" applyProtection="0"/>
    <xf numFmtId="168" fontId="23" fillId="64" borderId="98" applyNumberFormat="0" applyAlignment="0" applyProtection="0"/>
    <xf numFmtId="169" fontId="23" fillId="64" borderId="98" applyNumberFormat="0" applyAlignment="0" applyProtection="0"/>
    <xf numFmtId="168" fontId="23" fillId="64" borderId="98" applyNumberFormat="0" applyAlignment="0" applyProtection="0"/>
    <xf numFmtId="168" fontId="23" fillId="64" borderId="98" applyNumberFormat="0" applyAlignment="0" applyProtection="0"/>
    <xf numFmtId="169" fontId="23" fillId="64" borderId="98" applyNumberFormat="0" applyAlignment="0" applyProtection="0"/>
    <xf numFmtId="168" fontId="23" fillId="64" borderId="98" applyNumberFormat="0" applyAlignment="0" applyProtection="0"/>
    <xf numFmtId="0" fontId="21" fillId="64" borderId="98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9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19" fillId="0" borderId="83" applyNumberFormat="0" applyAlignment="0">
      <alignment horizontal="right"/>
      <protection locked="0"/>
    </xf>
    <xf numFmtId="0" fontId="2" fillId="69" borderId="83" applyNumberFormat="0" applyFont="0" applyBorder="0" applyProtection="0">
      <alignment horizontal="center" vertical="center"/>
    </xf>
    <xf numFmtId="0" fontId="37" fillId="0" borderId="86">
      <alignment horizontal="left" vertical="center"/>
    </xf>
    <xf numFmtId="0" fontId="37" fillId="0" borderId="86">
      <alignment horizontal="left" vertical="center"/>
    </xf>
    <xf numFmtId="168" fontId="37" fillId="0" borderId="86">
      <alignment horizontal="left" vertical="center"/>
    </xf>
    <xf numFmtId="0" fontId="45" fillId="70" borderId="89" applyFont="0" applyBorder="0">
      <alignment horizontal="center" wrapText="1"/>
    </xf>
    <xf numFmtId="3" fontId="2" fillId="71" borderId="83" applyFont="0" applyProtection="0">
      <alignment horizontal="right" vertical="center"/>
    </xf>
    <xf numFmtId="9" fontId="2" fillId="71" borderId="83" applyFont="0" applyProtection="0">
      <alignment horizontal="right" vertical="center"/>
    </xf>
    <xf numFmtId="0" fontId="2" fillId="71" borderId="89" applyNumberFormat="0" applyFont="0" applyBorder="0" applyProtection="0">
      <alignment horizontal="left" vertical="center"/>
    </xf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168" fontId="51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168" fontId="51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169" fontId="51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0" fontId="49" fillId="43" borderId="98" applyNumberFormat="0" applyAlignment="0" applyProtection="0"/>
    <xf numFmtId="168" fontId="51" fillId="43" borderId="98" applyNumberFormat="0" applyAlignment="0" applyProtection="0"/>
    <xf numFmtId="169" fontId="51" fillId="43" borderId="98" applyNumberFormat="0" applyAlignment="0" applyProtection="0"/>
    <xf numFmtId="168" fontId="51" fillId="43" borderId="98" applyNumberFormat="0" applyAlignment="0" applyProtection="0"/>
    <xf numFmtId="168" fontId="51" fillId="43" borderId="98" applyNumberFormat="0" applyAlignment="0" applyProtection="0"/>
    <xf numFmtId="169" fontId="51" fillId="43" borderId="98" applyNumberFormat="0" applyAlignment="0" applyProtection="0"/>
    <xf numFmtId="168" fontId="51" fillId="43" borderId="98" applyNumberFormat="0" applyAlignment="0" applyProtection="0"/>
    <xf numFmtId="168" fontId="51" fillId="43" borderId="98" applyNumberFormat="0" applyAlignment="0" applyProtection="0"/>
    <xf numFmtId="169" fontId="51" fillId="43" borderId="98" applyNumberFormat="0" applyAlignment="0" applyProtection="0"/>
    <xf numFmtId="168" fontId="51" fillId="43" borderId="98" applyNumberFormat="0" applyAlignment="0" applyProtection="0"/>
    <xf numFmtId="168" fontId="51" fillId="43" borderId="98" applyNumberFormat="0" applyAlignment="0" applyProtection="0"/>
    <xf numFmtId="169" fontId="51" fillId="43" borderId="98" applyNumberFormat="0" applyAlignment="0" applyProtection="0"/>
    <xf numFmtId="168" fontId="51" fillId="43" borderId="98" applyNumberFormat="0" applyAlignment="0" applyProtection="0"/>
    <xf numFmtId="0" fontId="49" fillId="43" borderId="98" applyNumberFormat="0" applyAlignment="0" applyProtection="0"/>
    <xf numFmtId="3" fontId="2" fillId="72" borderId="83" applyFont="0">
      <alignment horizontal="right" vertical="center"/>
      <protection locked="0"/>
    </xf>
    <xf numFmtId="3" fontId="2" fillId="72" borderId="107" applyFont="0">
      <alignment horizontal="right" vertical="center"/>
      <protection locked="0"/>
    </xf>
    <xf numFmtId="0" fontId="2" fillId="71" borderId="108" applyNumberFormat="0" applyFont="0" applyBorder="0" applyProtection="0">
      <alignment horizontal="left" vertical="center"/>
    </xf>
    <xf numFmtId="9" fontId="2" fillId="71" borderId="107" applyFont="0" applyProtection="0">
      <alignment horizontal="right" vertical="center"/>
    </xf>
    <xf numFmtId="3" fontId="2" fillId="71" borderId="107" applyFont="0" applyProtection="0">
      <alignment horizontal="right" vertical="center"/>
    </xf>
    <xf numFmtId="0" fontId="45" fillId="70" borderId="108" applyFont="0" applyBorder="0">
      <alignment horizontal="center" wrapText="1"/>
    </xf>
    <xf numFmtId="168" fontId="37" fillId="0" borderId="109">
      <alignment horizontal="left" vertical="center"/>
    </xf>
    <xf numFmtId="0" fontId="37" fillId="0" borderId="109">
      <alignment horizontal="left" vertical="center"/>
    </xf>
    <xf numFmtId="0" fontId="37" fillId="0" borderId="109">
      <alignment horizontal="left" vertical="center"/>
    </xf>
    <xf numFmtId="0" fontId="2" fillId="69" borderId="107" applyNumberFormat="0" applyFont="0" applyBorder="0" applyProtection="0">
      <alignment horizontal="center" vertical="center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168" fontId="37" fillId="0" borderId="102">
      <alignment horizontal="left" vertical="center"/>
    </xf>
    <xf numFmtId="0" fontId="37" fillId="0" borderId="102">
      <alignment horizontal="left" vertical="center"/>
    </xf>
    <xf numFmtId="0" fontId="37" fillId="0" borderId="102">
      <alignment horizontal="left" vertical="center"/>
    </xf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9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168" fontId="23" fillId="64" borderId="111" applyNumberFormat="0" applyAlignment="0" applyProtection="0"/>
    <xf numFmtId="169" fontId="23" fillId="64" borderId="111" applyNumberFormat="0" applyAlignment="0" applyProtection="0"/>
    <xf numFmtId="0" fontId="10" fillId="74" borderId="104" applyNumberFormat="0" applyFont="0" applyAlignment="0" applyProtection="0"/>
    <xf numFmtId="168" fontId="23" fillId="64" borderId="111" applyNumberFormat="0" applyAlignment="0" applyProtection="0"/>
    <xf numFmtId="0" fontId="10" fillId="74" borderId="104" applyNumberFormat="0" applyFont="0" applyAlignment="0" applyProtection="0"/>
    <xf numFmtId="169" fontId="23" fillId="64" borderId="111" applyNumberFormat="0" applyAlignment="0" applyProtection="0"/>
    <xf numFmtId="0" fontId="10" fillId="74" borderId="104" applyNumberFormat="0" applyFont="0" applyAlignment="0" applyProtection="0"/>
    <xf numFmtId="168" fontId="23" fillId="64" borderId="111" applyNumberFormat="0" applyAlignment="0" applyProtection="0"/>
    <xf numFmtId="168" fontId="23" fillId="64" borderId="111" applyNumberFormat="0" applyAlignment="0" applyProtection="0"/>
    <xf numFmtId="0" fontId="10" fillId="74" borderId="104" applyNumberFormat="0" applyFont="0" applyAlignment="0" applyProtection="0"/>
    <xf numFmtId="169" fontId="23" fillId="64" borderId="111" applyNumberFormat="0" applyAlignment="0" applyProtection="0"/>
    <xf numFmtId="168" fontId="23" fillId="64" borderId="111" applyNumberFormat="0" applyAlignment="0" applyProtection="0"/>
    <xf numFmtId="0" fontId="10" fillId="74" borderId="104" applyNumberFormat="0" applyFont="0" applyAlignment="0" applyProtection="0"/>
    <xf numFmtId="168" fontId="23" fillId="64" borderId="111" applyNumberFormat="0" applyAlignment="0" applyProtection="0"/>
    <xf numFmtId="0" fontId="10" fillId="74" borderId="104" applyNumberFormat="0" applyFont="0" applyAlignment="0" applyProtection="0"/>
    <xf numFmtId="169" fontId="23" fillId="64" borderId="111" applyNumberFormat="0" applyAlignment="0" applyProtection="0"/>
    <xf numFmtId="0" fontId="10" fillId="74" borderId="104" applyNumberFormat="0" applyFon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9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8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8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9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2" fillId="74" borderId="99" applyNumberFormat="0" applyFon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10" fillId="74" borderId="99" applyNumberFormat="0" applyFont="0" applyAlignment="0" applyProtection="0"/>
    <xf numFmtId="0" fontId="2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2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169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9" fontId="51" fillId="43" borderId="111" applyNumberForma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169" fontId="51" fillId="43" borderId="111" applyNumberFormat="0" applyAlignment="0" applyProtection="0"/>
    <xf numFmtId="0" fontId="10" fillId="74" borderId="99" applyNumberFormat="0" applyFont="0" applyAlignment="0" applyProtection="0"/>
    <xf numFmtId="168" fontId="51" fillId="43" borderId="111" applyNumberFormat="0" applyAlignment="0" applyProtection="0"/>
    <xf numFmtId="0" fontId="10" fillId="74" borderId="99" applyNumberFormat="0" applyFon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49" fillId="43" borderId="111" applyNumberForma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10" fillId="74" borderId="99" applyNumberFormat="0" applyFon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2" fillId="74" borderId="99" applyNumberFormat="0" applyFon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3" fontId="2" fillId="75" borderId="83" applyFont="0">
      <alignment horizontal="right" vertical="center"/>
      <protection locked="0"/>
    </xf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168" fontId="68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168" fontId="68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169" fontId="68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0" fontId="66" fillId="64" borderId="100" applyNumberFormat="0" applyAlignment="0" applyProtection="0"/>
    <xf numFmtId="168" fontId="68" fillId="64" borderId="100" applyNumberFormat="0" applyAlignment="0" applyProtection="0"/>
    <xf numFmtId="169" fontId="68" fillId="64" borderId="100" applyNumberFormat="0" applyAlignment="0" applyProtection="0"/>
    <xf numFmtId="168" fontId="68" fillId="64" borderId="100" applyNumberFormat="0" applyAlignment="0" applyProtection="0"/>
    <xf numFmtId="168" fontId="68" fillId="64" borderId="100" applyNumberFormat="0" applyAlignment="0" applyProtection="0"/>
    <xf numFmtId="169" fontId="68" fillId="64" borderId="100" applyNumberFormat="0" applyAlignment="0" applyProtection="0"/>
    <xf numFmtId="168" fontId="68" fillId="64" borderId="100" applyNumberFormat="0" applyAlignment="0" applyProtection="0"/>
    <xf numFmtId="168" fontId="68" fillId="64" borderId="100" applyNumberFormat="0" applyAlignment="0" applyProtection="0"/>
    <xf numFmtId="169" fontId="68" fillId="64" borderId="100" applyNumberFormat="0" applyAlignment="0" applyProtection="0"/>
    <xf numFmtId="168" fontId="68" fillId="64" borderId="100" applyNumberFormat="0" applyAlignment="0" applyProtection="0"/>
    <xf numFmtId="168" fontId="68" fillId="64" borderId="100" applyNumberFormat="0" applyAlignment="0" applyProtection="0"/>
    <xf numFmtId="169" fontId="68" fillId="64" borderId="100" applyNumberFormat="0" applyAlignment="0" applyProtection="0"/>
    <xf numFmtId="168" fontId="68" fillId="64" borderId="100" applyNumberFormat="0" applyAlignment="0" applyProtection="0"/>
    <xf numFmtId="0" fontId="66" fillId="64" borderId="100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9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8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168" fontId="51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49" fillId="43" borderId="111" applyNumberFormat="0" applyAlignment="0" applyProtection="0"/>
    <xf numFmtId="0" fontId="21" fillId="64" borderId="111" applyNumberFormat="0" applyAlignment="0" applyProtection="0"/>
    <xf numFmtId="168" fontId="23" fillId="64" borderId="111" applyNumberFormat="0" applyAlignment="0" applyProtection="0"/>
    <xf numFmtId="169" fontId="23" fillId="64" borderId="111" applyNumberFormat="0" applyAlignment="0" applyProtection="0"/>
    <xf numFmtId="168" fontId="23" fillId="64" borderId="111" applyNumberFormat="0" applyAlignment="0" applyProtection="0"/>
    <xf numFmtId="168" fontId="23" fillId="64" borderId="111" applyNumberFormat="0" applyAlignment="0" applyProtection="0"/>
    <xf numFmtId="169" fontId="23" fillId="64" borderId="111" applyNumberFormat="0" applyAlignment="0" applyProtection="0"/>
    <xf numFmtId="168" fontId="23" fillId="64" borderId="111" applyNumberFormat="0" applyAlignment="0" applyProtection="0"/>
    <xf numFmtId="168" fontId="23" fillId="64" borderId="111" applyNumberFormat="0" applyAlignment="0" applyProtection="0"/>
    <xf numFmtId="169" fontId="23" fillId="64" borderId="111" applyNumberFormat="0" applyAlignment="0" applyProtection="0"/>
    <xf numFmtId="168" fontId="23" fillId="64" borderId="111" applyNumberFormat="0" applyAlignment="0" applyProtection="0"/>
    <xf numFmtId="168" fontId="23" fillId="64" borderId="111" applyNumberFormat="0" applyAlignment="0" applyProtection="0"/>
    <xf numFmtId="169" fontId="23" fillId="64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9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3" fontId="2" fillId="70" borderId="83" applyFont="0">
      <alignment horizontal="right" vertical="center"/>
    </xf>
    <xf numFmtId="188" fontId="2" fillId="70" borderId="83" applyFont="0">
      <alignment horizontal="right" vertical="center"/>
    </xf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9" fontId="23" fillId="64" borderId="111" applyNumberFormat="0" applyAlignment="0" applyProtection="0"/>
    <xf numFmtId="0" fontId="21" fillId="64" borderId="111" applyNumberFormat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168" fontId="77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168" fontId="77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169" fontId="77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0" fontId="30" fillId="0" borderId="101" applyNumberFormat="0" applyFill="0" applyAlignment="0" applyProtection="0"/>
    <xf numFmtId="168" fontId="77" fillId="0" borderId="101" applyNumberFormat="0" applyFill="0" applyAlignment="0" applyProtection="0"/>
    <xf numFmtId="169" fontId="77" fillId="0" borderId="101" applyNumberFormat="0" applyFill="0" applyAlignment="0" applyProtection="0"/>
    <xf numFmtId="168" fontId="77" fillId="0" borderId="101" applyNumberFormat="0" applyFill="0" applyAlignment="0" applyProtection="0"/>
    <xf numFmtId="168" fontId="77" fillId="0" borderId="101" applyNumberFormat="0" applyFill="0" applyAlignment="0" applyProtection="0"/>
    <xf numFmtId="169" fontId="77" fillId="0" borderId="101" applyNumberFormat="0" applyFill="0" applyAlignment="0" applyProtection="0"/>
    <xf numFmtId="168" fontId="77" fillId="0" borderId="101" applyNumberFormat="0" applyFill="0" applyAlignment="0" applyProtection="0"/>
    <xf numFmtId="168" fontId="77" fillId="0" borderId="101" applyNumberFormat="0" applyFill="0" applyAlignment="0" applyProtection="0"/>
    <xf numFmtId="169" fontId="77" fillId="0" borderId="101" applyNumberFormat="0" applyFill="0" applyAlignment="0" applyProtection="0"/>
    <xf numFmtId="168" fontId="77" fillId="0" borderId="101" applyNumberFormat="0" applyFill="0" applyAlignment="0" applyProtection="0"/>
    <xf numFmtId="168" fontId="77" fillId="0" borderId="101" applyNumberFormat="0" applyFill="0" applyAlignment="0" applyProtection="0"/>
    <xf numFmtId="169" fontId="77" fillId="0" borderId="101" applyNumberFormat="0" applyFill="0" applyAlignment="0" applyProtection="0"/>
    <xf numFmtId="168" fontId="77" fillId="0" borderId="101" applyNumberFormat="0" applyFill="0" applyAlignment="0" applyProtection="0"/>
    <xf numFmtId="0" fontId="30" fillId="0" borderId="101" applyNumberFormat="0" applyFill="0" applyAlignment="0" applyProtection="0"/>
    <xf numFmtId="0" fontId="109" fillId="0" borderId="0"/>
    <xf numFmtId="0" fontId="49" fillId="43" borderId="111" applyNumberFormat="0" applyAlignment="0" applyProtection="0"/>
    <xf numFmtId="0" fontId="49" fillId="43" borderId="111" applyNumberFormat="0" applyAlignment="0" applyProtection="0"/>
    <xf numFmtId="3" fontId="2" fillId="75" borderId="107" applyFont="0">
      <alignment horizontal="right" vertical="center"/>
      <protection locked="0"/>
    </xf>
    <xf numFmtId="0" fontId="21" fillId="64" borderId="111" applyNumberFormat="0" applyAlignment="0" applyProtection="0"/>
    <xf numFmtId="0" fontId="21" fillId="64" borderId="111" applyNumberFormat="0" applyAlignment="0" applyProtection="0"/>
    <xf numFmtId="0" fontId="49" fillId="43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49" fillId="43" borderId="111" applyNumberFormat="0" applyAlignment="0" applyProtection="0"/>
    <xf numFmtId="0" fontId="21" fillId="64" borderId="111" applyNumberFormat="0" applyAlignment="0" applyProtection="0"/>
    <xf numFmtId="3" fontId="2" fillId="70" borderId="107" applyFont="0">
      <alignment horizontal="right" vertical="center"/>
    </xf>
    <xf numFmtId="188" fontId="2" fillId="70" borderId="107" applyFont="0">
      <alignment horizontal="right" vertical="center"/>
    </xf>
    <xf numFmtId="0" fontId="21" fillId="64" borderId="111" applyNumberFormat="0" applyAlignment="0" applyProtection="0"/>
    <xf numFmtId="0" fontId="49" fillId="43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9" fontId="23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0" fontId="21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168" fontId="23" fillId="64" borderId="103" applyNumberFormat="0" applyAlignment="0" applyProtection="0"/>
    <xf numFmtId="169" fontId="23" fillId="64" borderId="103" applyNumberFormat="0" applyAlignment="0" applyProtection="0"/>
    <xf numFmtId="168" fontId="23" fillId="64" borderId="103" applyNumberFormat="0" applyAlignment="0" applyProtection="0"/>
    <xf numFmtId="0" fontId="21" fillId="64" borderId="103" applyNumberFormat="0" applyAlignment="0" applyProtection="0"/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19" fillId="0" borderId="107" applyNumberFormat="0" applyAlignment="0">
      <alignment horizontal="right"/>
      <protection locked="0"/>
    </xf>
    <xf numFmtId="0" fontId="2" fillId="69" borderId="107" applyNumberFormat="0" applyFont="0" applyBorder="0" applyProtection="0">
      <alignment horizontal="center" vertical="center"/>
    </xf>
    <xf numFmtId="0" fontId="37" fillId="0" borderId="109">
      <alignment horizontal="left" vertical="center"/>
    </xf>
    <xf numFmtId="0" fontId="37" fillId="0" borderId="109">
      <alignment horizontal="left" vertical="center"/>
    </xf>
    <xf numFmtId="168" fontId="37" fillId="0" borderId="109">
      <alignment horizontal="left" vertical="center"/>
    </xf>
    <xf numFmtId="0" fontId="45" fillId="70" borderId="108" applyFont="0" applyBorder="0">
      <alignment horizontal="center" wrapText="1"/>
    </xf>
    <xf numFmtId="3" fontId="2" fillId="71" borderId="107" applyFont="0" applyProtection="0">
      <alignment horizontal="right" vertical="center"/>
    </xf>
    <xf numFmtId="9" fontId="2" fillId="71" borderId="107" applyFont="0" applyProtection="0">
      <alignment horizontal="right" vertical="center"/>
    </xf>
    <xf numFmtId="0" fontId="2" fillId="71" borderId="108" applyNumberFormat="0" applyFont="0" applyBorder="0" applyProtection="0">
      <alignment horizontal="left" vertical="center"/>
    </xf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9" fontId="51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0" fontId="49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168" fontId="51" fillId="43" borderId="103" applyNumberFormat="0" applyAlignment="0" applyProtection="0"/>
    <xf numFmtId="169" fontId="51" fillId="43" borderId="103" applyNumberFormat="0" applyAlignment="0" applyProtection="0"/>
    <xf numFmtId="168" fontId="51" fillId="43" borderId="103" applyNumberFormat="0" applyAlignment="0" applyProtection="0"/>
    <xf numFmtId="0" fontId="49" fillId="43" borderId="103" applyNumberFormat="0" applyAlignment="0" applyProtection="0"/>
    <xf numFmtId="3" fontId="2" fillId="72" borderId="107" applyFont="0">
      <alignment horizontal="right" vertical="center"/>
      <protection locked="0"/>
    </xf>
    <xf numFmtId="168" fontId="37" fillId="0" borderId="109">
      <alignment horizontal="left" vertical="center"/>
    </xf>
    <xf numFmtId="0" fontId="37" fillId="0" borderId="109">
      <alignment horizontal="left" vertical="center"/>
    </xf>
    <xf numFmtId="0" fontId="37" fillId="0" borderId="109">
      <alignment horizontal="left" vertical="center"/>
    </xf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10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0" fontId="2" fillId="74" borderId="104" applyNumberFormat="0" applyFont="0" applyAlignment="0" applyProtection="0"/>
    <xf numFmtId="3" fontId="2" fillId="75" borderId="107" applyFont="0">
      <alignment horizontal="right" vertical="center"/>
      <protection locked="0"/>
    </xf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9" fontId="68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0" fontId="66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168" fontId="68" fillId="64" borderId="105" applyNumberFormat="0" applyAlignment="0" applyProtection="0"/>
    <xf numFmtId="169" fontId="68" fillId="64" borderId="105" applyNumberFormat="0" applyAlignment="0" applyProtection="0"/>
    <xf numFmtId="168" fontId="68" fillId="64" borderId="105" applyNumberFormat="0" applyAlignment="0" applyProtection="0"/>
    <xf numFmtId="0" fontId="66" fillId="64" borderId="105" applyNumberFormat="0" applyAlignment="0" applyProtection="0"/>
    <xf numFmtId="3" fontId="2" fillId="70" borderId="107" applyFont="0">
      <alignment horizontal="right" vertical="center"/>
    </xf>
    <xf numFmtId="188" fontId="2" fillId="70" borderId="107" applyFont="0">
      <alignment horizontal="right" vertical="center"/>
    </xf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9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0" fontId="30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168" fontId="77" fillId="0" borderId="106" applyNumberFormat="0" applyFill="0" applyAlignment="0" applyProtection="0"/>
    <xf numFmtId="169" fontId="77" fillId="0" borderId="106" applyNumberFormat="0" applyFill="0" applyAlignment="0" applyProtection="0"/>
    <xf numFmtId="168" fontId="77" fillId="0" borderId="106" applyNumberFormat="0" applyFill="0" applyAlignment="0" applyProtection="0"/>
    <xf numFmtId="0" fontId="30" fillId="0" borderId="106" applyNumberFormat="0" applyFill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168" fontId="23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21" fillId="64" borderId="111" applyNumberForma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10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9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9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2" fillId="74" borderId="112" applyNumberFormat="0" applyFon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9" fontId="68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0" fontId="66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168" fontId="68" fillId="64" borderId="113" applyNumberFormat="0" applyAlignment="0" applyProtection="0"/>
    <xf numFmtId="169" fontId="68" fillId="64" borderId="113" applyNumberFormat="0" applyAlignment="0" applyProtection="0"/>
    <xf numFmtId="168" fontId="68" fillId="64" borderId="113" applyNumberFormat="0" applyAlignment="0" applyProtection="0"/>
    <xf numFmtId="0" fontId="66" fillId="64" borderId="113" applyNumberFormat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9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168" fontId="77" fillId="0" borderId="114" applyNumberFormat="0" applyFill="0" applyAlignment="0" applyProtection="0"/>
    <xf numFmtId="169" fontId="77" fillId="0" borderId="114" applyNumberFormat="0" applyFill="0" applyAlignment="0" applyProtection="0"/>
    <xf numFmtId="168" fontId="77" fillId="0" borderId="114" applyNumberFormat="0" applyFill="0" applyAlignment="0" applyProtection="0"/>
    <xf numFmtId="0" fontId="30" fillId="0" borderId="114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9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9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1" fillId="64" borderId="120" applyNumberFormat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168" fontId="77" fillId="0" borderId="119" applyNumberFormat="0" applyFill="0" applyAlignment="0" applyProtection="0"/>
    <xf numFmtId="169" fontId="77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9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168" fontId="77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19" applyNumberFormat="0" applyFill="0" applyAlignment="0" applyProtection="0"/>
    <xf numFmtId="0" fontId="30" fillId="0" borderId="123" applyNumberFormat="0" applyFill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168" fontId="68" fillId="64" borderId="118" applyNumberFormat="0" applyAlignment="0" applyProtection="0"/>
    <xf numFmtId="169" fontId="68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9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168" fontId="68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66" fillId="64" borderId="118" applyNumberFormat="0" applyAlignment="0" applyProtection="0"/>
    <xf numFmtId="0" fontId="21" fillId="64" borderId="120" applyNumberForma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9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9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168" fontId="51" fillId="43" borderId="116" applyNumberFormat="0" applyAlignment="0" applyProtection="0"/>
    <xf numFmtId="169" fontId="51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9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51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0" fontId="49" fillId="43" borderId="116" applyNumberFormat="0" applyAlignment="0" applyProtection="0"/>
    <xf numFmtId="168" fontId="23" fillId="64" borderId="116" applyNumberFormat="0" applyAlignment="0" applyProtection="0"/>
    <xf numFmtId="169" fontId="23" fillId="64" borderId="116" applyNumberFormat="0" applyAlignment="0" applyProtection="0"/>
    <xf numFmtId="169" fontId="23" fillId="64" borderId="116" applyNumberFormat="0" applyAlignment="0" applyProtection="0"/>
    <xf numFmtId="169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9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29" applyNumberFormat="0" applyFon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9" fontId="23" fillId="64" borderId="128" applyNumberFormat="0" applyAlignment="0" applyProtection="0"/>
    <xf numFmtId="0" fontId="30" fillId="0" borderId="131" applyNumberFormat="0" applyFill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10" fillId="74" borderId="125" applyNumberFormat="0" applyFon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66" fillId="64" borderId="130" applyNumberFormat="0" applyAlignment="0" applyProtection="0"/>
    <xf numFmtId="0" fontId="49" fillId="43" borderId="128" applyNumberFormat="0" applyAlignment="0" applyProtection="0"/>
    <xf numFmtId="0" fontId="66" fillId="64" borderId="130" applyNumberFormat="0" applyAlignment="0" applyProtection="0"/>
    <xf numFmtId="168" fontId="23" fillId="64" borderId="128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10" fillId="74" borderId="125" applyNumberFormat="0" applyFont="0" applyAlignment="0" applyProtection="0"/>
    <xf numFmtId="169" fontId="68" fillId="64" borderId="130" applyNumberFormat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168" fontId="77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1" fillId="64" borderId="128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10" fillId="74" borderId="129" applyNumberFormat="0" applyFon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9" fontId="77" fillId="0" borderId="131" applyNumberFormat="0" applyFill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23" fillId="64" borderId="128" applyNumberFormat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77" fillId="0" borderId="131" applyNumberFormat="0" applyFill="0" applyAlignment="0" applyProtection="0"/>
    <xf numFmtId="0" fontId="2" fillId="74" borderId="121" applyNumberFormat="0" applyFont="0" applyAlignment="0" applyProtection="0"/>
    <xf numFmtId="0" fontId="49" fillId="43" borderId="128" applyNumberFormat="0" applyAlignment="0" applyProtection="0"/>
    <xf numFmtId="0" fontId="10" fillId="74" borderId="125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10" fillId="74" borderId="125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10" fillId="74" borderId="125" applyNumberFormat="0" applyFon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10" fillId="74" borderId="125" applyNumberFormat="0" applyFont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168" fontId="23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30" fillId="0" borderId="131" applyNumberFormat="0" applyFill="0" applyAlignment="0" applyProtection="0"/>
    <xf numFmtId="0" fontId="10" fillId="74" borderId="129" applyNumberFormat="0" applyFont="0" applyAlignment="0" applyProtection="0"/>
    <xf numFmtId="169" fontId="68" fillId="64" borderId="130" applyNumberFormat="0" applyAlignment="0" applyProtection="0"/>
    <xf numFmtId="0" fontId="2" fillId="74" borderId="129" applyNumberFormat="0" applyFont="0" applyAlignment="0" applyProtection="0"/>
    <xf numFmtId="0" fontId="21" fillId="64" borderId="120" applyNumberFormat="0" applyAlignment="0" applyProtection="0"/>
    <xf numFmtId="0" fontId="30" fillId="0" borderId="131" applyNumberFormat="0" applyFill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21" fillId="64" borderId="120" applyNumberFormat="0" applyAlignment="0" applyProtection="0"/>
    <xf numFmtId="0" fontId="10" fillId="74" borderId="49" applyNumberFormat="0" applyFont="0" applyAlignment="0" applyProtection="0"/>
    <xf numFmtId="168" fontId="77" fillId="0" borderId="123" applyNumberFormat="0" applyFill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77" fillId="0" borderId="123" applyNumberFormat="0" applyFill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1" fillId="64" borderId="128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1" fillId="64" borderId="128" applyNumberFormat="0" applyAlignment="0" applyProtection="0"/>
    <xf numFmtId="0" fontId="30" fillId="0" borderId="131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9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2" fillId="74" borderId="125" applyNumberFormat="0" applyFon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8" fontId="68" fillId="64" borderId="130" applyNumberFormat="0" applyAlignment="0" applyProtection="0"/>
    <xf numFmtId="0" fontId="2" fillId="74" borderId="129" applyNumberFormat="0" applyFont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1" fillId="64" borderId="128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3" fontId="2" fillId="75" borderId="133" applyFont="0">
      <alignment horizontal="right" vertical="center"/>
      <protection locked="0"/>
    </xf>
    <xf numFmtId="0" fontId="10" fillId="74" borderId="49" applyNumberFormat="0" applyFont="0" applyAlignment="0" applyProtection="0"/>
    <xf numFmtId="9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10" fillId="74" borderId="129" applyNumberFormat="0" applyFont="0" applyAlignment="0" applyProtection="0"/>
    <xf numFmtId="168" fontId="77" fillId="0" borderId="123" applyNumberFormat="0" applyFill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8" fontId="23" fillId="64" borderId="120" applyNumberForma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9" fontId="68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9" fontId="23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" fillId="74" borderId="125" applyNumberFormat="0" applyFon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168" fontId="23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37" fillId="0" borderId="132">
      <alignment horizontal="left" vertical="center"/>
    </xf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168" fontId="77" fillId="0" borderId="131" applyNumberFormat="0" applyFill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168" fontId="68" fillId="64" borderId="130" applyNumberFormat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2" fillId="74" borderId="129" applyNumberFormat="0" applyFont="0" applyAlignment="0" applyProtection="0"/>
    <xf numFmtId="168" fontId="77" fillId="0" borderId="131" applyNumberFormat="0" applyFill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169" fontId="68" fillId="64" borderId="130" applyNumberFormat="0" applyAlignment="0" applyProtection="0"/>
    <xf numFmtId="168" fontId="68" fillId="64" borderId="130" applyNumberFormat="0" applyAlignment="0" applyProtection="0"/>
    <xf numFmtId="168" fontId="68" fillId="64" borderId="130" applyNumberFormat="0" applyAlignment="0" applyProtection="0"/>
    <xf numFmtId="168" fontId="68" fillId="64" borderId="130" applyNumberFormat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9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168" fontId="23" fillId="64" borderId="128" applyNumberFormat="0" applyAlignment="0" applyProtection="0"/>
    <xf numFmtId="168" fontId="23" fillId="64" borderId="128" applyNumberFormat="0" applyAlignment="0" applyProtection="0"/>
    <xf numFmtId="169" fontId="23" fillId="64" borderId="128" applyNumberFormat="0" applyAlignment="0" applyProtection="0"/>
    <xf numFmtId="169" fontId="23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169" fontId="51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88" fontId="2" fillId="70" borderId="133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68" fontId="37" fillId="0" borderId="132">
      <alignment horizontal="left" vertical="center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9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1" borderId="134" applyNumberFormat="0" applyFont="0" applyBorder="0" applyProtection="0">
      <alignment horizontal="left" vertical="center"/>
    </xf>
    <xf numFmtId="0" fontId="10" fillId="74" borderId="49" applyNumberFormat="0" applyFont="0" applyAlignment="0" applyProtection="0"/>
    <xf numFmtId="0" fontId="49" fillId="43" borderId="128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168" fontId="68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168" fontId="23" fillId="64" borderId="120" applyNumberFormat="0" applyAlignment="0" applyProtection="0"/>
    <xf numFmtId="0" fontId="10" fillId="74" borderId="125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49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9" fontId="23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8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168" fontId="77" fillId="0" borderId="131" applyNumberFormat="0" applyFill="0" applyAlignment="0" applyProtection="0"/>
    <xf numFmtId="0" fontId="2" fillId="74" borderId="125" applyNumberFormat="0" applyFon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2" fillId="74" borderId="125" applyNumberFormat="0" applyFont="0" applyAlignment="0" applyProtection="0"/>
    <xf numFmtId="0" fontId="66" fillId="64" borderId="130" applyNumberFormat="0" applyAlignment="0" applyProtection="0"/>
    <xf numFmtId="0" fontId="10" fillId="74" borderId="121" applyNumberFormat="0" applyFont="0" applyAlignment="0" applyProtection="0"/>
    <xf numFmtId="0" fontId="21" fillId="64" borderId="128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10" fillId="74" borderId="125" applyNumberFormat="0" applyFont="0" applyAlignment="0" applyProtection="0"/>
    <xf numFmtId="0" fontId="10" fillId="74" borderId="129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10" fillId="74" borderId="49" applyNumberFormat="0" applyFon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9" applyNumberFormat="0" applyFon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49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10" fillId="74" borderId="125" applyNumberFormat="0" applyFon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8" fontId="68" fillId="64" borderId="122" applyNumberFormat="0" applyAlignment="0" applyProtection="0"/>
    <xf numFmtId="169" fontId="77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9" applyNumberFormat="0" applyFont="0" applyAlignment="0" applyProtection="0"/>
    <xf numFmtId="0" fontId="30" fillId="0" borderId="123" applyNumberFormat="0" applyFill="0" applyAlignment="0" applyProtection="0"/>
    <xf numFmtId="169" fontId="68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49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1" fillId="64" borderId="116" applyNumberFormat="0" applyAlignment="0" applyProtection="0"/>
    <xf numFmtId="169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10" fillId="74" borderId="117" applyNumberFormat="0" applyFont="0" applyAlignment="0" applyProtection="0"/>
    <xf numFmtId="0" fontId="21" fillId="64" borderId="116" applyNumberForma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1" fillId="64" borderId="120" applyNumberFormat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0" fontId="21" fillId="64" borderId="128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49" fillId="43" borderId="128" applyNumberForma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2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0" fontId="10" fillId="74" borderId="117" applyNumberFormat="0" applyFon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168" fontId="23" fillId="64" borderId="116" applyNumberFormat="0" applyAlignment="0" applyProtection="0"/>
    <xf numFmtId="168" fontId="23" fillId="64" borderId="116" applyNumberFormat="0" applyAlignment="0" applyProtection="0"/>
    <xf numFmtId="0" fontId="21" fillId="64" borderId="116" applyNumberFormat="0" applyAlignment="0" applyProtection="0"/>
    <xf numFmtId="0" fontId="10" fillId="74" borderId="49" applyNumberFormat="0" applyFont="0" applyAlignment="0" applyProtection="0"/>
    <xf numFmtId="0" fontId="49" fillId="43" borderId="128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10" fillId="74" borderId="125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49" applyNumberFormat="0" applyFon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10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10" fillId="74" borderId="125" applyNumberFormat="0" applyFon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49" fillId="43" borderId="128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68" fillId="64" borderId="122" applyNumberFormat="0" applyAlignment="0" applyProtection="0"/>
    <xf numFmtId="0" fontId="21" fillId="64" borderId="120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8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" fillId="74" borderId="49" applyNumberFormat="0" applyFont="0" applyAlignment="0" applyProtection="0"/>
    <xf numFmtId="0" fontId="10" fillId="74" borderId="121" applyNumberFormat="0" applyFont="0" applyAlignment="0" applyProtection="0"/>
    <xf numFmtId="0" fontId="10" fillId="74" borderId="129" applyNumberFormat="0" applyFon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51" fillId="43" borderId="120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77" fillId="0" borderId="123" applyNumberFormat="0" applyFill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169" fontId="68" fillId="64" borderId="122" applyNumberFormat="0" applyAlignment="0" applyProtection="0"/>
    <xf numFmtId="0" fontId="21" fillId="64" borderId="128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168" fontId="77" fillId="0" borderId="123" applyNumberFormat="0" applyFill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5" applyNumberFormat="0" applyFont="0" applyAlignment="0" applyProtection="0"/>
    <xf numFmtId="168" fontId="51" fillId="43" borderId="120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30" fillId="0" borderId="131" applyNumberFormat="0" applyFill="0" applyAlignment="0" applyProtection="0"/>
    <xf numFmtId="169" fontId="51" fillId="43" borderId="120" applyNumberFormat="0" applyAlignment="0" applyProtection="0"/>
    <xf numFmtId="169" fontId="77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121" applyNumberFormat="0" applyFont="0" applyAlignment="0" applyProtection="0"/>
    <xf numFmtId="0" fontId="66" fillId="64" borderId="13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10" fillId="74" borderId="125" applyNumberFormat="0" applyFon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8" applyNumberFormat="0" applyAlignment="0" applyProtection="0"/>
    <xf numFmtId="0" fontId="66" fillId="64" borderId="122" applyNumberFormat="0" applyAlignment="0" applyProtection="0"/>
    <xf numFmtId="0" fontId="10" fillId="74" borderId="129" applyNumberFormat="0" applyFon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169" fontId="23" fillId="64" borderId="120" applyNumberFormat="0" applyAlignment="0" applyProtection="0"/>
    <xf numFmtId="0" fontId="30" fillId="0" borderId="123" applyNumberFormat="0" applyFill="0" applyAlignment="0" applyProtection="0"/>
    <xf numFmtId="0" fontId="30" fillId="0" borderId="131" applyNumberFormat="0" applyFill="0" applyAlignment="0" applyProtection="0"/>
    <xf numFmtId="0" fontId="10" fillId="74" borderId="129" applyNumberFormat="0" applyFont="0" applyAlignment="0" applyProtection="0"/>
    <xf numFmtId="168" fontId="68" fillId="64" borderId="130" applyNumberFormat="0" applyAlignment="0" applyProtection="0"/>
    <xf numFmtId="0" fontId="66" fillId="64" borderId="130" applyNumberFormat="0" applyAlignment="0" applyProtection="0"/>
    <xf numFmtId="0" fontId="10" fillId="74" borderId="125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23" fillId="64" borderId="120" applyNumberFormat="0" applyAlignment="0" applyProtection="0"/>
    <xf numFmtId="0" fontId="19" fillId="0" borderId="133" applyNumberFormat="0" applyAlignment="0">
      <alignment horizontal="right"/>
      <protection locked="0"/>
    </xf>
    <xf numFmtId="0" fontId="21" fillId="64" borderId="128" applyNumberFormat="0" applyAlignment="0" applyProtection="0"/>
    <xf numFmtId="168" fontId="51" fillId="43" borderId="128" applyNumberFormat="0" applyAlignment="0" applyProtection="0"/>
    <xf numFmtId="0" fontId="49" fillId="43" borderId="128" applyNumberFormat="0" applyAlignment="0" applyProtection="0"/>
    <xf numFmtId="0" fontId="49" fillId="43" borderId="128" applyNumberFormat="0" applyAlignment="0" applyProtection="0"/>
    <xf numFmtId="168" fontId="23" fillId="64" borderId="128" applyNumberFormat="0" applyAlignment="0" applyProtection="0"/>
    <xf numFmtId="0" fontId="30" fillId="0" borderId="131" applyNumberFormat="0" applyFill="0" applyAlignment="0" applyProtection="0"/>
    <xf numFmtId="168" fontId="68" fillId="64" borderId="130" applyNumberFormat="0" applyAlignment="0" applyProtection="0"/>
    <xf numFmtId="169" fontId="77" fillId="0" borderId="131" applyNumberFormat="0" applyFill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49" fillId="43" borderId="120" applyNumberFormat="0" applyAlignment="0" applyProtection="0"/>
    <xf numFmtId="0" fontId="49" fillId="43" borderId="128" applyNumberForma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169" fontId="77" fillId="0" borderId="131" applyNumberFormat="0" applyFill="0" applyAlignment="0" applyProtection="0"/>
    <xf numFmtId="0" fontId="49" fillId="43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30" fillId="0" borderId="131" applyNumberFormat="0" applyFill="0" applyAlignment="0" applyProtection="0"/>
    <xf numFmtId="0" fontId="49" fillId="43" borderId="128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168" fontId="77" fillId="0" borderId="131" applyNumberFormat="0" applyFill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66" fillId="64" borderId="130" applyNumberFormat="0" applyAlignment="0" applyProtection="0"/>
    <xf numFmtId="168" fontId="23" fillId="64" borderId="128" applyNumberFormat="0" applyAlignment="0" applyProtection="0"/>
    <xf numFmtId="169" fontId="23" fillId="64" borderId="128" applyNumberFormat="0" applyAlignment="0" applyProtection="0"/>
    <xf numFmtId="169" fontId="51" fillId="43" borderId="128" applyNumberFormat="0" applyAlignment="0" applyProtection="0"/>
    <xf numFmtId="168" fontId="77" fillId="0" borderId="131" applyNumberFormat="0" applyFill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49" fillId="43" borderId="128" applyNumberFormat="0" applyAlignment="0" applyProtection="0"/>
    <xf numFmtId="0" fontId="10" fillId="74" borderId="121" applyNumberFormat="0" applyFont="0" applyAlignment="0" applyProtection="0"/>
    <xf numFmtId="0" fontId="30" fillId="0" borderId="131" applyNumberFormat="0" applyFill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0" fontId="2" fillId="74" borderId="125" applyNumberFormat="0" applyFont="0" applyAlignment="0" applyProtection="0"/>
    <xf numFmtId="0" fontId="30" fillId="0" borderId="131" applyNumberFormat="0" applyFill="0" applyAlignment="0" applyProtection="0"/>
    <xf numFmtId="0" fontId="2" fillId="74" borderId="129" applyNumberFormat="0" applyFont="0" applyAlignment="0" applyProtection="0"/>
    <xf numFmtId="0" fontId="21" fillId="64" borderId="128" applyNumberFormat="0" applyAlignment="0" applyProtection="0"/>
    <xf numFmtId="0" fontId="49" fillId="43" borderId="128" applyNumberFormat="0" applyAlignment="0" applyProtection="0"/>
    <xf numFmtId="169" fontId="51" fillId="43" borderId="128" applyNumberFormat="0" applyAlignment="0" applyProtection="0"/>
    <xf numFmtId="0" fontId="49" fillId="43" borderId="128" applyNumberFormat="0" applyAlignment="0" applyProtection="0"/>
    <xf numFmtId="0" fontId="10" fillId="74" borderId="129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9" applyNumberFormat="0" applyFont="0" applyAlignment="0" applyProtection="0"/>
    <xf numFmtId="0" fontId="10" fillId="74" borderId="121" applyNumberFormat="0" applyFon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168" fontId="77" fillId="0" borderId="123" applyNumberFormat="0" applyFill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2" fillId="74" borderId="125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1" applyNumberFormat="0" applyFont="0" applyAlignment="0" applyProtection="0"/>
    <xf numFmtId="0" fontId="2" fillId="74" borderId="121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8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0" fontId="10" fillId="74" borderId="129" applyNumberFormat="0" applyFont="0" applyAlignment="0" applyProtection="0"/>
    <xf numFmtId="0" fontId="30" fillId="0" borderId="123" applyNumberFormat="0" applyFill="0" applyAlignment="0" applyProtection="0"/>
    <xf numFmtId="0" fontId="10" fillId="74" borderId="129" applyNumberFormat="0" applyFon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168" fontId="77" fillId="0" borderId="131" applyNumberFormat="0" applyFill="0" applyAlignment="0" applyProtection="0"/>
    <xf numFmtId="169" fontId="77" fillId="0" borderId="131" applyNumberFormat="0" applyFill="0" applyAlignment="0" applyProtection="0"/>
    <xf numFmtId="169" fontId="77" fillId="0" borderId="131" applyNumberFormat="0" applyFill="0" applyAlignment="0" applyProtection="0"/>
    <xf numFmtId="0" fontId="30" fillId="0" borderId="131" applyNumberFormat="0" applyFill="0" applyAlignment="0" applyProtection="0"/>
    <xf numFmtId="168" fontId="77" fillId="0" borderId="131" applyNumberFormat="0" applyFill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30" fillId="0" borderId="123" applyNumberFormat="0" applyFill="0" applyAlignment="0" applyProtection="0"/>
    <xf numFmtId="0" fontId="30" fillId="0" borderId="131" applyNumberFormat="0" applyFill="0" applyAlignment="0" applyProtection="0"/>
    <xf numFmtId="0" fontId="10" fillId="74" borderId="125" applyNumberFormat="0" applyFont="0" applyAlignment="0" applyProtection="0"/>
    <xf numFmtId="0" fontId="21" fillId="64" borderId="128" applyNumberForma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21" fillId="64" borderId="120" applyNumberFormat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2" fillId="74" borderId="121" applyNumberFormat="0" applyFont="0" applyAlignment="0" applyProtection="0"/>
    <xf numFmtId="0" fontId="21" fillId="64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169" fontId="77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9" fontId="77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0" fontId="10" fillId="74" borderId="129" applyNumberFormat="0" applyFon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51" fillId="43" borderId="120" applyNumberFormat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169" fontId="51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21" fillId="64" borderId="128" applyNumberFormat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10" fillId="74" borderId="121" applyNumberFormat="0" applyFont="0" applyAlignment="0" applyProtection="0"/>
    <xf numFmtId="168" fontId="23" fillId="64" borderId="120" applyNumberFormat="0" applyAlignment="0" applyProtection="0"/>
    <xf numFmtId="0" fontId="21" fillId="64" borderId="120" applyNumberFormat="0" applyAlignment="0" applyProtection="0"/>
    <xf numFmtId="0" fontId="10" fillId="74" borderId="129" applyNumberFormat="0" applyFont="0" applyAlignment="0" applyProtection="0"/>
    <xf numFmtId="0" fontId="10" fillId="74" borderId="121" applyNumberFormat="0" applyFont="0" applyAlignment="0" applyProtection="0"/>
    <xf numFmtId="0" fontId="2" fillId="74" borderId="125" applyNumberFormat="0" applyFont="0" applyAlignment="0" applyProtection="0"/>
    <xf numFmtId="0" fontId="66" fillId="64" borderId="130" applyNumberFormat="0" applyAlignment="0" applyProtection="0"/>
    <xf numFmtId="0" fontId="10" fillId="74" borderId="125" applyNumberFormat="0" applyFont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66" fillId="64" borderId="130" applyNumberFormat="0" applyAlignment="0" applyProtection="0"/>
    <xf numFmtId="0" fontId="30" fillId="0" borderId="131" applyNumberFormat="0" applyFill="0" applyAlignment="0" applyProtection="0"/>
    <xf numFmtId="0" fontId="2" fillId="74" borderId="129" applyNumberFormat="0" applyFont="0" applyAlignment="0" applyProtection="0"/>
    <xf numFmtId="0" fontId="30" fillId="0" borderId="131" applyNumberFormat="0" applyFill="0" applyAlignment="0" applyProtection="0"/>
    <xf numFmtId="0" fontId="30" fillId="0" borderId="131" applyNumberFormat="0" applyFill="0" applyAlignment="0" applyProtection="0"/>
    <xf numFmtId="0" fontId="2" fillId="74" borderId="121" applyNumberFormat="0" applyFont="0" applyAlignment="0" applyProtection="0"/>
    <xf numFmtId="0" fontId="30" fillId="0" borderId="123" applyNumberFormat="0" applyFill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168" fontId="23" fillId="64" borderId="120" applyNumberFormat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30" fillId="0" borderId="123" applyNumberFormat="0" applyFill="0" applyAlignment="0" applyProtection="0"/>
    <xf numFmtId="168" fontId="68" fillId="64" borderId="122" applyNumberFormat="0" applyAlignment="0" applyProtection="0"/>
    <xf numFmtId="0" fontId="66" fillId="64" borderId="122" applyNumberFormat="0" applyAlignment="0" applyProtection="0"/>
    <xf numFmtId="168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21" fillId="64" borderId="120" applyNumberFormat="0" applyAlignment="0" applyProtection="0"/>
    <xf numFmtId="168" fontId="51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66" fillId="64" borderId="122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169" fontId="68" fillId="64" borderId="122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168" fontId="77" fillId="0" borderId="123" applyNumberFormat="0" applyFill="0" applyAlignment="0" applyProtection="0"/>
    <xf numFmtId="0" fontId="66" fillId="64" borderId="122" applyNumberFormat="0" applyAlignment="0" applyProtection="0"/>
    <xf numFmtId="169" fontId="23" fillId="64" borderId="120" applyNumberFormat="0" applyAlignment="0" applyProtection="0"/>
    <xf numFmtId="0" fontId="21" fillId="64" borderId="128" applyNumberFormat="0" applyAlignment="0" applyProtection="0"/>
    <xf numFmtId="0" fontId="10" fillId="74" borderId="125" applyNumberFormat="0" applyFont="0" applyAlignment="0" applyProtection="0"/>
    <xf numFmtId="0" fontId="2" fillId="74" borderId="121" applyNumberFormat="0" applyFon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30" fillId="0" borderId="123" applyNumberFormat="0" applyFill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66" fillId="64" borderId="122" applyNumberFormat="0" applyAlignment="0" applyProtection="0"/>
    <xf numFmtId="0" fontId="10" fillId="74" borderId="121" applyNumberFormat="0" applyFont="0" applyAlignment="0" applyProtection="0"/>
    <xf numFmtId="0" fontId="30" fillId="0" borderId="123" applyNumberFormat="0" applyFill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21" fillId="64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49" fillId="43" borderId="120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10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10" fillId="74" borderId="129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10" fillId="74" borderId="129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2" fillId="74" borderId="125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66" fillId="64" borderId="130" applyNumberFormat="0" applyAlignment="0" applyProtection="0"/>
    <xf numFmtId="0" fontId="66" fillId="64" borderId="130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169" fontId="23" fillId="64" borderId="128" applyNumberFormat="0" applyAlignment="0" applyProtection="0"/>
    <xf numFmtId="169" fontId="23" fillId="64" borderId="128" applyNumberFormat="0" applyAlignment="0" applyProtection="0"/>
    <xf numFmtId="169" fontId="23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9" fontId="23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2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10" fillId="74" borderId="129" applyNumberFormat="0" applyFon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8" fontId="23" fillId="64" borderId="128" applyNumberFormat="0" applyAlignment="0" applyProtection="0"/>
    <xf numFmtId="168" fontId="23" fillId="64" borderId="128" applyNumberFormat="0" applyAlignment="0" applyProtection="0"/>
    <xf numFmtId="168" fontId="23" fillId="64" borderId="128" applyNumberFormat="0" applyAlignment="0" applyProtection="0"/>
    <xf numFmtId="0" fontId="21" fillId="64" borderId="128" applyNumberFormat="0" applyAlignment="0" applyProtection="0"/>
    <xf numFmtId="0" fontId="21" fillId="64" borderId="128" applyNumberFormat="0" applyAlignment="0" applyProtection="0"/>
    <xf numFmtId="169" fontId="23" fillId="64" borderId="128" applyNumberFormat="0" applyAlignment="0" applyProtection="0"/>
    <xf numFmtId="0" fontId="21" fillId="64" borderId="128" applyNumberFormat="0" applyAlignment="0" applyProtection="0"/>
    <xf numFmtId="3" fontId="2" fillId="70" borderId="133" applyFont="0">
      <alignment horizontal="right" vertical="center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3" fontId="2" fillId="72" borderId="133" applyFont="0">
      <alignment horizontal="right" vertical="center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45" fillId="70" borderId="134" applyFont="0" applyBorder="0">
      <alignment horizontal="center" wrapText="1"/>
    </xf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1" fillId="0" borderId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9" fontId="2" fillId="71" borderId="133" applyFont="0" applyProtection="0">
      <alignment horizontal="right" vertical="center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3" fontId="2" fillId="71" borderId="133" applyFont="0" applyProtection="0">
      <alignment horizontal="right" vertical="center"/>
    </xf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4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37" fillId="0" borderId="132">
      <alignment horizontal="left" vertical="center"/>
    </xf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69" borderId="133" applyNumberFormat="0" applyFont="0" applyBorder="0" applyProtection="0">
      <alignment horizontal="center" vertical="center"/>
    </xf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9" fillId="0" borderId="133" applyNumberFormat="0" applyAlignment="0">
      <alignment horizontal="right"/>
      <protection locked="0"/>
    </xf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9" fontId="23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0" fontId="21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168" fontId="23" fillId="64" borderId="124" applyNumberFormat="0" applyAlignment="0" applyProtection="0"/>
    <xf numFmtId="169" fontId="23" fillId="64" borderId="124" applyNumberFormat="0" applyAlignment="0" applyProtection="0"/>
    <xf numFmtId="168" fontId="23" fillId="64" borderId="124" applyNumberFormat="0" applyAlignment="0" applyProtection="0"/>
    <xf numFmtId="0" fontId="21" fillId="64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9" fontId="51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0" fontId="49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168" fontId="51" fillId="43" borderId="124" applyNumberFormat="0" applyAlignment="0" applyProtection="0"/>
    <xf numFmtId="169" fontId="51" fillId="43" borderId="124" applyNumberFormat="0" applyAlignment="0" applyProtection="0"/>
    <xf numFmtId="168" fontId="51" fillId="43" borderId="124" applyNumberFormat="0" applyAlignment="0" applyProtection="0"/>
    <xf numFmtId="0" fontId="49" fillId="43" borderId="124" applyNumberForma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9" fontId="68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0" fontId="66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168" fontId="68" fillId="64" borderId="126" applyNumberFormat="0" applyAlignment="0" applyProtection="0"/>
    <xf numFmtId="169" fontId="68" fillId="64" borderId="126" applyNumberFormat="0" applyAlignment="0" applyProtection="0"/>
    <xf numFmtId="168" fontId="68" fillId="64" borderId="126" applyNumberFormat="0" applyAlignment="0" applyProtection="0"/>
    <xf numFmtId="0" fontId="66" fillId="64" borderId="126" applyNumberFormat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9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0" fontId="30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168" fontId="77" fillId="0" borderId="127" applyNumberFormat="0" applyFill="0" applyAlignment="0" applyProtection="0"/>
    <xf numFmtId="169" fontId="77" fillId="0" borderId="127" applyNumberFormat="0" applyFill="0" applyAlignment="0" applyProtection="0"/>
    <xf numFmtId="168" fontId="77" fillId="0" borderId="127" applyNumberFormat="0" applyFill="0" applyAlignment="0" applyProtection="0"/>
    <xf numFmtId="0" fontId="30" fillId="0" borderId="127" applyNumberFormat="0" applyFill="0" applyAlignment="0" applyProtection="0"/>
    <xf numFmtId="0" fontId="59" fillId="0" borderId="0"/>
    <xf numFmtId="0" fontId="59" fillId="0" borderId="0"/>
  </cellStyleXfs>
  <cellXfs count="52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3" xfId="0" applyFont="1" applyFill="1" applyBorder="1" applyAlignment="1" applyProtection="1">
      <alignment horizontal="left" indent="1"/>
    </xf>
    <xf numFmtId="0" fontId="45" fillId="0" borderId="70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0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3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3" xfId="0" applyFont="1" applyBorder="1" applyAlignment="1">
      <alignment wrapText="1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0" fontId="86" fillId="36" borderId="15" xfId="0" applyFont="1" applyFill="1" applyBorder="1" applyAlignment="1">
      <alignment wrapText="1"/>
    </xf>
    <xf numFmtId="167" fontId="89" fillId="0" borderId="0" xfId="0" applyNumberFormat="1" applyFont="1" applyFill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0" fontId="84" fillId="0" borderId="23" xfId="0" applyFont="1" applyBorder="1" applyAlignment="1">
      <alignment horizontal="center"/>
    </xf>
    <xf numFmtId="0" fontId="86" fillId="36" borderId="58" xfId="0" applyFont="1" applyFill="1" applyBorder="1" applyAlignment="1">
      <alignment wrapText="1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4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5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8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5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6" xfId="0" applyFont="1" applyBorder="1" applyAlignment="1">
      <alignment horizontal="center"/>
    </xf>
    <xf numFmtId="0" fontId="84" fillId="0" borderId="5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0" fontId="84" fillId="0" borderId="0" xfId="0" applyFont="1" applyAlignment="1"/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6" xfId="0" applyFont="1" applyBorder="1"/>
    <xf numFmtId="0" fontId="3" fillId="0" borderId="5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7" fillId="0" borderId="0" xfId="0" applyFont="1"/>
    <xf numFmtId="0" fontId="3" fillId="0" borderId="65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1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79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1" xfId="0" applyFont="1" applyFill="1" applyBorder="1" applyAlignment="1">
      <alignment horizontal="left"/>
    </xf>
    <xf numFmtId="0" fontId="99" fillId="3" borderId="82" xfId="0" applyFont="1" applyFill="1" applyBorder="1" applyAlignment="1">
      <alignment horizontal="left"/>
    </xf>
    <xf numFmtId="0" fontId="4" fillId="3" borderId="85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7" xfId="20" applyBorder="1"/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vertical="center"/>
    </xf>
    <xf numFmtId="169" fontId="9" fillId="37" borderId="26" xfId="20" applyBorder="1"/>
    <xf numFmtId="169" fontId="9" fillId="37" borderId="92" xfId="20" applyBorder="1"/>
    <xf numFmtId="169" fontId="9" fillId="37" borderId="27" xfId="20" applyBorder="1"/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3" xfId="0" applyFont="1" applyFill="1" applyBorder="1" applyAlignment="1">
      <alignment horizontal="center" vertical="center" wrapText="1"/>
    </xf>
    <xf numFmtId="0" fontId="86" fillId="0" borderId="84" xfId="0" applyFont="1" applyFill="1" applyBorder="1" applyAlignment="1">
      <alignment horizontal="center" vertical="center" wrapText="1"/>
    </xf>
    <xf numFmtId="0" fontId="84" fillId="0" borderId="83" xfId="0" applyFont="1" applyFill="1" applyBorder="1"/>
    <xf numFmtId="0" fontId="84" fillId="0" borderId="83" xfId="0" applyFont="1" applyFill="1" applyBorder="1" applyAlignment="1">
      <alignment horizontal="left" indent="1"/>
    </xf>
    <xf numFmtId="0" fontId="87" fillId="0" borderId="83" xfId="0" applyFont="1" applyFill="1" applyBorder="1" applyAlignment="1">
      <alignment horizontal="left" indent="1"/>
    </xf>
    <xf numFmtId="169" fontId="9" fillId="37" borderId="97" xfId="20" applyBorder="1"/>
    <xf numFmtId="0" fontId="84" fillId="0" borderId="83" xfId="0" applyFont="1" applyBorder="1" applyAlignment="1">
      <alignment vertical="center" wrapText="1"/>
    </xf>
    <xf numFmtId="14" fontId="2" fillId="3" borderId="83" xfId="8" quotePrefix="1" applyNumberFormat="1" applyFont="1" applyFill="1" applyBorder="1" applyAlignment="1" applyProtection="1">
      <alignment horizontal="left"/>
      <protection locked="0"/>
    </xf>
    <xf numFmtId="0" fontId="6" fillId="0" borderId="83" xfId="17" applyFill="1" applyBorder="1" applyAlignment="1" applyProtection="1"/>
    <xf numFmtId="49" fontId="84" fillId="0" borderId="83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0" xfId="0" applyFont="1" applyFill="1" applyBorder="1" applyAlignment="1">
      <alignment horizontal="right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0" borderId="20" xfId="0" applyFont="1" applyBorder="1" applyAlignment="1">
      <alignment horizontal="right" vertical="center" wrapText="1"/>
    </xf>
    <xf numFmtId="0" fontId="94" fillId="2" borderId="20" xfId="0" applyFont="1" applyFill="1" applyBorder="1" applyAlignment="1">
      <alignment horizontal="right" vertical="center"/>
    </xf>
    <xf numFmtId="0" fontId="95" fillId="0" borderId="20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9" fontId="3" fillId="0" borderId="96" xfId="20962" applyFont="1" applyFill="1" applyBorder="1" applyAlignment="1">
      <alignment vertical="center"/>
    </xf>
    <xf numFmtId="9" fontId="3" fillId="0" borderId="95" xfId="20962" applyFont="1" applyFill="1" applyBorder="1" applyAlignment="1">
      <alignment vertical="center"/>
    </xf>
    <xf numFmtId="164" fontId="3" fillId="3" borderId="87" xfId="7" applyNumberFormat="1" applyFont="1" applyFill="1" applyBorder="1" applyAlignment="1">
      <alignment vertical="center"/>
    </xf>
    <xf numFmtId="164" fontId="3" fillId="3" borderId="86" xfId="7" applyNumberFormat="1" applyFont="1" applyFill="1" applyBorder="1" applyAlignment="1">
      <alignment vertical="center"/>
    </xf>
    <xf numFmtId="9" fontId="108" fillId="2" borderId="25" xfId="20962" applyFont="1" applyFill="1" applyBorder="1" applyAlignment="1" applyProtection="1">
      <alignment vertical="center"/>
      <protection locked="0"/>
    </xf>
    <xf numFmtId="9" fontId="108" fillId="2" borderId="24" xfId="20962" applyFont="1" applyFill="1" applyBorder="1" applyAlignment="1" applyProtection="1">
      <alignment vertical="center"/>
      <protection locked="0"/>
    </xf>
    <xf numFmtId="9" fontId="94" fillId="2" borderId="24" xfId="20962" applyFont="1" applyFill="1" applyBorder="1" applyAlignment="1" applyProtection="1">
      <alignment vertical="center"/>
      <protection locked="0"/>
    </xf>
    <xf numFmtId="193" fontId="108" fillId="2" borderId="84" xfId="0" applyNumberFormat="1" applyFont="1" applyFill="1" applyBorder="1" applyAlignment="1" applyProtection="1">
      <alignment vertical="center"/>
      <protection locked="0"/>
    </xf>
    <xf numFmtId="193" fontId="108" fillId="2" borderId="83" xfId="0" applyNumberFormat="1" applyFont="1" applyFill="1" applyBorder="1" applyAlignment="1" applyProtection="1">
      <alignment vertical="center"/>
      <protection locked="0"/>
    </xf>
    <xf numFmtId="193" fontId="94" fillId="2" borderId="84" xfId="0" applyNumberFormat="1" applyFont="1" applyFill="1" applyBorder="1" applyAlignment="1" applyProtection="1">
      <alignment vertical="center"/>
      <protection locked="0"/>
    </xf>
    <xf numFmtId="193" fontId="94" fillId="2" borderId="83" xfId="0" applyNumberFormat="1" applyFont="1" applyFill="1" applyBorder="1" applyAlignment="1" applyProtection="1">
      <alignment vertical="center"/>
      <protection locked="0"/>
    </xf>
    <xf numFmtId="10" fontId="94" fillId="2" borderId="84" xfId="20962" applyNumberFormat="1" applyFont="1" applyFill="1" applyBorder="1" applyAlignment="1" applyProtection="1">
      <alignment vertical="center"/>
      <protection locked="0"/>
    </xf>
    <xf numFmtId="10" fontId="108" fillId="2" borderId="84" xfId="20962" applyNumberFormat="1" applyFont="1" applyFill="1" applyBorder="1" applyAlignment="1" applyProtection="1">
      <alignment vertical="center"/>
      <protection locked="0"/>
    </xf>
    <xf numFmtId="10" fontId="108" fillId="2" borderId="83" xfId="20962" applyNumberFormat="1" applyFont="1" applyFill="1" applyBorder="1" applyAlignment="1" applyProtection="1">
      <alignment vertical="center"/>
      <protection locked="0"/>
    </xf>
    <xf numFmtId="10" fontId="94" fillId="2" borderId="83" xfId="20962" applyNumberFormat="1" applyFont="1" applyFill="1" applyBorder="1" applyAlignment="1" applyProtection="1">
      <alignment vertical="center"/>
      <protection locked="0"/>
    </xf>
    <xf numFmtId="10" fontId="9" fillId="37" borderId="97" xfId="20962" applyNumberFormat="1" applyFont="1" applyFill="1" applyBorder="1"/>
    <xf numFmtId="10" fontId="9" fillId="37" borderId="0" xfId="20962" applyNumberFormat="1" applyFont="1" applyFill="1" applyBorder="1"/>
    <xf numFmtId="10" fontId="3" fillId="0" borderId="84" xfId="20962" applyNumberFormat="1" applyFont="1" applyBorder="1" applyAlignment="1" applyProtection="1">
      <alignment vertical="center" wrapText="1"/>
      <protection locked="0"/>
    </xf>
    <xf numFmtId="10" fontId="3" fillId="0" borderId="83" xfId="20962" applyNumberFormat="1" applyFont="1" applyBorder="1" applyAlignment="1" applyProtection="1">
      <alignment vertical="center" wrapText="1"/>
      <protection locked="0"/>
    </xf>
    <xf numFmtId="10" fontId="3" fillId="0" borderId="83" xfId="20962" applyNumberFormat="1" applyFont="1" applyFill="1" applyBorder="1" applyAlignment="1" applyProtection="1">
      <alignment horizontal="right" vertical="center" wrapText="1"/>
      <protection locked="0"/>
    </xf>
    <xf numFmtId="193" fontId="96" fillId="0" borderId="83" xfId="0" applyNumberFormat="1" applyFont="1" applyFill="1" applyBorder="1" applyAlignment="1" applyProtection="1">
      <alignment horizontal="right" vertical="center" wrapText="1"/>
      <protection locked="0"/>
    </xf>
    <xf numFmtId="193" fontId="3" fillId="0" borderId="84" xfId="0" applyNumberFormat="1" applyFont="1" applyFill="1" applyBorder="1" applyAlignment="1" applyProtection="1">
      <alignment vertical="center" wrapText="1"/>
      <protection locked="0"/>
    </xf>
    <xf numFmtId="193" fontId="3" fillId="0" borderId="83" xfId="0" applyNumberFormat="1" applyFont="1" applyFill="1" applyBorder="1" applyAlignment="1" applyProtection="1">
      <alignment vertical="center" wrapText="1"/>
      <protection locked="0"/>
    </xf>
    <xf numFmtId="0" fontId="85" fillId="0" borderId="83" xfId="0" applyFont="1" applyBorder="1"/>
    <xf numFmtId="0" fontId="84" fillId="0" borderId="83" xfId="0" applyFont="1" applyBorder="1"/>
    <xf numFmtId="193" fontId="96" fillId="0" borderId="83" xfId="0" applyNumberFormat="1" applyFont="1" applyFill="1" applyBorder="1" applyAlignment="1" applyProtection="1">
      <alignment vertical="center" wrapText="1"/>
      <protection locked="0"/>
    </xf>
    <xf numFmtId="193" fontId="94" fillId="36" borderId="24" xfId="7" applyNumberFormat="1" applyFont="1" applyFill="1" applyBorder="1" applyAlignment="1" applyProtection="1">
      <alignment horizontal="right"/>
    </xf>
    <xf numFmtId="193" fontId="94" fillId="0" borderId="23" xfId="0" applyNumberFormat="1" applyFont="1" applyFill="1" applyBorder="1" applyAlignment="1" applyProtection="1">
      <alignment horizontal="right"/>
    </xf>
    <xf numFmtId="193" fontId="94" fillId="36" borderId="25" xfId="0" applyNumberFormat="1" applyFont="1" applyFill="1" applyBorder="1" applyAlignment="1" applyProtection="1">
      <alignment horizontal="right"/>
    </xf>
    <xf numFmtId="3" fontId="100" fillId="36" borderId="25" xfId="0" applyNumberFormat="1" applyFont="1" applyFill="1" applyBorder="1" applyAlignment="1">
      <alignment vertical="center" wrapText="1"/>
    </xf>
    <xf numFmtId="0" fontId="107" fillId="0" borderId="83" xfId="0" applyFont="1" applyBorder="1"/>
    <xf numFmtId="0" fontId="2" fillId="0" borderId="89" xfId="0" applyFont="1" applyBorder="1" applyAlignment="1">
      <alignment wrapText="1"/>
    </xf>
    <xf numFmtId="0" fontId="2" fillId="0" borderId="89" xfId="0" applyFont="1" applyBorder="1" applyAlignment="1">
      <alignment wrapText="1"/>
    </xf>
    <xf numFmtId="193" fontId="96" fillId="36" borderId="25" xfId="2" applyNumberFormat="1" applyFont="1" applyFill="1" applyBorder="1" applyAlignment="1" applyProtection="1">
      <alignment vertical="top" wrapText="1"/>
    </xf>
    <xf numFmtId="167" fontId="4" fillId="36" borderId="25" xfId="0" applyNumberFormat="1" applyFont="1" applyFill="1" applyBorder="1" applyAlignment="1">
      <alignment horizontal="center" vertical="center"/>
    </xf>
    <xf numFmtId="0" fontId="85" fillId="0" borderId="0" xfId="0" applyFont="1"/>
    <xf numFmtId="0" fontId="84" fillId="0" borderId="20" xfId="0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103" fillId="0" borderId="13" xfId="0" applyNumberFormat="1" applyFont="1" applyBorder="1" applyAlignment="1">
      <alignment vertical="center"/>
    </xf>
    <xf numFmtId="193" fontId="104" fillId="0" borderId="13" xfId="0" applyNumberFormat="1" applyFont="1" applyBorder="1" applyAlignment="1">
      <alignment vertical="center"/>
    </xf>
    <xf numFmtId="0" fontId="106" fillId="0" borderId="0" xfId="0" applyFont="1" applyAlignment="1">
      <alignment vertical="center"/>
    </xf>
    <xf numFmtId="0" fontId="84" fillId="0" borderId="20" xfId="0" applyFont="1" applyBorder="1" applyAlignment="1">
      <alignment horizontal="center"/>
    </xf>
    <xf numFmtId="0" fontId="84" fillId="0" borderId="12" xfId="0" applyFont="1" applyBorder="1" applyAlignment="1">
      <alignment horizontal="right" wrapText="1"/>
    </xf>
    <xf numFmtId="164" fontId="3" fillId="0" borderId="19" xfId="7" applyNumberFormat="1" applyFont="1" applyFill="1" applyBorder="1" applyAlignment="1">
      <alignment vertical="center"/>
    </xf>
    <xf numFmtId="164" fontId="3" fillId="0" borderId="2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66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9" fontId="3" fillId="0" borderId="115" xfId="0" applyNumberFormat="1" applyFont="1" applyBorder="1" applyAlignment="1"/>
    <xf numFmtId="0" fontId="87" fillId="0" borderId="11" xfId="0" applyFont="1" applyBorder="1" applyAlignment="1">
      <alignment horizontal="left" wrapText="1"/>
    </xf>
    <xf numFmtId="0" fontId="95" fillId="0" borderId="18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84" fillId="0" borderId="1" xfId="0" applyFont="1" applyBorder="1"/>
    <xf numFmtId="0" fontId="2" fillId="3" borderId="110" xfId="1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193" fontId="94" fillId="0" borderId="107" xfId="7" applyNumberFormat="1" applyFont="1" applyFill="1" applyBorder="1" applyAlignment="1" applyProtection="1">
      <alignment horizontal="right"/>
    </xf>
    <xf numFmtId="193" fontId="94" fillId="36" borderId="107" xfId="7" applyNumberFormat="1" applyFont="1" applyFill="1" applyBorder="1" applyAlignment="1" applyProtection="1">
      <alignment horizontal="right"/>
    </xf>
    <xf numFmtId="193" fontId="94" fillId="0" borderId="135" xfId="0" applyNumberFormat="1" applyFont="1" applyFill="1" applyBorder="1" applyAlignment="1" applyProtection="1">
      <alignment horizontal="right"/>
    </xf>
    <xf numFmtId="193" fontId="94" fillId="0" borderId="107" xfId="0" applyNumberFormat="1" applyFont="1" applyFill="1" applyBorder="1" applyAlignment="1" applyProtection="1">
      <alignment horizontal="right"/>
    </xf>
    <xf numFmtId="193" fontId="94" fillId="36" borderId="110" xfId="0" applyNumberFormat="1" applyFont="1" applyFill="1" applyBorder="1" applyAlignment="1" applyProtection="1">
      <alignment horizontal="right"/>
    </xf>
    <xf numFmtId="193" fontId="94" fillId="0" borderId="107" xfId="7" applyNumberFormat="1" applyFont="1" applyFill="1" applyBorder="1" applyAlignment="1" applyProtection="1">
      <alignment horizontal="right"/>
      <protection locked="0"/>
    </xf>
    <xf numFmtId="193" fontId="94" fillId="0" borderId="135" xfId="0" applyNumberFormat="1" applyFont="1" applyFill="1" applyBorder="1" applyAlignment="1" applyProtection="1">
      <alignment horizontal="right"/>
      <protection locked="0"/>
    </xf>
    <xf numFmtId="193" fontId="94" fillId="0" borderId="107" xfId="0" applyNumberFormat="1" applyFont="1" applyFill="1" applyBorder="1" applyAlignment="1" applyProtection="1">
      <alignment horizontal="right"/>
      <protection locked="0"/>
    </xf>
    <xf numFmtId="193" fontId="94" fillId="0" borderId="110" xfId="0" applyNumberFormat="1" applyFont="1" applyFill="1" applyBorder="1" applyAlignment="1" applyProtection="1">
      <alignment horizontal="right"/>
    </xf>
    <xf numFmtId="193" fontId="102" fillId="0" borderId="107" xfId="0" applyNumberFormat="1" applyFont="1" applyFill="1" applyBorder="1" applyAlignment="1">
      <alignment horizontal="center"/>
    </xf>
    <xf numFmtId="193" fontId="102" fillId="0" borderId="110" xfId="0" applyNumberFormat="1" applyFont="1" applyFill="1" applyBorder="1" applyAlignment="1">
      <alignment horizontal="center"/>
    </xf>
    <xf numFmtId="193" fontId="101" fillId="0" borderId="107" xfId="0" applyNumberFormat="1" applyFont="1" applyFill="1" applyBorder="1" applyAlignment="1" applyProtection="1">
      <alignment horizontal="right"/>
      <protection locked="0"/>
    </xf>
    <xf numFmtId="193" fontId="101" fillId="0" borderId="110" xfId="0" applyNumberFormat="1" applyFont="1" applyFill="1" applyBorder="1" applyAlignment="1" applyProtection="1">
      <alignment horizontal="right"/>
      <protection locked="0"/>
    </xf>
    <xf numFmtId="193" fontId="94" fillId="36" borderId="136" xfId="7" applyNumberFormat="1" applyFont="1" applyFill="1" applyBorder="1" applyAlignment="1" applyProtection="1">
      <alignment horizontal="right"/>
    </xf>
    <xf numFmtId="193" fontId="94" fillId="36" borderId="137" xfId="0" applyNumberFormat="1" applyFont="1" applyFill="1" applyBorder="1" applyAlignment="1" applyProtection="1">
      <alignment horizontal="right"/>
    </xf>
    <xf numFmtId="193" fontId="94" fillId="36" borderId="138" xfId="7" applyNumberFormat="1" applyFont="1" applyFill="1" applyBorder="1" applyAlignment="1" applyProtection="1">
      <alignment horizontal="right"/>
    </xf>
    <xf numFmtId="0" fontId="84" fillId="0" borderId="57" xfId="0" applyFont="1" applyBorder="1"/>
    <xf numFmtId="193" fontId="94" fillId="36" borderId="139" xfId="0" applyNumberFormat="1" applyFont="1" applyFill="1" applyBorder="1" applyAlignment="1" applyProtection="1">
      <alignment horizontal="right"/>
    </xf>
    <xf numFmtId="193" fontId="94" fillId="36" borderId="140" xfId="0" applyNumberFormat="1" applyFont="1" applyFill="1" applyBorder="1" applyAlignment="1" applyProtection="1">
      <alignment horizontal="right"/>
    </xf>
    <xf numFmtId="193" fontId="94" fillId="36" borderId="141" xfId="0" applyNumberFormat="1" applyFont="1" applyFill="1" applyBorder="1" applyAlignment="1" applyProtection="1">
      <alignment horizontal="right"/>
    </xf>
    <xf numFmtId="193" fontId="94" fillId="36" borderId="142" xfId="0" applyNumberFormat="1" applyFont="1" applyFill="1" applyBorder="1" applyAlignment="1" applyProtection="1">
      <alignment horizontal="right"/>
    </xf>
    <xf numFmtId="193" fontId="94" fillId="0" borderId="139" xfId="0" applyNumberFormat="1" applyFont="1" applyFill="1" applyBorder="1" applyAlignment="1" applyProtection="1">
      <alignment horizontal="right"/>
    </xf>
    <xf numFmtId="193" fontId="94" fillId="0" borderId="140" xfId="0" applyNumberFormat="1" applyFont="1" applyFill="1" applyBorder="1" applyAlignment="1" applyProtection="1">
      <alignment horizontal="right"/>
    </xf>
    <xf numFmtId="193" fontId="94" fillId="0" borderId="142" xfId="0" applyNumberFormat="1" applyFont="1" applyFill="1" applyBorder="1" applyAlignment="1" applyProtection="1">
      <alignment horizontal="right"/>
    </xf>
    <xf numFmtId="193" fontId="94" fillId="36" borderId="143" xfId="0" applyNumberFormat="1" applyFont="1" applyFill="1" applyBorder="1" applyAlignment="1" applyProtection="1">
      <alignment horizontal="right"/>
    </xf>
    <xf numFmtId="193" fontId="94" fillId="0" borderId="138" xfId="0" applyNumberFormat="1" applyFont="1" applyFill="1" applyBorder="1" applyAlignment="1" applyProtection="1">
      <alignment horizontal="right"/>
    </xf>
    <xf numFmtId="193" fontId="94" fillId="0" borderId="144" xfId="0" applyNumberFormat="1" applyFont="1" applyFill="1" applyBorder="1" applyAlignment="1" applyProtection="1">
      <alignment horizontal="right"/>
    </xf>
    <xf numFmtId="0" fontId="95" fillId="0" borderId="19" xfId="0" applyFont="1" applyFill="1" applyBorder="1" applyAlignment="1">
      <alignment horizontal="right" vertical="center" wrapText="1"/>
    </xf>
    <xf numFmtId="3" fontId="100" fillId="36" borderId="140" xfId="0" applyNumberFormat="1" applyFont="1" applyFill="1" applyBorder="1" applyAlignment="1">
      <alignment vertical="center" wrapText="1"/>
    </xf>
    <xf numFmtId="3" fontId="100" fillId="36" borderId="141" xfId="0" applyNumberFormat="1" applyFont="1" applyFill="1" applyBorder="1" applyAlignment="1">
      <alignment vertical="center" wrapText="1"/>
    </xf>
    <xf numFmtId="3" fontId="100" fillId="0" borderId="140" xfId="0" applyNumberFormat="1" applyFont="1" applyBorder="1" applyAlignment="1">
      <alignment vertical="center" wrapText="1"/>
    </xf>
    <xf numFmtId="3" fontId="100" fillId="0" borderId="141" xfId="0" applyNumberFormat="1" applyFont="1" applyBorder="1" applyAlignment="1">
      <alignment vertical="center" wrapText="1"/>
    </xf>
    <xf numFmtId="3" fontId="100" fillId="0" borderId="140" xfId="0" applyNumberFormat="1" applyFont="1" applyFill="1" applyBorder="1" applyAlignment="1">
      <alignment vertical="center" wrapText="1"/>
    </xf>
    <xf numFmtId="3" fontId="100" fillId="0" borderId="141" xfId="0" applyNumberFormat="1" applyFont="1" applyFill="1" applyBorder="1" applyAlignment="1">
      <alignment vertical="center" wrapText="1"/>
    </xf>
    <xf numFmtId="3" fontId="100" fillId="36" borderId="138" xfId="0" applyNumberFormat="1" applyFont="1" applyFill="1" applyBorder="1" applyAlignment="1">
      <alignment vertical="center" wrapText="1"/>
    </xf>
    <xf numFmtId="167" fontId="3" fillId="0" borderId="140" xfId="0" applyNumberFormat="1" applyFont="1" applyBorder="1" applyAlignment="1">
      <alignment horizontal="center" vertical="center"/>
    </xf>
    <xf numFmtId="167" fontId="3" fillId="0" borderId="141" xfId="0" applyNumberFormat="1" applyFont="1" applyBorder="1" applyAlignment="1">
      <alignment horizontal="center" vertical="center"/>
    </xf>
    <xf numFmtId="167" fontId="99" fillId="0" borderId="140" xfId="0" applyNumberFormat="1" applyFont="1" applyBorder="1" applyAlignment="1">
      <alignment horizontal="center" vertical="center"/>
    </xf>
    <xf numFmtId="167" fontId="3" fillId="36" borderId="140" xfId="0" applyNumberFormat="1" applyFont="1" applyFill="1" applyBorder="1" applyAlignment="1">
      <alignment horizontal="center" vertical="center"/>
    </xf>
    <xf numFmtId="167" fontId="4" fillId="36" borderId="140" xfId="0" applyNumberFormat="1" applyFont="1" applyFill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167" fontId="3" fillId="0" borderId="66" xfId="0" applyNumberFormat="1" applyFont="1" applyBorder="1" applyAlignment="1">
      <alignment horizontal="center" vertical="center"/>
    </xf>
    <xf numFmtId="167" fontId="4" fillId="36" borderId="138" xfId="0" applyNumberFormat="1" applyFont="1" applyFill="1" applyBorder="1" applyAlignment="1">
      <alignment horizontal="center" vertical="center"/>
    </xf>
    <xf numFmtId="167" fontId="3" fillId="36" borderId="145" xfId="0" applyNumberFormat="1" applyFont="1" applyFill="1" applyBorder="1" applyAlignment="1">
      <alignment horizontal="center" vertical="center"/>
    </xf>
    <xf numFmtId="0" fontId="85" fillId="0" borderId="65" xfId="0" applyFont="1" applyFill="1" applyBorder="1"/>
    <xf numFmtId="193" fontId="0" fillId="36" borderId="19" xfId="0" applyNumberFormat="1" applyFill="1" applyBorder="1" applyAlignment="1">
      <alignment horizontal="center" vertical="center"/>
    </xf>
    <xf numFmtId="193" fontId="0" fillId="0" borderId="141" xfId="0" applyNumberFormat="1" applyBorder="1" applyAlignment="1"/>
    <xf numFmtId="193" fontId="0" fillId="0" borderId="141" xfId="0" applyNumberFormat="1" applyBorder="1" applyAlignment="1">
      <alignment wrapText="1"/>
    </xf>
    <xf numFmtId="193" fontId="0" fillId="36" borderId="141" xfId="0" applyNumberFormat="1" applyFill="1" applyBorder="1" applyAlignment="1">
      <alignment horizontal="center" vertical="center" wrapText="1"/>
    </xf>
    <xf numFmtId="193" fontId="0" fillId="0" borderId="141" xfId="0" applyNumberFormat="1" applyFill="1" applyBorder="1" applyAlignment="1">
      <alignment wrapText="1"/>
    </xf>
    <xf numFmtId="193" fontId="0" fillId="36" borderId="25" xfId="0" applyNumberFormat="1" applyFill="1" applyBorder="1" applyAlignment="1">
      <alignment horizontal="center" vertical="center" wrapText="1"/>
    </xf>
    <xf numFmtId="193" fontId="96" fillId="36" borderId="141" xfId="2" applyNumberFormat="1" applyFont="1" applyFill="1" applyBorder="1" applyAlignment="1" applyProtection="1">
      <alignment vertical="top"/>
    </xf>
    <xf numFmtId="193" fontId="96" fillId="3" borderId="141" xfId="2" applyNumberFormat="1" applyFont="1" applyFill="1" applyBorder="1" applyAlignment="1" applyProtection="1">
      <alignment vertical="top"/>
      <protection locked="0"/>
    </xf>
    <xf numFmtId="193" fontId="96" fillId="36" borderId="141" xfId="2" applyNumberFormat="1" applyFont="1" applyFill="1" applyBorder="1" applyAlignment="1" applyProtection="1">
      <alignment vertical="top" wrapText="1"/>
    </xf>
    <xf numFmtId="193" fontId="96" fillId="3" borderId="141" xfId="2" applyNumberFormat="1" applyFont="1" applyFill="1" applyBorder="1" applyAlignment="1" applyProtection="1">
      <alignment vertical="top" wrapText="1"/>
      <protection locked="0"/>
    </xf>
    <xf numFmtId="193" fontId="96" fillId="36" borderId="141" xfId="2" applyNumberFormat="1" applyFont="1" applyFill="1" applyBorder="1" applyAlignment="1" applyProtection="1">
      <alignment vertical="top" wrapText="1"/>
      <protection locked="0"/>
    </xf>
    <xf numFmtId="193" fontId="103" fillId="0" borderId="146" xfId="0" applyNumberFormat="1" applyFont="1" applyBorder="1" applyAlignment="1">
      <alignment vertical="center"/>
    </xf>
    <xf numFmtId="167" fontId="103" fillId="0" borderId="147" xfId="0" applyNumberFormat="1" applyFont="1" applyBorder="1" applyAlignment="1">
      <alignment horizontal="center"/>
    </xf>
    <xf numFmtId="167" fontId="103" fillId="0" borderId="62" xfId="0" applyNumberFormat="1" applyFont="1" applyBorder="1" applyAlignment="1">
      <alignment horizontal="center"/>
    </xf>
    <xf numFmtId="167" fontId="104" fillId="0" borderId="62" xfId="0" applyNumberFormat="1" applyFont="1" applyBorder="1" applyAlignment="1">
      <alignment horizontal="center"/>
    </xf>
    <xf numFmtId="193" fontId="104" fillId="0" borderId="148" xfId="0" applyNumberFormat="1" applyFont="1" applyFill="1" applyBorder="1" applyAlignment="1">
      <alignment vertical="center"/>
    </xf>
    <xf numFmtId="167" fontId="111" fillId="76" borderId="62" xfId="0" applyNumberFormat="1" applyFont="1" applyFill="1" applyBorder="1" applyAlignment="1">
      <alignment horizontal="center"/>
    </xf>
    <xf numFmtId="193" fontId="103" fillId="0" borderId="13" xfId="0" applyNumberFormat="1" applyFont="1" applyFill="1" applyBorder="1" applyAlignment="1">
      <alignment vertical="center"/>
    </xf>
    <xf numFmtId="193" fontId="103" fillId="0" borderId="14" xfId="0" applyNumberFormat="1" applyFont="1" applyBorder="1" applyAlignment="1">
      <alignment vertical="center"/>
    </xf>
    <xf numFmtId="167" fontId="103" fillId="0" borderId="64" xfId="0" applyNumberFormat="1" applyFont="1" applyBorder="1" applyAlignment="1">
      <alignment horizontal="center"/>
    </xf>
    <xf numFmtId="193" fontId="105" fillId="36" borderId="148" xfId="0" applyNumberFormat="1" applyFont="1" applyFill="1" applyBorder="1" applyAlignment="1">
      <alignment vertical="center"/>
    </xf>
    <xf numFmtId="167" fontId="105" fillId="36" borderId="149" xfId="0" applyNumberFormat="1" applyFont="1" applyFill="1" applyBorder="1" applyAlignment="1">
      <alignment horizontal="center"/>
    </xf>
    <xf numFmtId="193" fontId="103" fillId="0" borderId="16" xfId="0" applyNumberFormat="1" applyFont="1" applyBorder="1" applyAlignment="1">
      <alignment vertical="center"/>
    </xf>
    <xf numFmtId="167" fontId="103" fillId="0" borderId="61" xfId="0" applyNumberFormat="1" applyFont="1" applyBorder="1" applyAlignment="1">
      <alignment horizontal="center"/>
    </xf>
    <xf numFmtId="193" fontId="104" fillId="0" borderId="14" xfId="0" applyNumberFormat="1" applyFont="1" applyBorder="1" applyAlignment="1">
      <alignment vertical="center"/>
    </xf>
    <xf numFmtId="167" fontId="103" fillId="0" borderId="150" xfId="0" applyNumberFormat="1" applyFont="1" applyBorder="1" applyAlignment="1">
      <alignment horizontal="center"/>
    </xf>
    <xf numFmtId="193" fontId="105" fillId="36" borderId="59" xfId="0" applyNumberFormat="1" applyFont="1" applyFill="1" applyBorder="1" applyAlignment="1">
      <alignment vertical="center"/>
    </xf>
    <xf numFmtId="167" fontId="105" fillId="36" borderId="60" xfId="0" applyNumberFormat="1" applyFont="1" applyFill="1" applyBorder="1" applyAlignment="1">
      <alignment horizontal="center"/>
    </xf>
    <xf numFmtId="193" fontId="3" fillId="0" borderId="140" xfId="0" applyNumberFormat="1" applyFont="1" applyBorder="1" applyAlignment="1"/>
    <xf numFmtId="193" fontId="3" fillId="0" borderId="145" xfId="0" applyNumberFormat="1" applyFont="1" applyBorder="1" applyAlignment="1"/>
    <xf numFmtId="164" fontId="3" fillId="0" borderId="141" xfId="7" applyNumberFormat="1" applyFont="1" applyBorder="1" applyAlignment="1"/>
    <xf numFmtId="193" fontId="4" fillId="36" borderId="138" xfId="0" applyNumberFormat="1" applyFont="1" applyFill="1" applyBorder="1"/>
    <xf numFmtId="164" fontId="4" fillId="36" borderId="25" xfId="7" applyNumberFormat="1" applyFont="1" applyFill="1" applyBorder="1"/>
    <xf numFmtId="193" fontId="3" fillId="0" borderId="140" xfId="0" applyNumberFormat="1" applyFont="1" applyBorder="1"/>
    <xf numFmtId="193" fontId="3" fillId="0" borderId="140" xfId="0" applyNumberFormat="1" applyFont="1" applyFill="1" applyBorder="1"/>
    <xf numFmtId="193" fontId="3" fillId="0" borderId="145" xfId="0" applyNumberFormat="1" applyFont="1" applyBorder="1"/>
    <xf numFmtId="9" fontId="3" fillId="0" borderId="141" xfId="20962" applyFont="1" applyBorder="1"/>
    <xf numFmtId="193" fontId="3" fillId="0" borderId="145" xfId="0" applyNumberFormat="1" applyFont="1" applyFill="1" applyBorder="1"/>
    <xf numFmtId="9" fontId="4" fillId="36" borderId="25" xfId="20962" applyFont="1" applyFill="1" applyBorder="1"/>
    <xf numFmtId="164" fontId="3" fillId="0" borderId="140" xfId="7" applyNumberFormat="1" applyFont="1" applyFill="1" applyBorder="1" applyAlignment="1">
      <alignment vertical="center"/>
    </xf>
    <xf numFmtId="164" fontId="3" fillId="0" borderId="145" xfId="7" applyNumberFormat="1" applyFont="1" applyFill="1" applyBorder="1" applyAlignment="1">
      <alignment vertical="center"/>
    </xf>
    <xf numFmtId="164" fontId="3" fillId="0" borderId="141" xfId="7" applyNumberFormat="1" applyFont="1" applyFill="1" applyBorder="1" applyAlignment="1">
      <alignment vertical="center"/>
    </xf>
    <xf numFmtId="164" fontId="3" fillId="3" borderId="143" xfId="7" applyNumberFormat="1" applyFont="1" applyFill="1" applyBorder="1" applyAlignment="1">
      <alignment vertical="center"/>
    </xf>
    <xf numFmtId="164" fontId="3" fillId="3" borderId="151" xfId="7" applyNumberFormat="1" applyFont="1" applyFill="1" applyBorder="1" applyAlignment="1">
      <alignment vertical="center"/>
    </xf>
    <xf numFmtId="164" fontId="3" fillId="0" borderId="138" xfId="7" applyNumberFormat="1" applyFont="1" applyFill="1" applyBorder="1" applyAlignment="1">
      <alignment vertical="center"/>
    </xf>
    <xf numFmtId="164" fontId="3" fillId="0" borderId="152" xfId="7" applyNumberFormat="1" applyFont="1" applyFill="1" applyBorder="1" applyAlignment="1">
      <alignment vertical="center"/>
    </xf>
    <xf numFmtId="164" fontId="3" fillId="0" borderId="153" xfId="7" applyNumberFormat="1" applyFont="1" applyFill="1" applyBorder="1" applyAlignment="1">
      <alignment vertical="center"/>
    </xf>
    <xf numFmtId="164" fontId="3" fillId="0" borderId="137" xfId="7" applyNumberFormat="1" applyFont="1" applyFill="1" applyBorder="1" applyAlignment="1">
      <alignment vertical="center"/>
    </xf>
    <xf numFmtId="0" fontId="93" fillId="0" borderId="68" xfId="0" applyFont="1" applyBorder="1" applyAlignment="1">
      <alignment horizontal="left" wrapText="1"/>
    </xf>
    <xf numFmtId="0" fontId="93" fillId="0" borderId="67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3" xfId="0" applyFont="1" applyFill="1" applyBorder="1" applyAlignment="1">
      <alignment horizontal="center" vertical="center" wrapText="1"/>
    </xf>
    <xf numFmtId="0" fontId="84" fillId="0" borderId="83" xfId="0" applyFont="1" applyFill="1" applyBorder="1" applyAlignment="1">
      <alignment horizontal="center" vertical="center" wrapText="1"/>
    </xf>
    <xf numFmtId="0" fontId="45" fillId="0" borderId="83" xfId="11" applyFont="1" applyFill="1" applyBorder="1" applyAlignment="1" applyProtection="1">
      <alignment horizontal="center" vertical="center" wrapText="1"/>
    </xf>
    <xf numFmtId="0" fontId="45" fillId="0" borderId="84" xfId="11" applyFont="1" applyFill="1" applyBorder="1" applyAlignment="1" applyProtection="1">
      <alignment horizontal="center" vertical="center" wrapText="1"/>
    </xf>
    <xf numFmtId="0" fontId="45" fillId="0" borderId="73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4" xfId="13" applyFont="1" applyFill="1" applyBorder="1" applyAlignment="1" applyProtection="1">
      <alignment horizontal="center" vertical="center" wrapText="1"/>
      <protection locked="0"/>
    </xf>
    <xf numFmtId="0" fontId="98" fillId="3" borderId="66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2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3" xfId="0" applyFont="1" applyBorder="1" applyAlignment="1">
      <alignment horizontal="center" vertical="center" wrapText="1"/>
    </xf>
    <xf numFmtId="0" fontId="86" fillId="0" borderId="54" xfId="0" applyFont="1" applyBorder="1" applyAlignment="1">
      <alignment horizontal="center" vertical="center" wrapText="1"/>
    </xf>
    <xf numFmtId="164" fontId="45" fillId="0" borderId="75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86" fillId="0" borderId="77" xfId="0" applyFont="1" applyBorder="1" applyAlignment="1">
      <alignment horizontal="center"/>
    </xf>
    <xf numFmtId="0" fontId="86" fillId="0" borderId="78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6" xfId="0" applyFont="1" applyFill="1" applyBorder="1" applyAlignment="1">
      <alignment horizontal="left" vertical="center"/>
    </xf>
    <xf numFmtId="0" fontId="99" fillId="0" borderId="5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</cellXfs>
  <cellStyles count="27249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055"/>
    <cellStyle name="Calculation 2 10 2 2 2" xfId="22266"/>
    <cellStyle name="Calculation 2 10 2 2 3" xfId="21434"/>
    <cellStyle name="Calculation 2 10 2 2 4" xfId="23878"/>
    <cellStyle name="Calculation 2 10 2 2 5" xfId="25342"/>
    <cellStyle name="Calculation 2 10 2 2 6" xfId="25758"/>
    <cellStyle name="Calculation 2 10 2 2 7" xfId="26557"/>
    <cellStyle name="Calculation 2 10 2 3" xfId="20971"/>
    <cellStyle name="Calculation 2 10 2 3 2" xfId="22735"/>
    <cellStyle name="Calculation 2 10 2 3 3" xfId="23601"/>
    <cellStyle name="Calculation 2 10 2 3 4" xfId="24939"/>
    <cellStyle name="Calculation 2 10 2 3 5" xfId="26091"/>
    <cellStyle name="Calculation 2 10 2 3 6" xfId="23992"/>
    <cellStyle name="Calculation 2 10 2 4" xfId="26822"/>
    <cellStyle name="Calculation 2 10 3" xfId="724"/>
    <cellStyle name="Calculation 2 10 3 2" xfId="21056"/>
    <cellStyle name="Calculation 2 10 3 2 2" xfId="22267"/>
    <cellStyle name="Calculation 2 10 3 2 3" xfId="21435"/>
    <cellStyle name="Calculation 2 10 3 2 4" xfId="23877"/>
    <cellStyle name="Calculation 2 10 3 2 5" xfId="25545"/>
    <cellStyle name="Calculation 2 10 3 2 6" xfId="25759"/>
    <cellStyle name="Calculation 2 10 3 2 7" xfId="24666"/>
    <cellStyle name="Calculation 2 10 3 3" xfId="20972"/>
    <cellStyle name="Calculation 2 10 3 3 2" xfId="22734"/>
    <cellStyle name="Calculation 2 10 3 3 3" xfId="23602"/>
    <cellStyle name="Calculation 2 10 3 3 4" xfId="24779"/>
    <cellStyle name="Calculation 2 10 3 3 5" xfId="26090"/>
    <cellStyle name="Calculation 2 10 3 3 6" xfId="24006"/>
    <cellStyle name="Calculation 2 10 3 4" xfId="26823"/>
    <cellStyle name="Calculation 2 10 4" xfId="725"/>
    <cellStyle name="Calculation 2 10 4 2" xfId="21057"/>
    <cellStyle name="Calculation 2 10 4 2 2" xfId="22268"/>
    <cellStyle name="Calculation 2 10 4 2 3" xfId="21436"/>
    <cellStyle name="Calculation 2 10 4 2 4" xfId="25171"/>
    <cellStyle name="Calculation 2 10 4 2 5" xfId="25642"/>
    <cellStyle name="Calculation 2 10 4 2 6" xfId="25760"/>
    <cellStyle name="Calculation 2 10 4 2 7" xfId="24426"/>
    <cellStyle name="Calculation 2 10 4 3" xfId="20973"/>
    <cellStyle name="Calculation 2 10 4 3 2" xfId="22733"/>
    <cellStyle name="Calculation 2 10 4 3 3" xfId="23603"/>
    <cellStyle name="Calculation 2 10 4 3 4" xfId="25583"/>
    <cellStyle name="Calculation 2 10 4 3 5" xfId="26089"/>
    <cellStyle name="Calculation 2 10 4 3 6" xfId="24338"/>
    <cellStyle name="Calculation 2 10 4 4" xfId="26824"/>
    <cellStyle name="Calculation 2 10 5" xfId="726"/>
    <cellStyle name="Calculation 2 10 5 2" xfId="21058"/>
    <cellStyle name="Calculation 2 10 5 2 2" xfId="22269"/>
    <cellStyle name="Calculation 2 10 5 2 3" xfId="21437"/>
    <cellStyle name="Calculation 2 10 5 2 4" xfId="25095"/>
    <cellStyle name="Calculation 2 10 5 2 5" xfId="24439"/>
    <cellStyle name="Calculation 2 10 5 2 6" xfId="25761"/>
    <cellStyle name="Calculation 2 10 5 2 7" xfId="26616"/>
    <cellStyle name="Calculation 2 10 5 3" xfId="20974"/>
    <cellStyle name="Calculation 2 10 5 3 2" xfId="22732"/>
    <cellStyle name="Calculation 2 10 5 3 3" xfId="23604"/>
    <cellStyle name="Calculation 2 10 5 3 4" xfId="24938"/>
    <cellStyle name="Calculation 2 10 5 3 5" xfId="26088"/>
    <cellStyle name="Calculation 2 10 5 3 6" xfId="23924"/>
    <cellStyle name="Calculation 2 10 5 4" xfId="26825"/>
    <cellStyle name="Calculation 2 11" xfId="727"/>
    <cellStyle name="Calculation 2 11 2" xfId="728"/>
    <cellStyle name="Calculation 2 11 2 2" xfId="21060"/>
    <cellStyle name="Calculation 2 11 2 2 2" xfId="22271"/>
    <cellStyle name="Calculation 2 11 2 2 3" xfId="21439"/>
    <cellStyle name="Calculation 2 11 2 2 4" xfId="25098"/>
    <cellStyle name="Calculation 2 11 2 2 5" xfId="24440"/>
    <cellStyle name="Calculation 2 11 2 2 6" xfId="25763"/>
    <cellStyle name="Calculation 2 11 2 2 7" xfId="26613"/>
    <cellStyle name="Calculation 2 11 2 3" xfId="20976"/>
    <cellStyle name="Calculation 2 11 2 3 2" xfId="22730"/>
    <cellStyle name="Calculation 2 11 2 3 3" xfId="23606"/>
    <cellStyle name="Calculation 2 11 2 3 4" xfId="24102"/>
    <cellStyle name="Calculation 2 11 2 3 5" xfId="26086"/>
    <cellStyle name="Calculation 2 11 2 3 6" xfId="25498"/>
    <cellStyle name="Calculation 2 11 2 4" xfId="26827"/>
    <cellStyle name="Calculation 2 11 3" xfId="729"/>
    <cellStyle name="Calculation 2 11 3 2" xfId="21061"/>
    <cellStyle name="Calculation 2 11 3 2 2" xfId="22272"/>
    <cellStyle name="Calculation 2 11 3 2 3" xfId="21440"/>
    <cellStyle name="Calculation 2 11 3 2 4" xfId="23876"/>
    <cellStyle name="Calculation 2 11 3 2 5" xfId="24915"/>
    <cellStyle name="Calculation 2 11 3 2 6" xfId="25764"/>
    <cellStyle name="Calculation 2 11 3 2 7" xfId="26555"/>
    <cellStyle name="Calculation 2 11 3 3" xfId="20977"/>
    <cellStyle name="Calculation 2 11 3 3 2" xfId="22729"/>
    <cellStyle name="Calculation 2 11 3 3 3" xfId="23607"/>
    <cellStyle name="Calculation 2 11 3 3 4" xfId="24937"/>
    <cellStyle name="Calculation 2 11 3 3 5" xfId="26085"/>
    <cellStyle name="Calculation 2 11 3 3 6" xfId="24389"/>
    <cellStyle name="Calculation 2 11 3 4" xfId="26828"/>
    <cellStyle name="Calculation 2 11 4" xfId="730"/>
    <cellStyle name="Calculation 2 11 4 2" xfId="21062"/>
    <cellStyle name="Calculation 2 11 4 2 2" xfId="22273"/>
    <cellStyle name="Calculation 2 11 4 2 3" xfId="21441"/>
    <cellStyle name="Calculation 2 11 4 2 4" xfId="25169"/>
    <cellStyle name="Calculation 2 11 4 2 5" xfId="24734"/>
    <cellStyle name="Calculation 2 11 4 2 6" xfId="25765"/>
    <cellStyle name="Calculation 2 11 4 2 7" xfId="24317"/>
    <cellStyle name="Calculation 2 11 4 3" xfId="20978"/>
    <cellStyle name="Calculation 2 11 4 3 2" xfId="22728"/>
    <cellStyle name="Calculation 2 11 4 3 3" xfId="23608"/>
    <cellStyle name="Calculation 2 11 4 3 4" xfId="25042"/>
    <cellStyle name="Calculation 2 11 4 3 5" xfId="26084"/>
    <cellStyle name="Calculation 2 11 4 3 6" xfId="24309"/>
    <cellStyle name="Calculation 2 11 4 4" xfId="26829"/>
    <cellStyle name="Calculation 2 11 5" xfId="731"/>
    <cellStyle name="Calculation 2 11 5 2" xfId="21063"/>
    <cellStyle name="Calculation 2 11 5 2 2" xfId="22274"/>
    <cellStyle name="Calculation 2 11 5 2 3" xfId="21442"/>
    <cellStyle name="Calculation 2 11 5 2 4" xfId="25097"/>
    <cellStyle name="Calculation 2 11 5 2 5" xfId="23339"/>
    <cellStyle name="Calculation 2 11 5 2 6" xfId="25766"/>
    <cellStyle name="Calculation 2 11 5 2 7" xfId="26614"/>
    <cellStyle name="Calculation 2 11 5 3" xfId="20979"/>
    <cellStyle name="Calculation 2 11 5 3 2" xfId="22727"/>
    <cellStyle name="Calculation 2 11 5 3 3" xfId="23609"/>
    <cellStyle name="Calculation 2 11 5 3 4" xfId="25222"/>
    <cellStyle name="Calculation 2 11 5 3 5" xfId="26083"/>
    <cellStyle name="Calculation 2 11 5 3 6" xfId="24186"/>
    <cellStyle name="Calculation 2 11 5 4" xfId="26830"/>
    <cellStyle name="Calculation 2 11 6" xfId="21059"/>
    <cellStyle name="Calculation 2 11 6 2" xfId="22270"/>
    <cellStyle name="Calculation 2 11 6 3" xfId="21438"/>
    <cellStyle name="Calculation 2 11 6 4" xfId="25168"/>
    <cellStyle name="Calculation 2 11 6 5" xfId="24829"/>
    <cellStyle name="Calculation 2 11 6 6" xfId="25762"/>
    <cellStyle name="Calculation 2 11 6 7" xfId="26552"/>
    <cellStyle name="Calculation 2 11 7" xfId="20975"/>
    <cellStyle name="Calculation 2 11 7 2" xfId="22731"/>
    <cellStyle name="Calculation 2 11 7 3" xfId="23605"/>
    <cellStyle name="Calculation 2 11 7 4" xfId="24778"/>
    <cellStyle name="Calculation 2 11 7 5" xfId="26087"/>
    <cellStyle name="Calculation 2 11 7 6" xfId="24219"/>
    <cellStyle name="Calculation 2 11 8" xfId="26826"/>
    <cellStyle name="Calculation 2 12" xfId="732"/>
    <cellStyle name="Calculation 2 12 2" xfId="733"/>
    <cellStyle name="Calculation 2 12 2 2" xfId="21065"/>
    <cellStyle name="Calculation 2 12 2 2 2" xfId="22276"/>
    <cellStyle name="Calculation 2 12 2 2 3" xfId="21444"/>
    <cellStyle name="Calculation 2 12 2 2 4" xfId="25170"/>
    <cellStyle name="Calculation 2 12 2 2 5" xfId="25026"/>
    <cellStyle name="Calculation 2 12 2 2 6" xfId="25768"/>
    <cellStyle name="Calculation 2 12 2 2 7" xfId="24665"/>
    <cellStyle name="Calculation 2 12 2 3" xfId="20981"/>
    <cellStyle name="Calculation 2 12 2 3 2" xfId="22725"/>
    <cellStyle name="Calculation 2 12 2 3 3" xfId="23611"/>
    <cellStyle name="Calculation 2 12 2 3 4" xfId="24935"/>
    <cellStyle name="Calculation 2 12 2 3 5" xfId="26081"/>
    <cellStyle name="Calculation 2 12 2 3 6" xfId="24582"/>
    <cellStyle name="Calculation 2 12 2 4" xfId="26832"/>
    <cellStyle name="Calculation 2 12 3" xfId="734"/>
    <cellStyle name="Calculation 2 12 3 2" xfId="21066"/>
    <cellStyle name="Calculation 2 12 3 2 2" xfId="22277"/>
    <cellStyle name="Calculation 2 12 3 2 3" xfId="21445"/>
    <cellStyle name="Calculation 2 12 3 2 4" xfId="25096"/>
    <cellStyle name="Calculation 2 12 3 2 5" xfId="24157"/>
    <cellStyle name="Calculation 2 12 3 2 6" xfId="25769"/>
    <cellStyle name="Calculation 2 12 3 2 7" xfId="26615"/>
    <cellStyle name="Calculation 2 12 3 3" xfId="20982"/>
    <cellStyle name="Calculation 2 12 3 3 2" xfId="22724"/>
    <cellStyle name="Calculation 2 12 3 3 3" xfId="23612"/>
    <cellStyle name="Calculation 2 12 3 3 4" xfId="24148"/>
    <cellStyle name="Calculation 2 12 3 3 5" xfId="26080"/>
    <cellStyle name="Calculation 2 12 3 3 6" xfId="24910"/>
    <cellStyle name="Calculation 2 12 3 4" xfId="26833"/>
    <cellStyle name="Calculation 2 12 4" xfId="735"/>
    <cellStyle name="Calculation 2 12 4 2" xfId="21067"/>
    <cellStyle name="Calculation 2 12 4 2 2" xfId="22278"/>
    <cellStyle name="Calculation 2 12 4 2 3" xfId="21446"/>
    <cellStyle name="Calculation 2 12 4 2 4" xfId="23874"/>
    <cellStyle name="Calculation 2 12 4 2 5" xfId="23918"/>
    <cellStyle name="Calculation 2 12 4 2 6" xfId="25770"/>
    <cellStyle name="Calculation 2 12 4 2 7" xfId="26553"/>
    <cellStyle name="Calculation 2 12 4 3" xfId="20983"/>
    <cellStyle name="Calculation 2 12 4 3 2" xfId="22723"/>
    <cellStyle name="Calculation 2 12 4 3 3" xfId="23613"/>
    <cellStyle name="Calculation 2 12 4 3 4" xfId="24936"/>
    <cellStyle name="Calculation 2 12 4 3 5" xfId="26079"/>
    <cellStyle name="Calculation 2 12 4 3 6" xfId="25475"/>
    <cellStyle name="Calculation 2 12 4 4" xfId="26834"/>
    <cellStyle name="Calculation 2 12 5" xfId="736"/>
    <cellStyle name="Calculation 2 12 5 2" xfId="21068"/>
    <cellStyle name="Calculation 2 12 5 2 2" xfId="22279"/>
    <cellStyle name="Calculation 2 12 5 2 3" xfId="21447"/>
    <cellStyle name="Calculation 2 12 5 2 4" xfId="23873"/>
    <cellStyle name="Calculation 2 12 5 2 5" xfId="25567"/>
    <cellStyle name="Calculation 2 12 5 2 6" xfId="25771"/>
    <cellStyle name="Calculation 2 12 5 2 7" xfId="24427"/>
    <cellStyle name="Calculation 2 12 5 3" xfId="20984"/>
    <cellStyle name="Calculation 2 12 5 3 2" xfId="22722"/>
    <cellStyle name="Calculation 2 12 5 3 3" xfId="23614"/>
    <cellStyle name="Calculation 2 12 5 3 4" xfId="24777"/>
    <cellStyle name="Calculation 2 12 5 3 5" xfId="26078"/>
    <cellStyle name="Calculation 2 12 5 3 6" xfId="23941"/>
    <cellStyle name="Calculation 2 12 5 4" xfId="26835"/>
    <cellStyle name="Calculation 2 12 6" xfId="21064"/>
    <cellStyle name="Calculation 2 12 6 2" xfId="22275"/>
    <cellStyle name="Calculation 2 12 6 3" xfId="21443"/>
    <cellStyle name="Calculation 2 12 6 4" xfId="23875"/>
    <cellStyle name="Calculation 2 12 6 5" xfId="25423"/>
    <cellStyle name="Calculation 2 12 6 6" xfId="25767"/>
    <cellStyle name="Calculation 2 12 6 7" xfId="26554"/>
    <cellStyle name="Calculation 2 12 7" xfId="20980"/>
    <cellStyle name="Calculation 2 12 7 2" xfId="22726"/>
    <cellStyle name="Calculation 2 12 7 3" xfId="23610"/>
    <cellStyle name="Calculation 2 12 7 4" xfId="25653"/>
    <cellStyle name="Calculation 2 12 7 5" xfId="26082"/>
    <cellStyle name="Calculation 2 12 7 6" xfId="24192"/>
    <cellStyle name="Calculation 2 12 8" xfId="26831"/>
    <cellStyle name="Calculation 2 13" xfId="737"/>
    <cellStyle name="Calculation 2 13 2" xfId="738"/>
    <cellStyle name="Calculation 2 13 2 2" xfId="21070"/>
    <cellStyle name="Calculation 2 13 2 2 2" xfId="22281"/>
    <cellStyle name="Calculation 2 13 2 2 3" xfId="21449"/>
    <cellStyle name="Calculation 2 13 2 2 4" xfId="25091"/>
    <cellStyle name="Calculation 2 13 2 2 5" xfId="24437"/>
    <cellStyle name="Calculation 2 13 2 2 6" xfId="25773"/>
    <cellStyle name="Calculation 2 13 2 2 7" xfId="26620"/>
    <cellStyle name="Calculation 2 13 2 3" xfId="20986"/>
    <cellStyle name="Calculation 2 13 2 3 2" xfId="22720"/>
    <cellStyle name="Calculation 2 13 2 3 3" xfId="23616"/>
    <cellStyle name="Calculation 2 13 2 3 4" xfId="24101"/>
    <cellStyle name="Calculation 2 13 2 3 5" xfId="26076"/>
    <cellStyle name="Calculation 2 13 2 3 6" xfId="24390"/>
    <cellStyle name="Calculation 2 13 2 4" xfId="26837"/>
    <cellStyle name="Calculation 2 13 3" xfId="739"/>
    <cellStyle name="Calculation 2 13 3 2" xfId="21071"/>
    <cellStyle name="Calculation 2 13 3 2 2" xfId="22282"/>
    <cellStyle name="Calculation 2 13 3 2 3" xfId="21450"/>
    <cellStyle name="Calculation 2 13 3 2 4" xfId="25172"/>
    <cellStyle name="Calculation 2 13 3 2 5" xfId="24224"/>
    <cellStyle name="Calculation 2 13 3 2 6" xfId="25774"/>
    <cellStyle name="Calculation 2 13 3 2 7" xfId="26548"/>
    <cellStyle name="Calculation 2 13 3 3" xfId="20987"/>
    <cellStyle name="Calculation 2 13 3 3 2" xfId="22719"/>
    <cellStyle name="Calculation 2 13 3 3 3" xfId="23617"/>
    <cellStyle name="Calculation 2 13 3 3 4" xfId="24934"/>
    <cellStyle name="Calculation 2 13 3 3 5" xfId="26075"/>
    <cellStyle name="Calculation 2 13 3 3 6" xfId="24310"/>
    <cellStyle name="Calculation 2 13 3 4" xfId="26838"/>
    <cellStyle name="Calculation 2 13 4" xfId="740"/>
    <cellStyle name="Calculation 2 13 4 2" xfId="21072"/>
    <cellStyle name="Calculation 2 13 4 2 2" xfId="22283"/>
    <cellStyle name="Calculation 2 13 4 2 3" xfId="21451"/>
    <cellStyle name="Calculation 2 13 4 2 4" xfId="25094"/>
    <cellStyle name="Calculation 2 13 4 2 5" xfId="24072"/>
    <cellStyle name="Calculation 2 13 4 2 6" xfId="25775"/>
    <cellStyle name="Calculation 2 13 4 2 7" xfId="26617"/>
    <cellStyle name="Calculation 2 13 4 3" xfId="20988"/>
    <cellStyle name="Calculation 2 13 4 3 2" xfId="22718"/>
    <cellStyle name="Calculation 2 13 4 3 3" xfId="23618"/>
    <cellStyle name="Calculation 2 13 4 3 4" xfId="25223"/>
    <cellStyle name="Calculation 2 13 4 3 5" xfId="26074"/>
    <cellStyle name="Calculation 2 13 4 3 6" xfId="24364"/>
    <cellStyle name="Calculation 2 13 4 4" xfId="26839"/>
    <cellStyle name="Calculation 2 13 5" xfId="21069"/>
    <cellStyle name="Calculation 2 13 5 2" xfId="22280"/>
    <cellStyle name="Calculation 2 13 5 3" xfId="21448"/>
    <cellStyle name="Calculation 2 13 5 4" xfId="25175"/>
    <cellStyle name="Calculation 2 13 5 5" xfId="24735"/>
    <cellStyle name="Calculation 2 13 5 6" xfId="25772"/>
    <cellStyle name="Calculation 2 13 5 7" xfId="25698"/>
    <cellStyle name="Calculation 2 13 6" xfId="20985"/>
    <cellStyle name="Calculation 2 13 6 2" xfId="22721"/>
    <cellStyle name="Calculation 2 13 6 3" xfId="23615"/>
    <cellStyle name="Calculation 2 13 6 4" xfId="25041"/>
    <cellStyle name="Calculation 2 13 6 5" xfId="26077"/>
    <cellStyle name="Calculation 2 13 6 6" xfId="24031"/>
    <cellStyle name="Calculation 2 13 7" xfId="26836"/>
    <cellStyle name="Calculation 2 14" xfId="741"/>
    <cellStyle name="Calculation 2 14 2" xfId="21073"/>
    <cellStyle name="Calculation 2 14 2 2" xfId="22284"/>
    <cellStyle name="Calculation 2 14 2 3" xfId="21452"/>
    <cellStyle name="Calculation 2 14 2 4" xfId="23872"/>
    <cellStyle name="Calculation 2 14 2 5" xfId="25537"/>
    <cellStyle name="Calculation 2 14 2 6" xfId="25776"/>
    <cellStyle name="Calculation 2 14 2 7" xfId="26551"/>
    <cellStyle name="Calculation 2 14 3" xfId="20989"/>
    <cellStyle name="Calculation 2 14 3 2" xfId="22717"/>
    <cellStyle name="Calculation 2 14 3 3" xfId="23619"/>
    <cellStyle name="Calculation 2 14 3 4" xfId="25440"/>
    <cellStyle name="Calculation 2 14 3 5" xfId="26073"/>
    <cellStyle name="Calculation 2 14 3 6" xfId="24193"/>
    <cellStyle name="Calculation 2 14 4" xfId="26840"/>
    <cellStyle name="Calculation 2 15" xfId="742"/>
    <cellStyle name="Calculation 2 15 2" xfId="21074"/>
    <cellStyle name="Calculation 2 15 2 2" xfId="22285"/>
    <cellStyle name="Calculation 2 15 2 3" xfId="21453"/>
    <cellStyle name="Calculation 2 15 2 4" xfId="25173"/>
    <cellStyle name="Calculation 2 15 2 5" xfId="25345"/>
    <cellStyle name="Calculation 2 15 2 6" xfId="25777"/>
    <cellStyle name="Calculation 2 15 2 7" xfId="24664"/>
    <cellStyle name="Calculation 2 15 3" xfId="20990"/>
    <cellStyle name="Calculation 2 15 3 2" xfId="22716"/>
    <cellStyle name="Calculation 2 15 3 3" xfId="23620"/>
    <cellStyle name="Calculation 2 15 3 4" xfId="24933"/>
    <cellStyle name="Calculation 2 15 3 5" xfId="26072"/>
    <cellStyle name="Calculation 2 15 3 6" xfId="24583"/>
    <cellStyle name="Calculation 2 15 4" xfId="26841"/>
    <cellStyle name="Calculation 2 16" xfId="743"/>
    <cellStyle name="Calculation 2 16 2" xfId="21075"/>
    <cellStyle name="Calculation 2 16 2 2" xfId="22286"/>
    <cellStyle name="Calculation 2 16 2 3" xfId="21454"/>
    <cellStyle name="Calculation 2 16 2 4" xfId="25093"/>
    <cellStyle name="Calculation 2 16 2 5" xfId="25451"/>
    <cellStyle name="Calculation 2 16 2 6" xfId="25778"/>
    <cellStyle name="Calculation 2 16 2 7" xfId="26618"/>
    <cellStyle name="Calculation 2 16 3" xfId="20991"/>
    <cellStyle name="Calculation 2 16 3 2" xfId="22162"/>
    <cellStyle name="Calculation 2 16 3 3" xfId="23621"/>
    <cellStyle name="Calculation 2 16 3 4" xfId="24776"/>
    <cellStyle name="Calculation 2 16 3 5" xfId="26071"/>
    <cellStyle name="Calculation 2 16 3 6" xfId="25516"/>
    <cellStyle name="Calculation 2 16 4" xfId="26842"/>
    <cellStyle name="Calculation 2 17" xfId="21054"/>
    <cellStyle name="Calculation 2 17 2" xfId="22265"/>
    <cellStyle name="Calculation 2 17 3" xfId="21433"/>
    <cellStyle name="Calculation 2 17 4" xfId="25100"/>
    <cellStyle name="Calculation 2 17 5" xfId="23509"/>
    <cellStyle name="Calculation 2 17 6" xfId="25757"/>
    <cellStyle name="Calculation 2 17 7" xfId="26611"/>
    <cellStyle name="Calculation 2 18" xfId="20970"/>
    <cellStyle name="Calculation 2 18 2" xfId="22736"/>
    <cellStyle name="Calculation 2 18 3" xfId="23600"/>
    <cellStyle name="Calculation 2 18 4" xfId="24874"/>
    <cellStyle name="Calculation 2 18 5" xfId="26092"/>
    <cellStyle name="Calculation 2 18 6" xfId="24581"/>
    <cellStyle name="Calculation 2 19" xfId="26821"/>
    <cellStyle name="Calculation 2 2" xfId="744"/>
    <cellStyle name="Calculation 2 2 10" xfId="21076"/>
    <cellStyle name="Calculation 2 2 10 2" xfId="22287"/>
    <cellStyle name="Calculation 2 2 10 3" xfId="21455"/>
    <cellStyle name="Calculation 2 2 10 4" xfId="23871"/>
    <cellStyle name="Calculation 2 2 10 5" xfId="25627"/>
    <cellStyle name="Calculation 2 2 10 6" xfId="25779"/>
    <cellStyle name="Calculation 2 2 10 7" xfId="26550"/>
    <cellStyle name="Calculation 2 2 11" xfId="20992"/>
    <cellStyle name="Calculation 2 2 11 2" xfId="22161"/>
    <cellStyle name="Calculation 2 2 11 3" xfId="23622"/>
    <cellStyle name="Calculation 2 2 11 4" xfId="24875"/>
    <cellStyle name="Calculation 2 2 11 5" xfId="26070"/>
    <cellStyle name="Calculation 2 2 11 6" xfId="25486"/>
    <cellStyle name="Calculation 2 2 12" xfId="26843"/>
    <cellStyle name="Calculation 2 2 2" xfId="745"/>
    <cellStyle name="Calculation 2 2 2 2" xfId="746"/>
    <cellStyle name="Calculation 2 2 2 2 2" xfId="21078"/>
    <cellStyle name="Calculation 2 2 2 2 2 2" xfId="22289"/>
    <cellStyle name="Calculation 2 2 2 2 2 3" xfId="21457"/>
    <cellStyle name="Calculation 2 2 2 2 2 4" xfId="25092"/>
    <cellStyle name="Calculation 2 2 2 2 2 5" xfId="24438"/>
    <cellStyle name="Calculation 2 2 2 2 2 6" xfId="25781"/>
    <cellStyle name="Calculation 2 2 2 2 2 7" xfId="26619"/>
    <cellStyle name="Calculation 2 2 2 2 3" xfId="20994"/>
    <cellStyle name="Calculation 2 2 2 2 3 2" xfId="22159"/>
    <cellStyle name="Calculation 2 2 2 2 3 3" xfId="23624"/>
    <cellStyle name="Calculation 2 2 2 2 3 4" xfId="24775"/>
    <cellStyle name="Calculation 2 2 2 2 3 5" xfId="26068"/>
    <cellStyle name="Calculation 2 2 2 2 3 6" xfId="23989"/>
    <cellStyle name="Calculation 2 2 2 2 4" xfId="26845"/>
    <cellStyle name="Calculation 2 2 2 3" xfId="747"/>
    <cellStyle name="Calculation 2 2 2 3 2" xfId="21079"/>
    <cellStyle name="Calculation 2 2 2 3 2 2" xfId="22290"/>
    <cellStyle name="Calculation 2 2 2 3 2 3" xfId="21458"/>
    <cellStyle name="Calculation 2 2 2 3 2 4" xfId="23870"/>
    <cellStyle name="Calculation 2 2 2 3 2 5" xfId="25538"/>
    <cellStyle name="Calculation 2 2 2 3 2 6" xfId="25782"/>
    <cellStyle name="Calculation 2 2 2 3 2 7" xfId="26549"/>
    <cellStyle name="Calculation 2 2 2 3 3" xfId="20995"/>
    <cellStyle name="Calculation 2 2 2 3 3 2" xfId="22158"/>
    <cellStyle name="Calculation 2 2 2 3 3 3" xfId="23625"/>
    <cellStyle name="Calculation 2 2 2 3 3 4" xfId="24100"/>
    <cellStyle name="Calculation 2 2 2 3 3 5" xfId="26067"/>
    <cellStyle name="Calculation 2 2 2 3 3 6" xfId="24168"/>
    <cellStyle name="Calculation 2 2 2 3 4" xfId="26846"/>
    <cellStyle name="Calculation 2 2 2 4" xfId="748"/>
    <cellStyle name="Calculation 2 2 2 4 2" xfId="21080"/>
    <cellStyle name="Calculation 2 2 2 4 2 2" xfId="22291"/>
    <cellStyle name="Calculation 2 2 2 4 2 3" xfId="21459"/>
    <cellStyle name="Calculation 2 2 2 4 2 4" xfId="23869"/>
    <cellStyle name="Calculation 2 2 2 4 2 5" xfId="24736"/>
    <cellStyle name="Calculation 2 2 2 4 2 6" xfId="25783"/>
    <cellStyle name="Calculation 2 2 2 4 2 7" xfId="24662"/>
    <cellStyle name="Calculation 2 2 2 4 3" xfId="20996"/>
    <cellStyle name="Calculation 2 2 2 4 3 2" xfId="22157"/>
    <cellStyle name="Calculation 2 2 2 4 3 3" xfId="23626"/>
    <cellStyle name="Calculation 2 2 2 4 3 4" xfId="24931"/>
    <cellStyle name="Calculation 2 2 2 4 3 5" xfId="26066"/>
    <cellStyle name="Calculation 2 2 2 4 3 6" xfId="24311"/>
    <cellStyle name="Calculation 2 2 2 4 4" xfId="26847"/>
    <cellStyle name="Calculation 2 2 2 5" xfId="21077"/>
    <cellStyle name="Calculation 2 2 2 5 2" xfId="22288"/>
    <cellStyle name="Calculation 2 2 2 5 3" xfId="21456"/>
    <cellStyle name="Calculation 2 2 2 5 4" xfId="25174"/>
    <cellStyle name="Calculation 2 2 2 5 5" xfId="25683"/>
    <cellStyle name="Calculation 2 2 2 5 6" xfId="25780"/>
    <cellStyle name="Calculation 2 2 2 5 7" xfId="24663"/>
    <cellStyle name="Calculation 2 2 2 6" xfId="20993"/>
    <cellStyle name="Calculation 2 2 2 6 2" xfId="22160"/>
    <cellStyle name="Calculation 2 2 2 6 3" xfId="23623"/>
    <cellStyle name="Calculation 2 2 2 6 4" xfId="24932"/>
    <cellStyle name="Calculation 2 2 2 6 5" xfId="26069"/>
    <cellStyle name="Calculation 2 2 2 6 6" xfId="24007"/>
    <cellStyle name="Calculation 2 2 2 7" xfId="26844"/>
    <cellStyle name="Calculation 2 2 3" xfId="749"/>
    <cellStyle name="Calculation 2 2 3 2" xfId="750"/>
    <cellStyle name="Calculation 2 2 3 2 2" xfId="21082"/>
    <cellStyle name="Calculation 2 2 3 2 2 2" xfId="22293"/>
    <cellStyle name="Calculation 2 2 3 2 2 3" xfId="21461"/>
    <cellStyle name="Calculation 2 2 3 2 2 4" xfId="25087"/>
    <cellStyle name="Calculation 2 2 3 2 2 5" xfId="24070"/>
    <cellStyle name="Calculation 2 2 3 2 2 6" xfId="25785"/>
    <cellStyle name="Calculation 2 2 3 2 2 7" xfId="26624"/>
    <cellStyle name="Calculation 2 2 3 2 3" xfId="20998"/>
    <cellStyle name="Calculation 2 2 3 2 3 2" xfId="22155"/>
    <cellStyle name="Calculation 2 2 3 2 3 3" xfId="23628"/>
    <cellStyle name="Calculation 2 2 3 2 3 4" xfId="25221"/>
    <cellStyle name="Calculation 2 2 3 2 3 5" xfId="26064"/>
    <cellStyle name="Calculation 2 2 3 2 3 6" xfId="25134"/>
    <cellStyle name="Calculation 2 2 3 2 4" xfId="26849"/>
    <cellStyle name="Calculation 2 2 3 3" xfId="751"/>
    <cellStyle name="Calculation 2 2 3 3 2" xfId="21083"/>
    <cellStyle name="Calculation 2 2 3 3 2 2" xfId="22294"/>
    <cellStyle name="Calculation 2 2 3 3 2 3" xfId="21462"/>
    <cellStyle name="Calculation 2 2 3 3 2 4" xfId="25176"/>
    <cellStyle name="Calculation 2 2 3 3 2 5" xfId="23979"/>
    <cellStyle name="Calculation 2 2 3 3 2 6" xfId="25786"/>
    <cellStyle name="Calculation 2 2 3 3 2 7" xfId="26544"/>
    <cellStyle name="Calculation 2 2 3 3 3" xfId="20999"/>
    <cellStyle name="Calculation 2 2 3 3 3 2" xfId="22154"/>
    <cellStyle name="Calculation 2 2 3 3 3 3" xfId="23629"/>
    <cellStyle name="Calculation 2 2 3 3 3 4" xfId="25518"/>
    <cellStyle name="Calculation 2 2 3 3 3 5" xfId="26063"/>
    <cellStyle name="Calculation 2 2 3 3 3 6" xfId="24584"/>
    <cellStyle name="Calculation 2 2 3 3 4" xfId="26850"/>
    <cellStyle name="Calculation 2 2 3 4" xfId="752"/>
    <cellStyle name="Calculation 2 2 3 4 2" xfId="21084"/>
    <cellStyle name="Calculation 2 2 3 4 2 2" xfId="22295"/>
    <cellStyle name="Calculation 2 2 3 4 2 3" xfId="21463"/>
    <cellStyle name="Calculation 2 2 3 4 2 4" xfId="25090"/>
    <cellStyle name="Calculation 2 2 3 4 2 5" xfId="24071"/>
    <cellStyle name="Calculation 2 2 3 4 2 6" xfId="25787"/>
    <cellStyle name="Calculation 2 2 3 4 2 7" xfId="26621"/>
    <cellStyle name="Calculation 2 2 3 4 3" xfId="21000"/>
    <cellStyle name="Calculation 2 2 3 4 3 2" xfId="22153"/>
    <cellStyle name="Calculation 2 2 3 4 3 3" xfId="23630"/>
    <cellStyle name="Calculation 2 2 3 4 3 4" xfId="24930"/>
    <cellStyle name="Calculation 2 2 3 4 3 5" xfId="26062"/>
    <cellStyle name="Calculation 2 2 3 4 3 6" xfId="24585"/>
    <cellStyle name="Calculation 2 2 3 4 4" xfId="26851"/>
    <cellStyle name="Calculation 2 2 3 5" xfId="21081"/>
    <cellStyle name="Calculation 2 2 3 5 2" xfId="22292"/>
    <cellStyle name="Calculation 2 2 3 5 3" xfId="21460"/>
    <cellStyle name="Calculation 2 2 3 5 4" xfId="25179"/>
    <cellStyle name="Calculation 2 2 3 5 5" xfId="24835"/>
    <cellStyle name="Calculation 2 2 3 5 6" xfId="25784"/>
    <cellStyle name="Calculation 2 2 3 5 7" xfId="25455"/>
    <cellStyle name="Calculation 2 2 3 6" xfId="20997"/>
    <cellStyle name="Calculation 2 2 3 6 2" xfId="22156"/>
    <cellStyle name="Calculation 2 2 3 6 3" xfId="23627"/>
    <cellStyle name="Calculation 2 2 3 6 4" xfId="25043"/>
    <cellStyle name="Calculation 2 2 3 6 5" xfId="26065"/>
    <cellStyle name="Calculation 2 2 3 6 6" xfId="24365"/>
    <cellStyle name="Calculation 2 2 3 7" xfId="26848"/>
    <cellStyle name="Calculation 2 2 4" xfId="753"/>
    <cellStyle name="Calculation 2 2 4 2" xfId="754"/>
    <cellStyle name="Calculation 2 2 4 2 2" xfId="21086"/>
    <cellStyle name="Calculation 2 2 4 2 2 2" xfId="22297"/>
    <cellStyle name="Calculation 2 2 4 2 2 3" xfId="22263"/>
    <cellStyle name="Calculation 2 2 4 2 2 4" xfId="25177"/>
    <cellStyle name="Calculation 2 2 4 2 2 5" xfId="25714"/>
    <cellStyle name="Calculation 2 2 4 2 2 6" xfId="25789"/>
    <cellStyle name="Calculation 2 2 4 2 2 7" xfId="23981"/>
    <cellStyle name="Calculation 2 2 4 2 3" xfId="21002"/>
    <cellStyle name="Calculation 2 2 4 2 3 2" xfId="22151"/>
    <cellStyle name="Calculation 2 2 4 2 3 3" xfId="23632"/>
    <cellStyle name="Calculation 2 2 4 2 3 4" xfId="25584"/>
    <cellStyle name="Calculation 2 2 4 2 3 5" xfId="26060"/>
    <cellStyle name="Calculation 2 2 4 2 3 6" xfId="24194"/>
    <cellStyle name="Calculation 2 2 4 2 4" xfId="26853"/>
    <cellStyle name="Calculation 2 2 4 3" xfId="755"/>
    <cellStyle name="Calculation 2 2 4 3 2" xfId="21087"/>
    <cellStyle name="Calculation 2 2 4 3 2 2" xfId="22298"/>
    <cellStyle name="Calculation 2 2 4 3 2 3" xfId="21465"/>
    <cellStyle name="Calculation 2 2 4 3 2 4" xfId="25089"/>
    <cellStyle name="Calculation 2 2 4 3 2 5" xfId="25509"/>
    <cellStyle name="Calculation 2 2 4 3 2 6" xfId="25790"/>
    <cellStyle name="Calculation 2 2 4 3 2 7" xfId="26622"/>
    <cellStyle name="Calculation 2 2 4 3 3" xfId="21003"/>
    <cellStyle name="Calculation 2 2 4 3 3 2" xfId="22150"/>
    <cellStyle name="Calculation 2 2 4 3 3 3" xfId="23633"/>
    <cellStyle name="Calculation 2 2 4 3 3 4" xfId="24929"/>
    <cellStyle name="Calculation 2 2 4 3 3 5" xfId="26059"/>
    <cellStyle name="Calculation 2 2 4 3 3 6" xfId="24204"/>
    <cellStyle name="Calculation 2 2 4 3 4" xfId="26854"/>
    <cellStyle name="Calculation 2 2 4 4" xfId="756"/>
    <cellStyle name="Calculation 2 2 4 4 2" xfId="21088"/>
    <cellStyle name="Calculation 2 2 4 4 2 2" xfId="22299"/>
    <cellStyle name="Calculation 2 2 4 4 2 3" xfId="21466"/>
    <cellStyle name="Calculation 2 2 4 4 2 4" xfId="23867"/>
    <cellStyle name="Calculation 2 2 4 4 2 5" xfId="24318"/>
    <cellStyle name="Calculation 2 2 4 4 2 6" xfId="25791"/>
    <cellStyle name="Calculation 2 2 4 4 2 7" xfId="26546"/>
    <cellStyle name="Calculation 2 2 4 4 3" xfId="21004"/>
    <cellStyle name="Calculation 2 2 4 4 3 2" xfId="22149"/>
    <cellStyle name="Calculation 2 2 4 4 3 3" xfId="23634"/>
    <cellStyle name="Calculation 2 2 4 4 3 4" xfId="25044"/>
    <cellStyle name="Calculation 2 2 4 4 3 5" xfId="26058"/>
    <cellStyle name="Calculation 2 2 4 4 3 6" xfId="24048"/>
    <cellStyle name="Calculation 2 2 4 4 4" xfId="26855"/>
    <cellStyle name="Calculation 2 2 4 5" xfId="21085"/>
    <cellStyle name="Calculation 2 2 4 5 2" xfId="22296"/>
    <cellStyle name="Calculation 2 2 4 5 3" xfId="21464"/>
    <cellStyle name="Calculation 2 2 4 5 4" xfId="23868"/>
    <cellStyle name="Calculation 2 2 4 5 5" xfId="24453"/>
    <cellStyle name="Calculation 2 2 4 5 6" xfId="25788"/>
    <cellStyle name="Calculation 2 2 4 5 7" xfId="26547"/>
    <cellStyle name="Calculation 2 2 4 6" xfId="21001"/>
    <cellStyle name="Calculation 2 2 4 6 2" xfId="22152"/>
    <cellStyle name="Calculation 2 2 4 6 3" xfId="23631"/>
    <cellStyle name="Calculation 2 2 4 6 4" xfId="24774"/>
    <cellStyle name="Calculation 2 2 4 6 5" xfId="26061"/>
    <cellStyle name="Calculation 2 2 4 6 6" xfId="24187"/>
    <cellStyle name="Calculation 2 2 4 7" xfId="26852"/>
    <cellStyle name="Calculation 2 2 5" xfId="757"/>
    <cellStyle name="Calculation 2 2 5 2" xfId="758"/>
    <cellStyle name="Calculation 2 2 5 2 2" xfId="21090"/>
    <cellStyle name="Calculation 2 2 5 2 2 2" xfId="22301"/>
    <cellStyle name="Calculation 2 2 5 2 2 3" xfId="21468"/>
    <cellStyle name="Calculation 2 2 5 2 2 4" xfId="25088"/>
    <cellStyle name="Calculation 2 2 5 2 2 5" xfId="24436"/>
    <cellStyle name="Calculation 2 2 5 2 2 6" xfId="25793"/>
    <cellStyle name="Calculation 2 2 5 2 2 7" xfId="26623"/>
    <cellStyle name="Calculation 2 2 5 2 3" xfId="21006"/>
    <cellStyle name="Calculation 2 2 5 2 3 2" xfId="22147"/>
    <cellStyle name="Calculation 2 2 5 2 3 3" xfId="23636"/>
    <cellStyle name="Calculation 2 2 5 2 3 4" xfId="25127"/>
    <cellStyle name="Calculation 2 2 5 2 3 5" xfId="26056"/>
    <cellStyle name="Calculation 2 2 5 2 3 6" xfId="24366"/>
    <cellStyle name="Calculation 2 2 5 2 4" xfId="26857"/>
    <cellStyle name="Calculation 2 2 5 3" xfId="759"/>
    <cellStyle name="Calculation 2 2 5 3 2" xfId="21091"/>
    <cellStyle name="Calculation 2 2 5 3 2 2" xfId="22302"/>
    <cellStyle name="Calculation 2 2 5 3 2 3" xfId="21469"/>
    <cellStyle name="Calculation 2 2 5 3 2 4" xfId="23866"/>
    <cellStyle name="Calculation 2 2 5 3 2 5" xfId="24831"/>
    <cellStyle name="Calculation 2 2 5 3 2 6" xfId="25794"/>
    <cellStyle name="Calculation 2 2 5 3 2 7" xfId="26545"/>
    <cellStyle name="Calculation 2 2 5 3 3" xfId="21007"/>
    <cellStyle name="Calculation 2 2 5 3 3 2" xfId="22146"/>
    <cellStyle name="Calculation 2 2 5 3 3 3" xfId="23637"/>
    <cellStyle name="Calculation 2 2 5 3 3 4" xfId="25220"/>
    <cellStyle name="Calculation 2 2 5 3 3 5" xfId="26055"/>
    <cellStyle name="Calculation 2 2 5 3 3 6" xfId="24391"/>
    <cellStyle name="Calculation 2 2 5 3 4" xfId="26858"/>
    <cellStyle name="Calculation 2 2 5 4" xfId="760"/>
    <cellStyle name="Calculation 2 2 5 4 2" xfId="21092"/>
    <cellStyle name="Calculation 2 2 5 4 2 2" xfId="22303"/>
    <cellStyle name="Calculation 2 2 5 4 2 3" xfId="21470"/>
    <cellStyle name="Calculation 2 2 5 4 2 4" xfId="23865"/>
    <cellStyle name="Calculation 2 2 5 4 2 5" xfId="25614"/>
    <cellStyle name="Calculation 2 2 5 4 2 6" xfId="25795"/>
    <cellStyle name="Calculation 2 2 5 4 2 7" xfId="24660"/>
    <cellStyle name="Calculation 2 2 5 4 3" xfId="21008"/>
    <cellStyle name="Calculation 2 2 5 4 3 2" xfId="22145"/>
    <cellStyle name="Calculation 2 2 5 4 3 3" xfId="23638"/>
    <cellStyle name="Calculation 2 2 5 4 3 4" xfId="24083"/>
    <cellStyle name="Calculation 2 2 5 4 3 5" xfId="26054"/>
    <cellStyle name="Calculation 2 2 5 4 3 6" xfId="24587"/>
    <cellStyle name="Calculation 2 2 5 4 4" xfId="26859"/>
    <cellStyle name="Calculation 2 2 5 5" xfId="21089"/>
    <cellStyle name="Calculation 2 2 5 5 2" xfId="22300"/>
    <cellStyle name="Calculation 2 2 5 5 3" xfId="21467"/>
    <cellStyle name="Calculation 2 2 5 5 4" xfId="25178"/>
    <cellStyle name="Calculation 2 2 5 5 5" xfId="25257"/>
    <cellStyle name="Calculation 2 2 5 5 6" xfId="25792"/>
    <cellStyle name="Calculation 2 2 5 5 7" xfId="24661"/>
    <cellStyle name="Calculation 2 2 5 6" xfId="21005"/>
    <cellStyle name="Calculation 2 2 5 6 2" xfId="22148"/>
    <cellStyle name="Calculation 2 2 5 6 3" xfId="23635"/>
    <cellStyle name="Calculation 2 2 5 6 4" xfId="24099"/>
    <cellStyle name="Calculation 2 2 5 6 5" xfId="26057"/>
    <cellStyle name="Calculation 2 2 5 6 6" xfId="24586"/>
    <cellStyle name="Calculation 2 2 5 7" xfId="26856"/>
    <cellStyle name="Calculation 2 2 6" xfId="761"/>
    <cellStyle name="Calculation 2 2 6 2" xfId="21093"/>
    <cellStyle name="Calculation 2 2 6 2 2" xfId="22304"/>
    <cellStyle name="Calculation 2 2 6 2 3" xfId="21471"/>
    <cellStyle name="Calculation 2 2 6 2 4" xfId="25180"/>
    <cellStyle name="Calculation 2 2 6 2 5" xfId="25203"/>
    <cellStyle name="Calculation 2 2 6 2 6" xfId="25796"/>
    <cellStyle name="Calculation 2 2 6 2 7" xfId="24062"/>
    <cellStyle name="Calculation 2 2 6 3" xfId="21009"/>
    <cellStyle name="Calculation 2 2 6 3 2" xfId="22144"/>
    <cellStyle name="Calculation 2 2 6 3 3" xfId="23639"/>
    <cellStyle name="Calculation 2 2 6 3 4" xfId="24149"/>
    <cellStyle name="Calculation 2 2 6 3 5" xfId="26053"/>
    <cellStyle name="Calculation 2 2 6 3 6" xfId="25648"/>
    <cellStyle name="Calculation 2 2 6 4" xfId="26860"/>
    <cellStyle name="Calculation 2 2 7" xfId="762"/>
    <cellStyle name="Calculation 2 2 7 2" xfId="21094"/>
    <cellStyle name="Calculation 2 2 7 2 2" xfId="22305"/>
    <cellStyle name="Calculation 2 2 7 2 3" xfId="21472"/>
    <cellStyle name="Calculation 2 2 7 2 4" xfId="25086"/>
    <cellStyle name="Calculation 2 2 7 2 5" xfId="24158"/>
    <cellStyle name="Calculation 2 2 7 2 6" xfId="25797"/>
    <cellStyle name="Calculation 2 2 7 2 7" xfId="26625"/>
    <cellStyle name="Calculation 2 2 7 3" xfId="21010"/>
    <cellStyle name="Calculation 2 2 7 3 2" xfId="22141"/>
    <cellStyle name="Calculation 2 2 7 3 3" xfId="23640"/>
    <cellStyle name="Calculation 2 2 7 3 4" xfId="24122"/>
    <cellStyle name="Calculation 2 2 7 3 5" xfId="26052"/>
    <cellStyle name="Calculation 2 2 7 3 6" xfId="23925"/>
    <cellStyle name="Calculation 2 2 7 4" xfId="26861"/>
    <cellStyle name="Calculation 2 2 8" xfId="763"/>
    <cellStyle name="Calculation 2 2 8 2" xfId="21095"/>
    <cellStyle name="Calculation 2 2 8 2 2" xfId="22306"/>
    <cellStyle name="Calculation 2 2 8 2 3" xfId="21473"/>
    <cellStyle name="Calculation 2 2 8 2 4" xfId="23864"/>
    <cellStyle name="Calculation 2 2 8 2 5" xfId="23951"/>
    <cellStyle name="Calculation 2 2 8 2 6" xfId="25798"/>
    <cellStyle name="Calculation 2 2 8 2 7" xfId="26543"/>
    <cellStyle name="Calculation 2 2 8 3" xfId="21011"/>
    <cellStyle name="Calculation 2 2 8 3 2" xfId="22140"/>
    <cellStyle name="Calculation 2 2 8 3 3" xfId="23641"/>
    <cellStyle name="Calculation 2 2 8 3 4" xfId="25414"/>
    <cellStyle name="Calculation 2 2 8 3 5" xfId="26051"/>
    <cellStyle name="Calculation 2 2 8 3 6" xfId="23942"/>
    <cellStyle name="Calculation 2 2 8 4" xfId="26862"/>
    <cellStyle name="Calculation 2 2 9" xfId="764"/>
    <cellStyle name="Calculation 2 2 9 2" xfId="21096"/>
    <cellStyle name="Calculation 2 2 9 2 2" xfId="22307"/>
    <cellStyle name="Calculation 2 2 9 2 3" xfId="21474"/>
    <cellStyle name="Calculation 2 2 9 2 4" xfId="25195"/>
    <cellStyle name="Calculation 2 2 9 2 5" xfId="25061"/>
    <cellStyle name="Calculation 2 2 9 2 6" xfId="25799"/>
    <cellStyle name="Calculation 2 2 9 2 7" xfId="25601"/>
    <cellStyle name="Calculation 2 2 9 3" xfId="21012"/>
    <cellStyle name="Calculation 2 2 9 3 2" xfId="22139"/>
    <cellStyle name="Calculation 2 2 9 3 3" xfId="23642"/>
    <cellStyle name="Calculation 2 2 9 3 4" xfId="24773"/>
    <cellStyle name="Calculation 2 2 9 3 5" xfId="26050"/>
    <cellStyle name="Calculation 2 2 9 3 6" xfId="25367"/>
    <cellStyle name="Calculation 2 2 9 4" xfId="26863"/>
    <cellStyle name="Calculation 2 3" xfId="765"/>
    <cellStyle name="Calculation 2 3 2" xfId="766"/>
    <cellStyle name="Calculation 2 3 2 2" xfId="21097"/>
    <cellStyle name="Calculation 2 3 2 2 2" xfId="22308"/>
    <cellStyle name="Calculation 2 3 2 2 3" xfId="21475"/>
    <cellStyle name="Calculation 2 3 2 2 4" xfId="25071"/>
    <cellStyle name="Calculation 2 3 2 2 5" xfId="24160"/>
    <cellStyle name="Calculation 2 3 2 2 6" xfId="25800"/>
    <cellStyle name="Calculation 2 3 2 2 7" xfId="26640"/>
    <cellStyle name="Calculation 2 3 2 3" xfId="21013"/>
    <cellStyle name="Calculation 2 3 2 3 2" xfId="22138"/>
    <cellStyle name="Calculation 2 3 2 3 3" xfId="23643"/>
    <cellStyle name="Calculation 2 3 2 3 4" xfId="25045"/>
    <cellStyle name="Calculation 2 3 2 3 5" xfId="26049"/>
    <cellStyle name="Calculation 2 3 2 3 6" xfId="24367"/>
    <cellStyle name="Calculation 2 3 2 4" xfId="26864"/>
    <cellStyle name="Calculation 2 3 3" xfId="767"/>
    <cellStyle name="Calculation 2 3 3 2" xfId="21098"/>
    <cellStyle name="Calculation 2 3 3 2 2" xfId="22309"/>
    <cellStyle name="Calculation 2 3 3 2 3" xfId="22255"/>
    <cellStyle name="Calculation 2 3 3 2 4" xfId="25181"/>
    <cellStyle name="Calculation 2 3 3 2 5" xfId="25535"/>
    <cellStyle name="Calculation 2 3 3 2 6" xfId="25801"/>
    <cellStyle name="Calculation 2 3 3 2 7" xfId="26529"/>
    <cellStyle name="Calculation 2 3 3 3" xfId="21014"/>
    <cellStyle name="Calculation 2 3 3 3 2" xfId="22137"/>
    <cellStyle name="Calculation 2 3 3 3 3" xfId="23644"/>
    <cellStyle name="Calculation 2 3 3 3 4" xfId="25654"/>
    <cellStyle name="Calculation 2 3 3 3 5" xfId="26048"/>
    <cellStyle name="Calculation 2 3 3 3 6" xfId="24392"/>
    <cellStyle name="Calculation 2 3 3 4" xfId="26865"/>
    <cellStyle name="Calculation 2 3 4" xfId="768"/>
    <cellStyle name="Calculation 2 3 4 2" xfId="21099"/>
    <cellStyle name="Calculation 2 3 4 2 2" xfId="22310"/>
    <cellStyle name="Calculation 2 3 4 2 3" xfId="22251"/>
    <cellStyle name="Calculation 2 3 4 2 4" xfId="25085"/>
    <cellStyle name="Calculation 2 3 4 2 5" xfId="24435"/>
    <cellStyle name="Calculation 2 3 4 2 6" xfId="25802"/>
    <cellStyle name="Calculation 2 3 4 2 7" xfId="26626"/>
    <cellStyle name="Calculation 2 3 4 3" xfId="21015"/>
    <cellStyle name="Calculation 2 3 4 3 2" xfId="22119"/>
    <cellStyle name="Calculation 2 3 4 3 3" xfId="23645"/>
    <cellStyle name="Calculation 2 3 4 3 4" xfId="25279"/>
    <cellStyle name="Calculation 2 3 4 3 5" xfId="26047"/>
    <cellStyle name="Calculation 2 3 4 3 6" xfId="24888"/>
    <cellStyle name="Calculation 2 3 4 4" xfId="26866"/>
    <cellStyle name="Calculation 2 3 5" xfId="769"/>
    <cellStyle name="Calculation 2 3 5 2" xfId="21100"/>
    <cellStyle name="Calculation 2 3 5 2 2" xfId="22311"/>
    <cellStyle name="Calculation 2 3 5 2 3" xfId="22257"/>
    <cellStyle name="Calculation 2 3 5 2 4" xfId="23863"/>
    <cellStyle name="Calculation 2 3 5 2 5" xfId="25424"/>
    <cellStyle name="Calculation 2 3 5 2 6" xfId="25803"/>
    <cellStyle name="Calculation 2 3 5 2 7" xfId="26542"/>
    <cellStyle name="Calculation 2 3 5 3" xfId="21016"/>
    <cellStyle name="Calculation 2 3 5 3 2" xfId="22114"/>
    <cellStyle name="Calculation 2 3 5 3 3" xfId="23646"/>
    <cellStyle name="Calculation 2 3 5 3 4" xfId="25219"/>
    <cellStyle name="Calculation 2 3 5 3 5" xfId="26046"/>
    <cellStyle name="Calculation 2 3 5 3 6" xfId="25476"/>
    <cellStyle name="Calculation 2 3 5 4" xfId="26867"/>
    <cellStyle name="Calculation 2 4" xfId="770"/>
    <cellStyle name="Calculation 2 4 2" xfId="771"/>
    <cellStyle name="Calculation 2 4 2 2" xfId="21101"/>
    <cellStyle name="Calculation 2 4 2 2 2" xfId="22312"/>
    <cellStyle name="Calculation 2 4 2 2 3" xfId="22252"/>
    <cellStyle name="Calculation 2 4 2 2 4" xfId="25182"/>
    <cellStyle name="Calculation 2 4 2 2 5" xfId="25546"/>
    <cellStyle name="Calculation 2 4 2 2 6" xfId="25804"/>
    <cellStyle name="Calculation 2 4 2 2 7" xfId="24659"/>
    <cellStyle name="Calculation 2 4 2 3" xfId="21017"/>
    <cellStyle name="Calculation 2 4 2 3 2" xfId="22109"/>
    <cellStyle name="Calculation 2 4 2 3 3" xfId="23647"/>
    <cellStyle name="Calculation 2 4 2 3 4" xfId="24096"/>
    <cellStyle name="Calculation 2 4 2 3 5" xfId="26045"/>
    <cellStyle name="Calculation 2 4 2 3 6" xfId="25131"/>
    <cellStyle name="Calculation 2 4 2 4" xfId="26868"/>
    <cellStyle name="Calculation 2 4 3" xfId="772"/>
    <cellStyle name="Calculation 2 4 3 2" xfId="21102"/>
    <cellStyle name="Calculation 2 4 3 2 2" xfId="22313"/>
    <cellStyle name="Calculation 2 4 3 2 3" xfId="22254"/>
    <cellStyle name="Calculation 2 4 3 2 4" xfId="25084"/>
    <cellStyle name="Calculation 2 4 3 2 5" xfId="24069"/>
    <cellStyle name="Calculation 2 4 3 2 6" xfId="25805"/>
    <cellStyle name="Calculation 2 4 3 2 7" xfId="26627"/>
    <cellStyle name="Calculation 2 4 3 3" xfId="21018"/>
    <cellStyle name="Calculation 2 4 3 3 2" xfId="22104"/>
    <cellStyle name="Calculation 2 4 3 3 3" xfId="23648"/>
    <cellStyle name="Calculation 2 4 3 3 4" xfId="24928"/>
    <cellStyle name="Calculation 2 4 3 3 5" xfId="26044"/>
    <cellStyle name="Calculation 2 4 3 3 6" xfId="25432"/>
    <cellStyle name="Calculation 2 4 3 4" xfId="26869"/>
    <cellStyle name="Calculation 2 4 4" xfId="773"/>
    <cellStyle name="Calculation 2 4 4 2" xfId="21103"/>
    <cellStyle name="Calculation 2 4 4 2 2" xfId="22314"/>
    <cellStyle name="Calculation 2 4 4 2 3" xfId="21476"/>
    <cellStyle name="Calculation 2 4 4 2 4" xfId="23862"/>
    <cellStyle name="Calculation 2 4 4 2 5" xfId="24225"/>
    <cellStyle name="Calculation 2 4 4 2 6" xfId="25806"/>
    <cellStyle name="Calculation 2 4 4 2 7" xfId="26541"/>
    <cellStyle name="Calculation 2 4 4 3" xfId="21019"/>
    <cellStyle name="Calculation 2 4 4 3 2" xfId="22099"/>
    <cellStyle name="Calculation 2 4 4 3 3" xfId="23649"/>
    <cellStyle name="Calculation 2 4 4 3 4" xfId="24772"/>
    <cellStyle name="Calculation 2 4 4 3 5" xfId="26043"/>
    <cellStyle name="Calculation 2 4 4 3 6" xfId="23990"/>
    <cellStyle name="Calculation 2 4 4 4" xfId="26870"/>
    <cellStyle name="Calculation 2 4 5" xfId="774"/>
    <cellStyle name="Calculation 2 4 5 2" xfId="21104"/>
    <cellStyle name="Calculation 2 4 5 2 2" xfId="22315"/>
    <cellStyle name="Calculation 2 4 5 2 3" xfId="21478"/>
    <cellStyle name="Calculation 2 4 5 2 4" xfId="25183"/>
    <cellStyle name="Calculation 2 4 5 2 5" xfId="25385"/>
    <cellStyle name="Calculation 2 4 5 2 6" xfId="25807"/>
    <cellStyle name="Calculation 2 4 5 2 7" xfId="24425"/>
    <cellStyle name="Calculation 2 4 5 3" xfId="21020"/>
    <cellStyle name="Calculation 2 4 5 3 2" xfId="22094"/>
    <cellStyle name="Calculation 2 4 5 3 3" xfId="23650"/>
    <cellStyle name="Calculation 2 4 5 3 4" xfId="24151"/>
    <cellStyle name="Calculation 2 4 5 3 5" xfId="26042"/>
    <cellStyle name="Calculation 2 4 5 3 6" xfId="24008"/>
    <cellStyle name="Calculation 2 4 5 4" xfId="26871"/>
    <cellStyle name="Calculation 2 5" xfId="775"/>
    <cellStyle name="Calculation 2 5 2" xfId="776"/>
    <cellStyle name="Calculation 2 5 2 2" xfId="21105"/>
    <cellStyle name="Calculation 2 5 2 2 2" xfId="22316"/>
    <cellStyle name="Calculation 2 5 2 2 3" xfId="22264"/>
    <cellStyle name="Calculation 2 5 2 2 4" xfId="25083"/>
    <cellStyle name="Calculation 2 5 2 2 5" xfId="25452"/>
    <cellStyle name="Calculation 2 5 2 2 6" xfId="25808"/>
    <cellStyle name="Calculation 2 5 2 2 7" xfId="26628"/>
    <cellStyle name="Calculation 2 5 2 3" xfId="21021"/>
    <cellStyle name="Calculation 2 5 2 3 2" xfId="22089"/>
    <cellStyle name="Calculation 2 5 2 3 3" xfId="23651"/>
    <cellStyle name="Calculation 2 5 2 3 4" xfId="25413"/>
    <cellStyle name="Calculation 2 5 2 3 5" xfId="26041"/>
    <cellStyle name="Calculation 2 5 2 3 6" xfId="24858"/>
    <cellStyle name="Calculation 2 5 2 4" xfId="26872"/>
    <cellStyle name="Calculation 2 5 3" xfId="777"/>
    <cellStyle name="Calculation 2 5 3 2" xfId="21106"/>
    <cellStyle name="Calculation 2 5 3 2 2" xfId="22317"/>
    <cellStyle name="Calculation 2 5 3 2 3" xfId="21483"/>
    <cellStyle name="Calculation 2 5 3 2 4" xfId="23861"/>
    <cellStyle name="Calculation 2 5 3 2 5" xfId="24320"/>
    <cellStyle name="Calculation 2 5 3 2 6" xfId="25809"/>
    <cellStyle name="Calculation 2 5 3 2 7" xfId="26540"/>
    <cellStyle name="Calculation 2 5 3 3" xfId="21022"/>
    <cellStyle name="Calculation 2 5 3 3 2" xfId="22046"/>
    <cellStyle name="Calculation 2 5 3 3 3" xfId="23652"/>
    <cellStyle name="Calculation 2 5 3 3 4" xfId="25046"/>
    <cellStyle name="Calculation 2 5 3 3 5" xfId="26040"/>
    <cellStyle name="Calculation 2 5 3 3 6" xfId="24588"/>
    <cellStyle name="Calculation 2 5 3 4" xfId="26873"/>
    <cellStyle name="Calculation 2 5 4" xfId="778"/>
    <cellStyle name="Calculation 2 5 4 2" xfId="21107"/>
    <cellStyle name="Calculation 2 5 4 2 2" xfId="22318"/>
    <cellStyle name="Calculation 2 5 4 2 3" xfId="22260"/>
    <cellStyle name="Calculation 2 5 4 2 4" xfId="25187"/>
    <cellStyle name="Calculation 2 5 4 2 5" xfId="24737"/>
    <cellStyle name="Calculation 2 5 4 2 6" xfId="25810"/>
    <cellStyle name="Calculation 2 5 4 2 7" xfId="24171"/>
    <cellStyle name="Calculation 2 5 4 3" xfId="21023"/>
    <cellStyle name="Calculation 2 5 4 3 2" xfId="22045"/>
    <cellStyle name="Calculation 2 5 4 3 3" xfId="23653"/>
    <cellStyle name="Calculation 2 5 4 3 4" xfId="24098"/>
    <cellStyle name="Calculation 2 5 4 3 5" xfId="26039"/>
    <cellStyle name="Calculation 2 5 4 3 6" xfId="24174"/>
    <cellStyle name="Calculation 2 5 4 4" xfId="26874"/>
    <cellStyle name="Calculation 2 5 5" xfId="779"/>
    <cellStyle name="Calculation 2 5 5 2" xfId="21108"/>
    <cellStyle name="Calculation 2 5 5 2 2" xfId="22319"/>
    <cellStyle name="Calculation 2 5 5 2 3" xfId="21488"/>
    <cellStyle name="Calculation 2 5 5 2 4" xfId="25079"/>
    <cellStyle name="Calculation 2 5 5 2 5" xfId="24433"/>
    <cellStyle name="Calculation 2 5 5 2 6" xfId="25811"/>
    <cellStyle name="Calculation 2 5 5 2 7" xfId="26632"/>
    <cellStyle name="Calculation 2 5 5 3" xfId="21024"/>
    <cellStyle name="Calculation 2 5 5 3 2" xfId="22044"/>
    <cellStyle name="Calculation 2 5 5 3 3" xfId="23654"/>
    <cellStyle name="Calculation 2 5 5 3 4" xfId="25278"/>
    <cellStyle name="Calculation 2 5 5 3 5" xfId="26038"/>
    <cellStyle name="Calculation 2 5 5 3 6" xfId="25503"/>
    <cellStyle name="Calculation 2 5 5 4" xfId="26875"/>
    <cellStyle name="Calculation 2 6" xfId="780"/>
    <cellStyle name="Calculation 2 6 2" xfId="781"/>
    <cellStyle name="Calculation 2 6 2 2" xfId="21109"/>
    <cellStyle name="Calculation 2 6 2 2 2" xfId="22320"/>
    <cellStyle name="Calculation 2 6 2 2 3" xfId="21493"/>
    <cellStyle name="Calculation 2 6 2 2 4" xfId="25184"/>
    <cellStyle name="Calculation 2 6 2 2 5" xfId="24454"/>
    <cellStyle name="Calculation 2 6 2 2 6" xfId="25812"/>
    <cellStyle name="Calculation 2 6 2 2 7" xfId="26536"/>
    <cellStyle name="Calculation 2 6 2 3" xfId="21025"/>
    <cellStyle name="Calculation 2 6 2 3 2" xfId="22043"/>
    <cellStyle name="Calculation 2 6 2 3 3" xfId="23655"/>
    <cellStyle name="Calculation 2 6 2 3 4" xfId="25218"/>
    <cellStyle name="Calculation 2 6 2 3 5" xfId="26037"/>
    <cellStyle name="Calculation 2 6 2 3 6" xfId="24589"/>
    <cellStyle name="Calculation 2 6 2 4" xfId="26876"/>
    <cellStyle name="Calculation 2 6 3" xfId="782"/>
    <cellStyle name="Calculation 2 6 3 2" xfId="21110"/>
    <cellStyle name="Calculation 2 6 3 2 2" xfId="22321"/>
    <cellStyle name="Calculation 2 6 3 2 3" xfId="21500"/>
    <cellStyle name="Calculation 2 6 3 2 4" xfId="25082"/>
    <cellStyle name="Calculation 2 6 3 2 5" xfId="24434"/>
    <cellStyle name="Calculation 2 6 3 2 6" xfId="25813"/>
    <cellStyle name="Calculation 2 6 3 2 7" xfId="26629"/>
    <cellStyle name="Calculation 2 6 3 3" xfId="21026"/>
    <cellStyle name="Calculation 2 6 3 3 2" xfId="22042"/>
    <cellStyle name="Calculation 2 6 3 3 3" xfId="23656"/>
    <cellStyle name="Calculation 2 6 3 3 4" xfId="24771"/>
    <cellStyle name="Calculation 2 6 3 3 5" xfId="26036"/>
    <cellStyle name="Calculation 2 6 3 3 6" xfId="24033"/>
    <cellStyle name="Calculation 2 6 3 4" xfId="26877"/>
    <cellStyle name="Calculation 2 6 4" xfId="783"/>
    <cellStyle name="Calculation 2 6 4 2" xfId="21111"/>
    <cellStyle name="Calculation 2 6 4 2 2" xfId="22322"/>
    <cellStyle name="Calculation 2 6 4 2 3" xfId="21511"/>
    <cellStyle name="Calculation 2 6 4 2 4" xfId="23860"/>
    <cellStyle name="Calculation 2 6 4 2 5" xfId="25536"/>
    <cellStyle name="Calculation 2 6 4 2 6" xfId="25814"/>
    <cellStyle name="Calculation 2 6 4 2 7" xfId="26539"/>
    <cellStyle name="Calculation 2 6 4 3" xfId="21027"/>
    <cellStyle name="Calculation 2 6 4 3 2" xfId="22041"/>
    <cellStyle name="Calculation 2 6 4 3 3" xfId="23657"/>
    <cellStyle name="Calculation 2 6 4 3 4" xfId="24150"/>
    <cellStyle name="Calculation 2 6 4 3 5" xfId="26035"/>
    <cellStyle name="Calculation 2 6 4 3 6" xfId="23976"/>
    <cellStyle name="Calculation 2 6 4 4" xfId="26878"/>
    <cellStyle name="Calculation 2 6 5" xfId="784"/>
    <cellStyle name="Calculation 2 6 5 2" xfId="21112"/>
    <cellStyle name="Calculation 2 6 5 2 2" xfId="22323"/>
    <cellStyle name="Calculation 2 6 5 2 3" xfId="21528"/>
    <cellStyle name="Calculation 2 6 5 2 4" xfId="25185"/>
    <cellStyle name="Calculation 2 6 5 2 5" xfId="25025"/>
    <cellStyle name="Calculation 2 6 5 2 6" xfId="25815"/>
    <cellStyle name="Calculation 2 6 5 2 7" xfId="24658"/>
    <cellStyle name="Calculation 2 6 5 3" xfId="21028"/>
    <cellStyle name="Calculation 2 6 5 3 2" xfId="22040"/>
    <cellStyle name="Calculation 2 6 5 3 3" xfId="23658"/>
    <cellStyle name="Calculation 2 6 5 3 4" xfId="24927"/>
    <cellStyle name="Calculation 2 6 5 3 5" xfId="26034"/>
    <cellStyle name="Calculation 2 6 5 3 6" xfId="24590"/>
    <cellStyle name="Calculation 2 6 5 4" xfId="26879"/>
    <cellStyle name="Calculation 2 7" xfId="785"/>
    <cellStyle name="Calculation 2 7 2" xfId="786"/>
    <cellStyle name="Calculation 2 7 2 2" xfId="21113"/>
    <cellStyle name="Calculation 2 7 2 2 2" xfId="22324"/>
    <cellStyle name="Calculation 2 7 2 2 3" xfId="21533"/>
    <cellStyle name="Calculation 2 7 2 2 4" xfId="25081"/>
    <cellStyle name="Calculation 2 7 2 2 5" xfId="24068"/>
    <cellStyle name="Calculation 2 7 2 2 6" xfId="25816"/>
    <cellStyle name="Calculation 2 7 2 2 7" xfId="26630"/>
    <cellStyle name="Calculation 2 7 2 3" xfId="21029"/>
    <cellStyle name="Calculation 2 7 2 3 2" xfId="22039"/>
    <cellStyle name="Calculation 2 7 2 3 3" xfId="23659"/>
    <cellStyle name="Calculation 2 7 2 3 4" xfId="24093"/>
    <cellStyle name="Calculation 2 7 2 3 5" xfId="26033"/>
    <cellStyle name="Calculation 2 7 2 3 6" xfId="25128"/>
    <cellStyle name="Calculation 2 7 2 4" xfId="26880"/>
    <cellStyle name="Calculation 2 7 3" xfId="787"/>
    <cellStyle name="Calculation 2 7 3 2" xfId="21114"/>
    <cellStyle name="Calculation 2 7 3 2 2" xfId="22325"/>
    <cellStyle name="Calculation 2 7 3 2 3" xfId="21534"/>
    <cellStyle name="Calculation 2 7 3 2 4" xfId="23859"/>
    <cellStyle name="Calculation 2 7 3 2 5" xfId="25292"/>
    <cellStyle name="Calculation 2 7 3 2 6" xfId="25817"/>
    <cellStyle name="Calculation 2 7 3 2 7" xfId="26538"/>
    <cellStyle name="Calculation 2 7 3 3" xfId="21030"/>
    <cellStyle name="Calculation 2 7 3 3 2" xfId="22038"/>
    <cellStyle name="Calculation 2 7 3 3 3" xfId="23660"/>
    <cellStyle name="Calculation 2 7 3 3 4" xfId="24770"/>
    <cellStyle name="Calculation 2 7 3 3 5" xfId="26032"/>
    <cellStyle name="Calculation 2 7 3 3 6" xfId="24220"/>
    <cellStyle name="Calculation 2 7 3 4" xfId="26881"/>
    <cellStyle name="Calculation 2 7 4" xfId="788"/>
    <cellStyle name="Calculation 2 7 4 2" xfId="21115"/>
    <cellStyle name="Calculation 2 7 4 2 2" xfId="22326"/>
    <cellStyle name="Calculation 2 7 4 2 3" xfId="21536"/>
    <cellStyle name="Calculation 2 7 4 2 4" xfId="25186"/>
    <cellStyle name="Calculation 2 7 4 2 5" xfId="24998"/>
    <cellStyle name="Calculation 2 7 4 2 6" xfId="25818"/>
    <cellStyle name="Calculation 2 7 4 2 7" xfId="24657"/>
    <cellStyle name="Calculation 2 7 4 3" xfId="21031"/>
    <cellStyle name="Calculation 2 7 4 3 2" xfId="22037"/>
    <cellStyle name="Calculation 2 7 4 3 3" xfId="23661"/>
    <cellStyle name="Calculation 2 7 4 3 4" xfId="25618"/>
    <cellStyle name="Calculation 2 7 4 3 5" xfId="26031"/>
    <cellStyle name="Calculation 2 7 4 3 6" xfId="24591"/>
    <cellStyle name="Calculation 2 7 4 4" xfId="26882"/>
    <cellStyle name="Calculation 2 7 5" xfId="789"/>
    <cellStyle name="Calculation 2 7 5 2" xfId="21116"/>
    <cellStyle name="Calculation 2 7 5 2 2" xfId="22327"/>
    <cellStyle name="Calculation 2 7 5 2 3" xfId="21538"/>
    <cellStyle name="Calculation 2 7 5 2 4" xfId="25080"/>
    <cellStyle name="Calculation 2 7 5 2 5" xfId="25508"/>
    <cellStyle name="Calculation 2 7 5 2 6" xfId="25819"/>
    <cellStyle name="Calculation 2 7 5 2 7" xfId="26631"/>
    <cellStyle name="Calculation 2 7 5 3" xfId="21032"/>
    <cellStyle name="Calculation 2 7 5 3 2" xfId="22036"/>
    <cellStyle name="Calculation 2 7 5 3 3" xfId="23662"/>
    <cellStyle name="Calculation 2 7 5 3 4" xfId="25605"/>
    <cellStyle name="Calculation 2 7 5 3 5" xfId="26030"/>
    <cellStyle name="Calculation 2 7 5 3 6" xfId="24205"/>
    <cellStyle name="Calculation 2 7 5 4" xfId="26883"/>
    <cellStyle name="Calculation 2 8" xfId="790"/>
    <cellStyle name="Calculation 2 8 2" xfId="791"/>
    <cellStyle name="Calculation 2 8 2 2" xfId="21117"/>
    <cellStyle name="Calculation 2 8 2 2 2" xfId="22328"/>
    <cellStyle name="Calculation 2 8 2 2 3" xfId="21540"/>
    <cellStyle name="Calculation 2 8 2 2 4" xfId="23858"/>
    <cellStyle name="Calculation 2 8 2 2 5" xfId="25253"/>
    <cellStyle name="Calculation 2 8 2 2 6" xfId="25820"/>
    <cellStyle name="Calculation 2 8 2 2 7" xfId="26537"/>
    <cellStyle name="Calculation 2 8 2 3" xfId="21033"/>
    <cellStyle name="Calculation 2 8 2 3 2" xfId="22035"/>
    <cellStyle name="Calculation 2 8 2 3 3" xfId="23663"/>
    <cellStyle name="Calculation 2 8 2 3 4" xfId="24876"/>
    <cellStyle name="Calculation 2 8 2 3 5" xfId="26029"/>
    <cellStyle name="Calculation 2 8 2 3 6" xfId="24049"/>
    <cellStyle name="Calculation 2 8 2 4" xfId="26884"/>
    <cellStyle name="Calculation 2 8 3" xfId="792"/>
    <cellStyle name="Calculation 2 8 3 2" xfId="21118"/>
    <cellStyle name="Calculation 2 8 3 2 2" xfId="22329"/>
    <cellStyle name="Calculation 2 8 3 2 3" xfId="21541"/>
    <cellStyle name="Calculation 2 8 3 2 4" xfId="23857"/>
    <cellStyle name="Calculation 2 8 3 2 5" xfId="24738"/>
    <cellStyle name="Calculation 2 8 3 2 6" xfId="25821"/>
    <cellStyle name="Calculation 2 8 3 2 7" xfId="24423"/>
    <cellStyle name="Calculation 2 8 3 3" xfId="21034"/>
    <cellStyle name="Calculation 2 8 3 3 2" xfId="22034"/>
    <cellStyle name="Calculation 2 8 3 3 3" xfId="23664"/>
    <cellStyle name="Calculation 2 8 3 3 4" xfId="25691"/>
    <cellStyle name="Calculation 2 8 3 3 5" xfId="26028"/>
    <cellStyle name="Calculation 2 8 3 3 6" xfId="24592"/>
    <cellStyle name="Calculation 2 8 3 4" xfId="26885"/>
    <cellStyle name="Calculation 2 8 4" xfId="793"/>
    <cellStyle name="Calculation 2 8 4 2" xfId="21119"/>
    <cellStyle name="Calculation 2 8 4 2 2" xfId="22330"/>
    <cellStyle name="Calculation 2 8 4 2 3" xfId="21543"/>
    <cellStyle name="Calculation 2 8 4 2 4" xfId="25192"/>
    <cellStyle name="Calculation 2 8 4 2 5" xfId="25346"/>
    <cellStyle name="Calculation 2 8 4 2 6" xfId="25822"/>
    <cellStyle name="Calculation 2 8 4 2 7" xfId="25483"/>
    <cellStyle name="Calculation 2 8 4 3" xfId="21035"/>
    <cellStyle name="Calculation 2 8 4 3 2" xfId="22033"/>
    <cellStyle name="Calculation 2 8 4 3 3" xfId="23665"/>
    <cellStyle name="Calculation 2 8 4 3 4" xfId="24982"/>
    <cellStyle name="Calculation 2 8 4 3 5" xfId="26027"/>
    <cellStyle name="Calculation 2 8 4 3 6" xfId="24593"/>
    <cellStyle name="Calculation 2 8 4 4" xfId="26886"/>
    <cellStyle name="Calculation 2 8 5" xfId="794"/>
    <cellStyle name="Calculation 2 8 5 2" xfId="21120"/>
    <cellStyle name="Calculation 2 8 5 2 2" xfId="22331"/>
    <cellStyle name="Calculation 2 8 5 2 3" xfId="21544"/>
    <cellStyle name="Calculation 2 8 5 2 4" xfId="25074"/>
    <cellStyle name="Calculation 2 8 5 2 5" xfId="24159"/>
    <cellStyle name="Calculation 2 8 5 2 6" xfId="25823"/>
    <cellStyle name="Calculation 2 8 5 2 7" xfId="26637"/>
    <cellStyle name="Calculation 2 8 5 3" xfId="21036"/>
    <cellStyle name="Calculation 2 8 5 3 2" xfId="22032"/>
    <cellStyle name="Calculation 2 8 5 3 3" xfId="23666"/>
    <cellStyle name="Calculation 2 8 5 3 4" xfId="25318"/>
    <cellStyle name="Calculation 2 8 5 3 5" xfId="26026"/>
    <cellStyle name="Calculation 2 8 5 3 6" xfId="24368"/>
    <cellStyle name="Calculation 2 8 5 4" xfId="26887"/>
    <cellStyle name="Calculation 2 9" xfId="795"/>
    <cellStyle name="Calculation 2 9 2" xfId="796"/>
    <cellStyle name="Calculation 2 9 2 2" xfId="21121"/>
    <cellStyle name="Calculation 2 9 2 2 2" xfId="22332"/>
    <cellStyle name="Calculation 2 9 2 2 3" xfId="21546"/>
    <cellStyle name="Calculation 2 9 2 2 4" xfId="25188"/>
    <cellStyle name="Calculation 2 9 2 2 5" xfId="24319"/>
    <cellStyle name="Calculation 2 9 2 2 6" xfId="25824"/>
    <cellStyle name="Calculation 2 9 2 2 7" xfId="26531"/>
    <cellStyle name="Calculation 2 9 2 3" xfId="21037"/>
    <cellStyle name="Calculation 2 9 2 3 2" xfId="22031"/>
    <cellStyle name="Calculation 2 9 2 3 3" xfId="23667"/>
    <cellStyle name="Calculation 2 9 2 3 4" xfId="24846"/>
    <cellStyle name="Calculation 2 9 2 3 5" xfId="26025"/>
    <cellStyle name="Calculation 2 9 2 3 6" xfId="24195"/>
    <cellStyle name="Calculation 2 9 2 4" xfId="26888"/>
    <cellStyle name="Calculation 2 9 3" xfId="797"/>
    <cellStyle name="Calculation 2 9 3 2" xfId="21122"/>
    <cellStyle name="Calculation 2 9 3 2 2" xfId="22333"/>
    <cellStyle name="Calculation 2 9 3 2 3" xfId="21548"/>
    <cellStyle name="Calculation 2 9 3 2 4" xfId="25078"/>
    <cellStyle name="Calculation 2 9 3 2 5" xfId="24432"/>
    <cellStyle name="Calculation 2 9 3 2 6" xfId="25825"/>
    <cellStyle name="Calculation 2 9 3 2 7" xfId="26633"/>
    <cellStyle name="Calculation 2 9 3 3" xfId="21038"/>
    <cellStyle name="Calculation 2 9 3 3 2" xfId="22030"/>
    <cellStyle name="Calculation 2 9 3 3 3" xfId="23668"/>
    <cellStyle name="Calculation 2 9 3 3 4" xfId="24926"/>
    <cellStyle name="Calculation 2 9 3 3 5" xfId="26024"/>
    <cellStyle name="Calculation 2 9 3 3 6" xfId="24594"/>
    <cellStyle name="Calculation 2 9 3 4" xfId="26889"/>
    <cellStyle name="Calculation 2 9 4" xfId="798"/>
    <cellStyle name="Calculation 2 9 4 2" xfId="21123"/>
    <cellStyle name="Calculation 2 9 4 2 2" xfId="22334"/>
    <cellStyle name="Calculation 2 9 4 2 3" xfId="21550"/>
    <cellStyle name="Calculation 2 9 4 2 4" xfId="23856"/>
    <cellStyle name="Calculation 2 9 4 2 5" xfId="24196"/>
    <cellStyle name="Calculation 2 9 4 2 6" xfId="25826"/>
    <cellStyle name="Calculation 2 9 4 2 7" xfId="26535"/>
    <cellStyle name="Calculation 2 9 4 3" xfId="21039"/>
    <cellStyle name="Calculation 2 9 4 3 2" xfId="22029"/>
    <cellStyle name="Calculation 2 9 4 3 3" xfId="23669"/>
    <cellStyle name="Calculation 2 9 4 3 4" xfId="25001"/>
    <cellStyle name="Calculation 2 9 4 3 5" xfId="26023"/>
    <cellStyle name="Calculation 2 9 4 3 6" xfId="23959"/>
    <cellStyle name="Calculation 2 9 4 4" xfId="26890"/>
    <cellStyle name="Calculation 2 9 5" xfId="799"/>
    <cellStyle name="Calculation 2 9 5 2" xfId="21124"/>
    <cellStyle name="Calculation 2 9 5 2 2" xfId="22335"/>
    <cellStyle name="Calculation 2 9 5 2 3" xfId="21551"/>
    <cellStyle name="Calculation 2 9 5 2 4" xfId="25189"/>
    <cellStyle name="Calculation 2 9 5 2 5" xfId="25360"/>
    <cellStyle name="Calculation 2 9 5 2 6" xfId="25827"/>
    <cellStyle name="Calculation 2 9 5 2 7" xfId="24424"/>
    <cellStyle name="Calculation 2 9 5 3" xfId="21040"/>
    <cellStyle name="Calculation 2 9 5 3 2" xfId="22028"/>
    <cellStyle name="Calculation 2 9 5 3 3" xfId="23670"/>
    <cellStyle name="Calculation 2 9 5 3 4" xfId="25304"/>
    <cellStyle name="Calculation 2 9 5 3 5" xfId="26022"/>
    <cellStyle name="Calculation 2 9 5 3 6" xfId="24221"/>
    <cellStyle name="Calculation 2 9 5 4" xfId="26891"/>
    <cellStyle name="Calculation 3" xfId="800"/>
    <cellStyle name="Calculation 3 2" xfId="801"/>
    <cellStyle name="Calculation 3 2 2" xfId="21126"/>
    <cellStyle name="Calculation 3 2 2 2" xfId="22337"/>
    <cellStyle name="Calculation 3 2 2 3" xfId="21554"/>
    <cellStyle name="Calculation 3 2 2 4" xfId="23855"/>
    <cellStyle name="Calculation 3 2 2 5" xfId="25697"/>
    <cellStyle name="Calculation 3 2 2 6" xfId="25829"/>
    <cellStyle name="Calculation 3 2 2 7" xfId="26534"/>
    <cellStyle name="Calculation 3 2 3" xfId="21042"/>
    <cellStyle name="Calculation 3 2 3 2" xfId="22026"/>
    <cellStyle name="Calculation 3 2 3 3" xfId="23672"/>
    <cellStyle name="Calculation 3 2 3 4" xfId="24097"/>
    <cellStyle name="Calculation 3 2 3 5" xfId="26020"/>
    <cellStyle name="Calculation 3 2 3 6" xfId="23926"/>
    <cellStyle name="Calculation 3 2 4" xfId="26893"/>
    <cellStyle name="Calculation 3 3" xfId="802"/>
    <cellStyle name="Calculation 3 3 2" xfId="21127"/>
    <cellStyle name="Calculation 3 3 2 2" xfId="22338"/>
    <cellStyle name="Calculation 3 3 2 3" xfId="22262"/>
    <cellStyle name="Calculation 3 3 2 4" xfId="25190"/>
    <cellStyle name="Calculation 3 3 2 5" xfId="24739"/>
    <cellStyle name="Calculation 3 3 2 6" xfId="25830"/>
    <cellStyle name="Calculation 3 3 2 7" xfId="23946"/>
    <cellStyle name="Calculation 3 3 3" xfId="21043"/>
    <cellStyle name="Calculation 3 3 3 2" xfId="22025"/>
    <cellStyle name="Calculation 3 3 3 3" xfId="23673"/>
    <cellStyle name="Calculation 3 3 3 4" xfId="25398"/>
    <cellStyle name="Calculation 3 3 3 5" xfId="26019"/>
    <cellStyle name="Calculation 3 3 3 6" xfId="24393"/>
    <cellStyle name="Calculation 3 3 4" xfId="26894"/>
    <cellStyle name="Calculation 3 4" xfId="21125"/>
    <cellStyle name="Calculation 3 4 2" xfId="22336"/>
    <cellStyle name="Calculation 3 4 3" xfId="21553"/>
    <cellStyle name="Calculation 3 4 4" xfId="25077"/>
    <cellStyle name="Calculation 3 4 5" xfId="24066"/>
    <cellStyle name="Calculation 3 4 6" xfId="25828"/>
    <cellStyle name="Calculation 3 4 7" xfId="26634"/>
    <cellStyle name="Calculation 3 5" xfId="21041"/>
    <cellStyle name="Calculation 3 5 2" xfId="22027"/>
    <cellStyle name="Calculation 3 5 3" xfId="23671"/>
    <cellStyle name="Calculation 3 5 4" xfId="25047"/>
    <cellStyle name="Calculation 3 5 5" xfId="26021"/>
    <cellStyle name="Calculation 3 5 6" xfId="24595"/>
    <cellStyle name="Calculation 3 6" xfId="26892"/>
    <cellStyle name="Calculation 4" xfId="803"/>
    <cellStyle name="Calculation 4 2" xfId="804"/>
    <cellStyle name="Calculation 4 2 2" xfId="21129"/>
    <cellStyle name="Calculation 4 2 2 2" xfId="22340"/>
    <cellStyle name="Calculation 4 2 2 3" xfId="21558"/>
    <cellStyle name="Calculation 4 2 2 4" xfId="23854"/>
    <cellStyle name="Calculation 4 2 2 5" xfId="25425"/>
    <cellStyle name="Calculation 4 2 2 6" xfId="25832"/>
    <cellStyle name="Calculation 4 2 2 7" xfId="26533"/>
    <cellStyle name="Calculation 4 2 3" xfId="21045"/>
    <cellStyle name="Calculation 4 2 3 2" xfId="22023"/>
    <cellStyle name="Calculation 4 2 3 3" xfId="23675"/>
    <cellStyle name="Calculation 4 2 3 4" xfId="25574"/>
    <cellStyle name="Calculation 4 2 3 5" xfId="26017"/>
    <cellStyle name="Calculation 4 2 3 6" xfId="24369"/>
    <cellStyle name="Calculation 4 2 4" xfId="26896"/>
    <cellStyle name="Calculation 4 3" xfId="805"/>
    <cellStyle name="Calculation 4 3 2" xfId="21130"/>
    <cellStyle name="Calculation 4 3 2 2" xfId="22341"/>
    <cellStyle name="Calculation 4 3 2 3" xfId="21560"/>
    <cellStyle name="Calculation 4 3 2 4" xfId="25191"/>
    <cellStyle name="Calculation 4 3 2 5" xfId="24836"/>
    <cellStyle name="Calculation 4 3 2 6" xfId="25833"/>
    <cellStyle name="Calculation 4 3 2 7" xfId="24656"/>
    <cellStyle name="Calculation 4 3 3" xfId="21046"/>
    <cellStyle name="Calculation 4 3 3 2" xfId="22022"/>
    <cellStyle name="Calculation 4 3 3 3" xfId="23676"/>
    <cellStyle name="Calculation 4 3 3 4" xfId="24845"/>
    <cellStyle name="Calculation 4 3 3 5" xfId="26016"/>
    <cellStyle name="Calculation 4 3 3 6" xfId="24394"/>
    <cellStyle name="Calculation 4 3 4" xfId="26897"/>
    <cellStyle name="Calculation 4 4" xfId="21128"/>
    <cellStyle name="Calculation 4 4 2" xfId="22339"/>
    <cellStyle name="Calculation 4 4 3" xfId="21556"/>
    <cellStyle name="Calculation 4 4 4" xfId="25076"/>
    <cellStyle name="Calculation 4 4 5" xfId="25453"/>
    <cellStyle name="Calculation 4 4 6" xfId="25831"/>
    <cellStyle name="Calculation 4 4 7" xfId="26635"/>
    <cellStyle name="Calculation 4 5" xfId="21044"/>
    <cellStyle name="Calculation 4 5 2" xfId="22024"/>
    <cellStyle name="Calculation 4 5 3" xfId="23674"/>
    <cellStyle name="Calculation 4 5 4" xfId="25673"/>
    <cellStyle name="Calculation 4 5 5" xfId="26018"/>
    <cellStyle name="Calculation 4 5 6" xfId="24596"/>
    <cellStyle name="Calculation 4 6" xfId="26895"/>
    <cellStyle name="Calculation 5" xfId="806"/>
    <cellStyle name="Calculation 5 2" xfId="807"/>
    <cellStyle name="Calculation 5 2 2" xfId="21132"/>
    <cellStyle name="Calculation 5 2 2 2" xfId="22343"/>
    <cellStyle name="Calculation 5 2 2 3" xfId="21563"/>
    <cellStyle name="Calculation 5 2 2 4" xfId="23853"/>
    <cellStyle name="Calculation 5 2 2 5" xfId="24226"/>
    <cellStyle name="Calculation 5 2 2 6" xfId="25835"/>
    <cellStyle name="Calculation 5 2 2 7" xfId="26532"/>
    <cellStyle name="Calculation 5 2 3" xfId="21048"/>
    <cellStyle name="Calculation 5 2 3 2" xfId="22020"/>
    <cellStyle name="Calculation 5 2 3 3" xfId="23678"/>
    <cellStyle name="Calculation 5 2 3 4" xfId="24855"/>
    <cellStyle name="Calculation 5 2 3 5" xfId="26014"/>
    <cellStyle name="Calculation 5 2 3 6" xfId="24598"/>
    <cellStyle name="Calculation 5 2 4" xfId="26899"/>
    <cellStyle name="Calculation 5 3" xfId="808"/>
    <cellStyle name="Calculation 5 3 2" xfId="21133"/>
    <cellStyle name="Calculation 5 3 2 2" xfId="22344"/>
    <cellStyle name="Calculation 5 3 2 3" xfId="21564"/>
    <cellStyle name="Calculation 5 3 2 4" xfId="23852"/>
    <cellStyle name="Calculation 5 3 2 5" xfId="25566"/>
    <cellStyle name="Calculation 5 3 2 6" xfId="25836"/>
    <cellStyle name="Calculation 5 3 2 7" xfId="24061"/>
    <cellStyle name="Calculation 5 3 3" xfId="21049"/>
    <cellStyle name="Calculation 5 3 3 2" xfId="22019"/>
    <cellStyle name="Calculation 5 3 3 3" xfId="23679"/>
    <cellStyle name="Calculation 5 3 3 4" xfId="24993"/>
    <cellStyle name="Calculation 5 3 3 5" xfId="26013"/>
    <cellStyle name="Calculation 5 3 3 6" xfId="25485"/>
    <cellStyle name="Calculation 5 3 4" xfId="26900"/>
    <cellStyle name="Calculation 5 4" xfId="21131"/>
    <cellStyle name="Calculation 5 4 2" xfId="22342"/>
    <cellStyle name="Calculation 5 4 3" xfId="21561"/>
    <cellStyle name="Calculation 5 4 4" xfId="25075"/>
    <cellStyle name="Calculation 5 4 5" xfId="24067"/>
    <cellStyle name="Calculation 5 4 6" xfId="25834"/>
    <cellStyle name="Calculation 5 4 7" xfId="26636"/>
    <cellStyle name="Calculation 5 5" xfId="21047"/>
    <cellStyle name="Calculation 5 5 2" xfId="22021"/>
    <cellStyle name="Calculation 5 5 3" xfId="23677"/>
    <cellStyle name="Calculation 5 5 4" xfId="24925"/>
    <cellStyle name="Calculation 5 5 5" xfId="26015"/>
    <cellStyle name="Calculation 5 5 6" xfId="24597"/>
    <cellStyle name="Calculation 5 6" xfId="26898"/>
    <cellStyle name="Calculation 6" xfId="809"/>
    <cellStyle name="Calculation 6 2" xfId="810"/>
    <cellStyle name="Calculation 6 2 2" xfId="21135"/>
    <cellStyle name="Calculation 6 2 2 2" xfId="22346"/>
    <cellStyle name="Calculation 6 2 2 3" xfId="21568"/>
    <cellStyle name="Calculation 6 2 2 4" xfId="25072"/>
    <cellStyle name="Calculation 6 2 2 5" xfId="24430"/>
    <cellStyle name="Calculation 6 2 2 6" xfId="25838"/>
    <cellStyle name="Calculation 6 2 2 7" xfId="26639"/>
    <cellStyle name="Calculation 6 2 3" xfId="21051"/>
    <cellStyle name="Calculation 6 2 3 2" xfId="22017"/>
    <cellStyle name="Calculation 6 2 3 3" xfId="23681"/>
    <cellStyle name="Calculation 6 2 3 4" xfId="25441"/>
    <cellStyle name="Calculation 6 2 3 5" xfId="26011"/>
    <cellStyle name="Calculation 6 2 3 6" xfId="24599"/>
    <cellStyle name="Calculation 6 2 4" xfId="26902"/>
    <cellStyle name="Calculation 6 3" xfId="811"/>
    <cellStyle name="Calculation 6 3 2" xfId="21136"/>
    <cellStyle name="Calculation 6 3 2 2" xfId="22347"/>
    <cellStyle name="Calculation 6 3 2 3" xfId="21570"/>
    <cellStyle name="Calculation 6 3 2 4" xfId="25193"/>
    <cellStyle name="Calculation 6 3 2 5" xfId="24336"/>
    <cellStyle name="Calculation 6 3 2 6" xfId="25839"/>
    <cellStyle name="Calculation 6 3 2 7" xfId="26530"/>
    <cellStyle name="Calculation 6 3 3" xfId="21052"/>
    <cellStyle name="Calculation 6 3 3 2" xfId="22016"/>
    <cellStyle name="Calculation 6 3 3 3" xfId="23682"/>
    <cellStyle name="Calculation 6 3 3 4" xfId="25309"/>
    <cellStyle name="Calculation 6 3 3 5" xfId="26010"/>
    <cellStyle name="Calculation 6 3 3 6" xfId="23991"/>
    <cellStyle name="Calculation 6 3 4" xfId="26903"/>
    <cellStyle name="Calculation 6 4" xfId="21134"/>
    <cellStyle name="Calculation 6 4 2" xfId="22345"/>
    <cellStyle name="Calculation 6 4 3" xfId="21566"/>
    <cellStyle name="Calculation 6 4 4" xfId="25194"/>
    <cellStyle name="Calculation 6 4 5" xfId="25258"/>
    <cellStyle name="Calculation 6 4 6" xfId="25837"/>
    <cellStyle name="Calculation 6 4 7" xfId="23998"/>
    <cellStyle name="Calculation 6 5" xfId="21050"/>
    <cellStyle name="Calculation 6 5 2" xfId="22018"/>
    <cellStyle name="Calculation 6 5 3" xfId="23680"/>
    <cellStyle name="Calculation 6 5 4" xfId="25217"/>
    <cellStyle name="Calculation 6 5 5" xfId="26012"/>
    <cellStyle name="Calculation 6 5 6" xfId="25459"/>
    <cellStyle name="Calculation 6 6" xfId="26901"/>
    <cellStyle name="Calculation 7" xfId="812"/>
    <cellStyle name="Calculation 7 2" xfId="21137"/>
    <cellStyle name="Calculation 7 2 2" xfId="22348"/>
    <cellStyle name="Calculation 7 2 3" xfId="21571"/>
    <cellStyle name="Calculation 7 2 4" xfId="25073"/>
    <cellStyle name="Calculation 7 2 5" xfId="24431"/>
    <cellStyle name="Calculation 7 2 6" xfId="25840"/>
    <cellStyle name="Calculation 7 2 7" xfId="26638"/>
    <cellStyle name="Calculation 7 3" xfId="21053"/>
    <cellStyle name="Calculation 7 3 2" xfId="22015"/>
    <cellStyle name="Calculation 7 3 3" xfId="23683"/>
    <cellStyle name="Calculation 7 3 4" xfId="25604"/>
    <cellStyle name="Calculation 7 3 5" xfId="26009"/>
    <cellStyle name="Calculation 7 3 6" xfId="24050"/>
    <cellStyle name="Calculation 7 4" xfId="26904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6801"/>
    <cellStyle name="Comma 111" xfId="26654"/>
    <cellStyle name="Comma 112" xfId="26732"/>
    <cellStyle name="Comma 113" xfId="24687"/>
    <cellStyle name="Comma 114" xfId="26719"/>
    <cellStyle name="Comma 115" xfId="24696"/>
    <cellStyle name="Comma 116" xfId="26803"/>
    <cellStyle name="Comma 117" xfId="24694"/>
    <cellStyle name="Comma 118" xfId="26655"/>
    <cellStyle name="Comma 119" xfId="24692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4690"/>
    <cellStyle name="Comma 121" xfId="26804"/>
    <cellStyle name="Comma 122" xfId="24688"/>
    <cellStyle name="Comma 123" xfId="26805"/>
    <cellStyle name="Comma 124" xfId="26814"/>
    <cellStyle name="Comma 125" xfId="26815"/>
    <cellStyle name="Comma 126" xfId="26812"/>
    <cellStyle name="Comma 127" xfId="26816"/>
    <cellStyle name="Comma 128" xfId="26810"/>
    <cellStyle name="Comma 129" xfId="26818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223"/>
    <cellStyle name="Gia's 10 2 2" xfId="22350"/>
    <cellStyle name="Gia's 10 2 3" xfId="26757"/>
    <cellStyle name="Gia's 10 3" xfId="21342"/>
    <cellStyle name="Gia's 11" xfId="21222"/>
    <cellStyle name="Gia's 11 2" xfId="22349"/>
    <cellStyle name="Gia's 11 3" xfId="25454"/>
    <cellStyle name="Gia's 12" xfId="21343"/>
    <cellStyle name="Gia's 2" xfId="9187"/>
    <cellStyle name="Gia's 2 2" xfId="21224"/>
    <cellStyle name="Gia's 2 2 2" xfId="22351"/>
    <cellStyle name="Gia's 2 2 3" xfId="26737"/>
    <cellStyle name="Gia's 2 3" xfId="21341"/>
    <cellStyle name="Gia's 3" xfId="9188"/>
    <cellStyle name="Gia's 3 2" xfId="21225"/>
    <cellStyle name="Gia's 3 2 2" xfId="22352"/>
    <cellStyle name="Gia's 3 2 3" xfId="25534"/>
    <cellStyle name="Gia's 3 3" xfId="21340"/>
    <cellStyle name="Gia's 4" xfId="9189"/>
    <cellStyle name="Gia's 4 2" xfId="21226"/>
    <cellStyle name="Gia's 4 2 2" xfId="22353"/>
    <cellStyle name="Gia's 4 2 3" xfId="26711"/>
    <cellStyle name="Gia's 4 3" xfId="21339"/>
    <cellStyle name="Gia's 5" xfId="9190"/>
    <cellStyle name="Gia's 5 2" xfId="21227"/>
    <cellStyle name="Gia's 5 2 2" xfId="22354"/>
    <cellStyle name="Gia's 5 2 3" xfId="26664"/>
    <cellStyle name="Gia's 5 3" xfId="21338"/>
    <cellStyle name="Gia's 6" xfId="9191"/>
    <cellStyle name="Gia's 6 2" xfId="21228"/>
    <cellStyle name="Gia's 6 2 2" xfId="22355"/>
    <cellStyle name="Gia's 6 2 3" xfId="26676"/>
    <cellStyle name="Gia's 6 3" xfId="21337"/>
    <cellStyle name="Gia's 7" xfId="9192"/>
    <cellStyle name="Gia's 7 2" xfId="21229"/>
    <cellStyle name="Gia's 7 2 2" xfId="22356"/>
    <cellStyle name="Gia's 7 2 3" xfId="26788"/>
    <cellStyle name="Gia's 7 3" xfId="21336"/>
    <cellStyle name="Gia's 8" xfId="9193"/>
    <cellStyle name="Gia's 8 2" xfId="21230"/>
    <cellStyle name="Gia's 8 2 2" xfId="22357"/>
    <cellStyle name="Gia's 8 2 3" xfId="26767"/>
    <cellStyle name="Gia's 8 3" xfId="21335"/>
    <cellStyle name="Gia's 9" xfId="9194"/>
    <cellStyle name="Gia's 9 2" xfId="21231"/>
    <cellStyle name="Gia's 9 2 2" xfId="22358"/>
    <cellStyle name="Gia's 9 2 3" xfId="26584"/>
    <cellStyle name="Gia's 9 3" xfId="2133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232"/>
    <cellStyle name="greyed 2 2" xfId="22359"/>
    <cellStyle name="greyed 2 3" xfId="26756"/>
    <cellStyle name="greyed 3" xfId="21333"/>
    <cellStyle name="Header1" xfId="9222"/>
    <cellStyle name="Header1 2" xfId="9223"/>
    <cellStyle name="Header1 3" xfId="9224"/>
    <cellStyle name="Header2" xfId="9225"/>
    <cellStyle name="Header2 2" xfId="9226"/>
    <cellStyle name="Header2 2 2" xfId="21234"/>
    <cellStyle name="Header2 2 2 2" xfId="22361"/>
    <cellStyle name="Header2 2 2 3" xfId="24455"/>
    <cellStyle name="Header2 2 3" xfId="21345"/>
    <cellStyle name="Header2 2 3 2" xfId="22453"/>
    <cellStyle name="Header2 2 4" xfId="21331"/>
    <cellStyle name="Header2 3" xfId="9227"/>
    <cellStyle name="Header2 3 2" xfId="21235"/>
    <cellStyle name="Header2 3 2 2" xfId="22362"/>
    <cellStyle name="Header2 3 2 3" xfId="24713"/>
    <cellStyle name="Header2 3 3" xfId="21344"/>
    <cellStyle name="Header2 3 3 2" xfId="22452"/>
    <cellStyle name="Header2 3 4" xfId="21330"/>
    <cellStyle name="Header2 4" xfId="21233"/>
    <cellStyle name="Header2 4 2" xfId="22360"/>
    <cellStyle name="Header2 4 3" xfId="26736"/>
    <cellStyle name="Header2 5" xfId="21346"/>
    <cellStyle name="Header2 5 2" xfId="22454"/>
    <cellStyle name="Header2 6" xfId="21332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236"/>
    <cellStyle name="HeadingTable 2 2" xfId="22363"/>
    <cellStyle name="HeadingTable 2 3" xfId="26672"/>
    <cellStyle name="HeadingTable 3" xfId="21329"/>
    <cellStyle name="highlightExposure" xfId="9323"/>
    <cellStyle name="highlightExposure 2" xfId="21237"/>
    <cellStyle name="highlightExposure 2 2" xfId="22364"/>
    <cellStyle name="highlightExposure 2 3" xfId="26703"/>
    <cellStyle name="highlightExposure 3" xfId="21328"/>
    <cellStyle name="highlightPercentage" xfId="9324"/>
    <cellStyle name="highlightPercentage 2" xfId="21238"/>
    <cellStyle name="highlightPercentage 2 2" xfId="22365"/>
    <cellStyle name="highlightPercentage 2 3" xfId="26689"/>
    <cellStyle name="highlightPercentage 3" xfId="21327"/>
    <cellStyle name="highlightText" xfId="9325"/>
    <cellStyle name="highlightText 2" xfId="21239"/>
    <cellStyle name="highlightText 2 2" xfId="22366"/>
    <cellStyle name="highlightText 2 3" xfId="24722"/>
    <cellStyle name="highlightText 3" xfId="2132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6694"/>
    <cellStyle name="Îáû÷íûé_23_1 " xfId="9332"/>
    <cellStyle name="Input 2" xfId="9333"/>
    <cellStyle name="Input 2 10" xfId="9334"/>
    <cellStyle name="Input 2 10 2" xfId="9335"/>
    <cellStyle name="Input 2 10 2 2" xfId="21241"/>
    <cellStyle name="Input 2 10 2 2 2" xfId="22368"/>
    <cellStyle name="Input 2 10 2 2 3" xfId="21683"/>
    <cellStyle name="Input 2 10 2 2 4" xfId="23850"/>
    <cellStyle name="Input 2 10 2 2 5" xfId="25256"/>
    <cellStyle name="Input 2 10 2 2 6" xfId="25842"/>
    <cellStyle name="Input 2 10 2 2 7" xfId="25478"/>
    <cellStyle name="Input 2 10 2 3" xfId="21139"/>
    <cellStyle name="Input 2 10 2 3 2" xfId="22013"/>
    <cellStyle name="Input 2 10 2 3 3" xfId="23685"/>
    <cellStyle name="Input 2 10 2 3 4" xfId="25702"/>
    <cellStyle name="Input 2 10 2 3 5" xfId="26007"/>
    <cellStyle name="Input 2 10 2 3 6" xfId="23912"/>
    <cellStyle name="Input 2 10 2 4" xfId="26906"/>
    <cellStyle name="Input 2 10 3" xfId="9336"/>
    <cellStyle name="Input 2 10 3 2" xfId="21242"/>
    <cellStyle name="Input 2 10 3 2 2" xfId="22369"/>
    <cellStyle name="Input 2 10 3 2 3" xfId="21684"/>
    <cellStyle name="Input 2 10 3 2 4" xfId="23849"/>
    <cellStyle name="Input 2 10 3 2 5" xfId="25712"/>
    <cellStyle name="Input 2 10 3 2 6" xfId="25843"/>
    <cellStyle name="Input 2 10 3 2 7" xfId="24655"/>
    <cellStyle name="Input 2 10 3 3" xfId="21140"/>
    <cellStyle name="Input 2 10 3 3 2" xfId="22012"/>
    <cellStyle name="Input 2 10 3 3 3" xfId="23686"/>
    <cellStyle name="Input 2 10 3 3 4" xfId="24769"/>
    <cellStyle name="Input 2 10 3 3 5" xfId="26006"/>
    <cellStyle name="Input 2 10 3 3 6" xfId="24395"/>
    <cellStyle name="Input 2 10 3 4" xfId="26907"/>
    <cellStyle name="Input 2 10 4" xfId="9337"/>
    <cellStyle name="Input 2 10 4 2" xfId="21243"/>
    <cellStyle name="Input 2 10 4 2 2" xfId="22370"/>
    <cellStyle name="Input 2 10 4 2 3" xfId="22261"/>
    <cellStyle name="Input 2 10 4 2 4" xfId="23848"/>
    <cellStyle name="Input 2 10 4 2 5" xfId="24740"/>
    <cellStyle name="Input 2 10 4 2 6" xfId="25844"/>
    <cellStyle name="Input 2 10 4 2 7" xfId="24421"/>
    <cellStyle name="Input 2 10 4 3" xfId="21141"/>
    <cellStyle name="Input 2 10 4 3 2" xfId="22011"/>
    <cellStyle name="Input 2 10 4 3 3" xfId="23687"/>
    <cellStyle name="Input 2 10 4 3 4" xfId="25048"/>
    <cellStyle name="Input 2 10 4 3 5" xfId="26005"/>
    <cellStyle name="Input 2 10 4 3 6" xfId="24601"/>
    <cellStyle name="Input 2 10 4 4" xfId="26908"/>
    <cellStyle name="Input 2 10 5" xfId="9338"/>
    <cellStyle name="Input 2 10 5 2" xfId="21244"/>
    <cellStyle name="Input 2 10 5 2 2" xfId="22371"/>
    <cellStyle name="Input 2 10 5 2 3" xfId="21685"/>
    <cellStyle name="Input 2 10 5 2 4" xfId="23847"/>
    <cellStyle name="Input 2 10 5 2 5" xfId="25405"/>
    <cellStyle name="Input 2 10 5 2 6" xfId="25845"/>
    <cellStyle name="Input 2 10 5 2 7" xfId="24378"/>
    <cellStyle name="Input 2 10 5 3" xfId="21142"/>
    <cellStyle name="Input 2 10 5 3 2" xfId="22010"/>
    <cellStyle name="Input 2 10 5 3 3" xfId="23688"/>
    <cellStyle name="Input 2 10 5 3 4" xfId="25000"/>
    <cellStyle name="Input 2 10 5 3 5" xfId="26004"/>
    <cellStyle name="Input 2 10 5 3 6" xfId="24602"/>
    <cellStyle name="Input 2 10 5 4" xfId="26909"/>
    <cellStyle name="Input 2 11" xfId="9339"/>
    <cellStyle name="Input 2 11 2" xfId="9340"/>
    <cellStyle name="Input 2 11 2 2" xfId="21246"/>
    <cellStyle name="Input 2 11 2 2 2" xfId="22373"/>
    <cellStyle name="Input 2 11 2 2 3" xfId="21687"/>
    <cellStyle name="Input 2 11 2 2 4" xfId="23845"/>
    <cellStyle name="Input 2 11 2 2 5" xfId="24741"/>
    <cellStyle name="Input 2 11 2 2 6" xfId="25847"/>
    <cellStyle name="Input 2 11 2 2 7" xfId="24653"/>
    <cellStyle name="Input 2 11 2 3" xfId="21144"/>
    <cellStyle name="Input 2 11 2 3 2" xfId="22008"/>
    <cellStyle name="Input 2 11 2 3 3" xfId="23690"/>
    <cellStyle name="Input 2 11 2 3 4" xfId="24986"/>
    <cellStyle name="Input 2 11 2 3 5" xfId="26002"/>
    <cellStyle name="Input 2 11 2 3 6" xfId="24396"/>
    <cellStyle name="Input 2 11 2 4" xfId="26911"/>
    <cellStyle name="Input 2 11 3" xfId="9341"/>
    <cellStyle name="Input 2 11 3 2" xfId="21247"/>
    <cellStyle name="Input 2 11 3 2 2" xfId="22374"/>
    <cellStyle name="Input 2 11 3 2 3" xfId="21688"/>
    <cellStyle name="Input 2 11 3 2 4" xfId="23844"/>
    <cellStyle name="Input 2 11 3 2 5" xfId="25204"/>
    <cellStyle name="Input 2 11 3 2 6" xfId="25848"/>
    <cellStyle name="Input 2 11 3 2 7" xfId="24060"/>
    <cellStyle name="Input 2 11 3 3" xfId="21145"/>
    <cellStyle name="Input 2 11 3 3 2" xfId="22007"/>
    <cellStyle name="Input 2 11 3 3 3" xfId="23691"/>
    <cellStyle name="Input 2 11 3 3 4" xfId="25556"/>
    <cellStyle name="Input 2 11 3 3 5" xfId="26001"/>
    <cellStyle name="Input 2 11 3 3 6" xfId="24603"/>
    <cellStyle name="Input 2 11 3 4" xfId="26912"/>
    <cellStyle name="Input 2 11 4" xfId="9342"/>
    <cellStyle name="Input 2 11 4 2" xfId="21248"/>
    <cellStyle name="Input 2 11 4 2 2" xfId="22375"/>
    <cellStyle name="Input 2 11 4 2 3" xfId="21689"/>
    <cellStyle name="Input 2 11 4 2 4" xfId="23843"/>
    <cellStyle name="Input 2 11 4 2 5" xfId="25315"/>
    <cellStyle name="Input 2 11 4 2 6" xfId="25849"/>
    <cellStyle name="Input 2 11 4 2 7" xfId="23964"/>
    <cellStyle name="Input 2 11 4 3" xfId="21146"/>
    <cellStyle name="Input 2 11 4 3 2" xfId="22006"/>
    <cellStyle name="Input 2 11 4 3 3" xfId="23692"/>
    <cellStyle name="Input 2 11 4 3 4" xfId="25216"/>
    <cellStyle name="Input 2 11 4 3 5" xfId="26000"/>
    <cellStyle name="Input 2 11 4 3 6" xfId="24035"/>
    <cellStyle name="Input 2 11 4 4" xfId="26913"/>
    <cellStyle name="Input 2 11 5" xfId="9343"/>
    <cellStyle name="Input 2 11 5 2" xfId="21249"/>
    <cellStyle name="Input 2 11 5 2 2" xfId="22376"/>
    <cellStyle name="Input 2 11 5 2 3" xfId="21690"/>
    <cellStyle name="Input 2 11 5 2 4" xfId="23842"/>
    <cellStyle name="Input 2 11 5 2 5" xfId="25299"/>
    <cellStyle name="Input 2 11 5 2 6" xfId="25850"/>
    <cellStyle name="Input 2 11 5 2 7" xfId="24652"/>
    <cellStyle name="Input 2 11 5 3" xfId="21147"/>
    <cellStyle name="Input 2 11 5 3 2" xfId="22005"/>
    <cellStyle name="Input 2 11 5 3 3" xfId="23693"/>
    <cellStyle name="Input 2 11 5 3 4" xfId="25361"/>
    <cellStyle name="Input 2 11 5 3 5" xfId="25999"/>
    <cellStyle name="Input 2 11 5 3 6" xfId="24167"/>
    <cellStyle name="Input 2 11 5 4" xfId="26914"/>
    <cellStyle name="Input 2 11 6" xfId="21245"/>
    <cellStyle name="Input 2 11 6 2" xfId="22372"/>
    <cellStyle name="Input 2 11 6 3" xfId="21686"/>
    <cellStyle name="Input 2 11 6 4" xfId="23846"/>
    <cellStyle name="Input 2 11 6 5" xfId="25641"/>
    <cellStyle name="Input 2 11 6 6" xfId="25846"/>
    <cellStyle name="Input 2 11 6 7" xfId="24654"/>
    <cellStyle name="Input 2 11 7" xfId="21143"/>
    <cellStyle name="Input 2 11 7 2" xfId="22009"/>
    <cellStyle name="Input 2 11 7 3" xfId="23689"/>
    <cellStyle name="Input 2 11 7 4" xfId="25391"/>
    <cellStyle name="Input 2 11 7 5" xfId="26003"/>
    <cellStyle name="Input 2 11 7 6" xfId="24206"/>
    <cellStyle name="Input 2 11 8" xfId="26910"/>
    <cellStyle name="Input 2 12" xfId="9344"/>
    <cellStyle name="Input 2 12 2" xfId="9345"/>
    <cellStyle name="Input 2 12 2 2" xfId="21251"/>
    <cellStyle name="Input 2 12 2 2 2" xfId="22378"/>
    <cellStyle name="Input 2 12 2 2 3" xfId="21692"/>
    <cellStyle name="Input 2 12 2 2 4" xfId="23840"/>
    <cellStyle name="Input 2 12 2 2 5" xfId="25547"/>
    <cellStyle name="Input 2 12 2 2 6" xfId="25852"/>
    <cellStyle name="Input 2 12 2 2 7" xfId="24038"/>
    <cellStyle name="Input 2 12 2 3" xfId="21149"/>
    <cellStyle name="Input 2 12 2 3 2" xfId="22003"/>
    <cellStyle name="Input 2 12 2 3 3" xfId="23695"/>
    <cellStyle name="Input 2 12 2 3 4" xfId="24768"/>
    <cellStyle name="Input 2 12 2 3 5" xfId="25997"/>
    <cellStyle name="Input 2 12 2 3 6" xfId="24370"/>
    <cellStyle name="Input 2 12 2 4" xfId="26916"/>
    <cellStyle name="Input 2 12 3" xfId="9346"/>
    <cellStyle name="Input 2 12 3 2" xfId="21252"/>
    <cellStyle name="Input 2 12 3 2 2" xfId="22379"/>
    <cellStyle name="Input 2 12 3 2 3" xfId="21693"/>
    <cellStyle name="Input 2 12 3 2 4" xfId="23839"/>
    <cellStyle name="Input 2 12 3 2 5" xfId="25713"/>
    <cellStyle name="Input 2 12 3 2 6" xfId="25853"/>
    <cellStyle name="Input 2 12 3 2 7" xfId="24651"/>
    <cellStyle name="Input 2 12 3 3" xfId="21150"/>
    <cellStyle name="Input 2 12 3 3 2" xfId="22002"/>
    <cellStyle name="Input 2 12 3 3 3" xfId="23696"/>
    <cellStyle name="Input 2 12 3 3 4" xfId="24177"/>
    <cellStyle name="Input 2 12 3 3 5" xfId="25996"/>
    <cellStyle name="Input 2 12 3 3 6" xfId="24051"/>
    <cellStyle name="Input 2 12 3 4" xfId="26917"/>
    <cellStyle name="Input 2 12 4" xfId="9347"/>
    <cellStyle name="Input 2 12 4 2" xfId="21253"/>
    <cellStyle name="Input 2 12 4 2 2" xfId="22380"/>
    <cellStyle name="Input 2 12 4 2 3" xfId="21694"/>
    <cellStyle name="Input 2 12 4 2 4" xfId="23838"/>
    <cellStyle name="Input 2 12 4 2 5" xfId="24742"/>
    <cellStyle name="Input 2 12 4 2 6" xfId="25854"/>
    <cellStyle name="Input 2 12 4 2 7" xfId="24419"/>
    <cellStyle name="Input 2 12 4 3" xfId="21151"/>
    <cellStyle name="Input 2 12 4 3 2" xfId="22001"/>
    <cellStyle name="Input 2 12 4 3 3" xfId="23697"/>
    <cellStyle name="Input 2 12 4 3 4" xfId="25690"/>
    <cellStyle name="Input 2 12 4 3 5" xfId="25995"/>
    <cellStyle name="Input 2 12 4 3 6" xfId="24605"/>
    <cellStyle name="Input 2 12 4 4" xfId="26918"/>
    <cellStyle name="Input 2 12 5" xfId="9348"/>
    <cellStyle name="Input 2 12 5 2" xfId="21254"/>
    <cellStyle name="Input 2 12 5 2 2" xfId="22381"/>
    <cellStyle name="Input 2 12 5 2 3" xfId="21695"/>
    <cellStyle name="Input 2 12 5 2 4" xfId="23837"/>
    <cellStyle name="Input 2 12 5 2 5" xfId="25024"/>
    <cellStyle name="Input 2 12 5 2 6" xfId="25855"/>
    <cellStyle name="Input 2 12 5 2 7" xfId="23932"/>
    <cellStyle name="Input 2 12 5 3" xfId="21152"/>
    <cellStyle name="Input 2 12 5 3 2" xfId="20964"/>
    <cellStyle name="Input 2 12 5 3 3" xfId="23698"/>
    <cellStyle name="Input 2 12 5 3 4" xfId="25672"/>
    <cellStyle name="Input 2 12 5 3 5" xfId="25994"/>
    <cellStyle name="Input 2 12 5 3 6" xfId="23962"/>
    <cellStyle name="Input 2 12 5 4" xfId="26919"/>
    <cellStyle name="Input 2 12 6" xfId="21250"/>
    <cellStyle name="Input 2 12 6 2" xfId="22377"/>
    <cellStyle name="Input 2 12 6 3" xfId="21691"/>
    <cellStyle name="Input 2 12 6 4" xfId="23841"/>
    <cellStyle name="Input 2 12 6 5" xfId="25060"/>
    <cellStyle name="Input 2 12 6 6" xfId="25851"/>
    <cellStyle name="Input 2 12 6 7" xfId="25456"/>
    <cellStyle name="Input 2 12 7" xfId="21148"/>
    <cellStyle name="Input 2 12 7 2" xfId="22004"/>
    <cellStyle name="Input 2 12 7 3" xfId="23694"/>
    <cellStyle name="Input 2 12 7 4" xfId="25354"/>
    <cellStyle name="Input 2 12 7 5" xfId="25998"/>
    <cellStyle name="Input 2 12 7 6" xfId="24604"/>
    <cellStyle name="Input 2 12 8" xfId="26915"/>
    <cellStyle name="Input 2 13" xfId="9349"/>
    <cellStyle name="Input 2 13 2" xfId="9350"/>
    <cellStyle name="Input 2 13 2 2" xfId="21256"/>
    <cellStyle name="Input 2 13 2 2 2" xfId="22383"/>
    <cellStyle name="Input 2 13 2 2 3" xfId="21697"/>
    <cellStyle name="Input 2 13 2 2 4" xfId="23835"/>
    <cellStyle name="Input 2 13 2 2 5" xfId="25347"/>
    <cellStyle name="Input 2 13 2 2 6" xfId="25857"/>
    <cellStyle name="Input 2 13 2 2 7" xfId="24418"/>
    <cellStyle name="Input 2 13 2 3" xfId="21154"/>
    <cellStyle name="Input 2 13 2 3 2" xfId="21999"/>
    <cellStyle name="Input 2 13 2 3 3" xfId="23700"/>
    <cellStyle name="Input 2 13 2 3 4" xfId="25271"/>
    <cellStyle name="Input 2 13 2 3 5" xfId="25992"/>
    <cellStyle name="Input 2 13 2 3 6" xfId="24606"/>
    <cellStyle name="Input 2 13 2 4" xfId="26921"/>
    <cellStyle name="Input 2 13 3" xfId="9351"/>
    <cellStyle name="Input 2 13 3 2" xfId="21257"/>
    <cellStyle name="Input 2 13 3 2 2" xfId="22384"/>
    <cellStyle name="Input 2 13 3 2 3" xfId="21698"/>
    <cellStyle name="Input 2 13 3 2 4" xfId="23834"/>
    <cellStyle name="Input 2 13 3 2 5" xfId="25358"/>
    <cellStyle name="Input 2 13 3 2 6" xfId="25858"/>
    <cellStyle name="Input 2 13 3 2 7" xfId="25137"/>
    <cellStyle name="Input 2 13 3 3" xfId="21155"/>
    <cellStyle name="Input 2 13 3 3 2" xfId="21998"/>
    <cellStyle name="Input 2 13 3 3 3" xfId="23701"/>
    <cellStyle name="Input 2 13 3 3 4" xfId="25265"/>
    <cellStyle name="Input 2 13 3 3 5" xfId="25991"/>
    <cellStyle name="Input 2 13 3 3 6" xfId="24607"/>
    <cellStyle name="Input 2 13 3 4" xfId="26922"/>
    <cellStyle name="Input 2 13 4" xfId="9352"/>
    <cellStyle name="Input 2 13 4 2" xfId="21258"/>
    <cellStyle name="Input 2 13 4 2 2" xfId="22385"/>
    <cellStyle name="Input 2 13 4 2 3" xfId="21699"/>
    <cellStyle name="Input 2 13 4 2 4" xfId="23833"/>
    <cellStyle name="Input 2 13 4 2 5" xfId="24743"/>
    <cellStyle name="Input 2 13 4 2 6" xfId="25859"/>
    <cellStyle name="Input 2 13 4 2 7" xfId="24420"/>
    <cellStyle name="Input 2 13 4 3" xfId="21156"/>
    <cellStyle name="Input 2 13 4 3 2" xfId="21997"/>
    <cellStyle name="Input 2 13 4 3 3" xfId="23702"/>
    <cellStyle name="Input 2 13 4 3 4" xfId="24121"/>
    <cellStyle name="Input 2 13 4 3 5" xfId="25990"/>
    <cellStyle name="Input 2 13 4 3 6" xfId="24207"/>
    <cellStyle name="Input 2 13 4 4" xfId="26923"/>
    <cellStyle name="Input 2 13 5" xfId="21255"/>
    <cellStyle name="Input 2 13 5 2" xfId="22382"/>
    <cellStyle name="Input 2 13 5 3" xfId="21696"/>
    <cellStyle name="Input 2 13 5 4" xfId="23836"/>
    <cellStyle name="Input 2 13 5 5" xfId="25568"/>
    <cellStyle name="Input 2 13 5 6" xfId="25856"/>
    <cellStyle name="Input 2 13 5 7" xfId="24650"/>
    <cellStyle name="Input 2 13 6" xfId="21153"/>
    <cellStyle name="Input 2 13 6 2" xfId="22000"/>
    <cellStyle name="Input 2 13 6 3" xfId="23699"/>
    <cellStyle name="Input 2 13 6 4" xfId="24178"/>
    <cellStyle name="Input 2 13 6 5" xfId="25993"/>
    <cellStyle name="Input 2 13 6 6" xfId="24397"/>
    <cellStyle name="Input 2 13 7" xfId="26920"/>
    <cellStyle name="Input 2 14" xfId="9353"/>
    <cellStyle name="Input 2 14 2" xfId="21259"/>
    <cellStyle name="Input 2 14 2 2" xfId="22386"/>
    <cellStyle name="Input 2 14 2 3" xfId="21700"/>
    <cellStyle name="Input 2 14 2 4" xfId="23832"/>
    <cellStyle name="Input 2 14 2 5" xfId="24744"/>
    <cellStyle name="Input 2 14 2 6" xfId="25860"/>
    <cellStyle name="Input 2 14 2 7" xfId="23997"/>
    <cellStyle name="Input 2 14 3" xfId="21157"/>
    <cellStyle name="Input 2 14 3 2" xfId="21996"/>
    <cellStyle name="Input 2 14 3 3" xfId="23703"/>
    <cellStyle name="Input 2 14 3 4" xfId="25397"/>
    <cellStyle name="Input 2 14 3 5" xfId="25989"/>
    <cellStyle name="Input 2 14 3 6" xfId="24398"/>
    <cellStyle name="Input 2 14 4" xfId="26924"/>
    <cellStyle name="Input 2 15" xfId="9354"/>
    <cellStyle name="Input 2 15 2" xfId="21260"/>
    <cellStyle name="Input 2 15 2 2" xfId="22387"/>
    <cellStyle name="Input 2 15 2 3" xfId="22256"/>
    <cellStyle name="Input 2 15 2 4" xfId="23831"/>
    <cellStyle name="Input 2 15 2 5" xfId="25259"/>
    <cellStyle name="Input 2 15 2 6" xfId="25861"/>
    <cellStyle name="Input 2 15 2 7" xfId="24649"/>
    <cellStyle name="Input 2 15 3" xfId="21158"/>
    <cellStyle name="Input 2 15 3 2" xfId="21995"/>
    <cellStyle name="Input 2 15 3 3" xfId="23704"/>
    <cellStyle name="Input 2 15 3 4" xfId="25701"/>
    <cellStyle name="Input 2 15 3 5" xfId="25988"/>
    <cellStyle name="Input 2 15 3 6" xfId="24608"/>
    <cellStyle name="Input 2 15 4" xfId="26925"/>
    <cellStyle name="Input 2 16" xfId="9355"/>
    <cellStyle name="Input 2 16 2" xfId="21261"/>
    <cellStyle name="Input 2 16 2 2" xfId="22388"/>
    <cellStyle name="Input 2 16 2 3" xfId="21701"/>
    <cellStyle name="Input 2 16 2 4" xfId="23830"/>
    <cellStyle name="Input 2 16 2 5" xfId="25616"/>
    <cellStyle name="Input 2 16 2 6" xfId="25862"/>
    <cellStyle name="Input 2 16 2 7" xfId="24648"/>
    <cellStyle name="Input 2 16 3" xfId="21159"/>
    <cellStyle name="Input 2 16 3 2" xfId="21994"/>
    <cellStyle name="Input 2 16 3 3" xfId="23705"/>
    <cellStyle name="Input 2 16 3 4" xfId="25466"/>
    <cellStyle name="Input 2 16 3 5" xfId="25987"/>
    <cellStyle name="Input 2 16 3 6" xfId="25499"/>
    <cellStyle name="Input 2 16 4" xfId="26926"/>
    <cellStyle name="Input 2 17" xfId="21240"/>
    <cellStyle name="Input 2 17 2" xfId="22367"/>
    <cellStyle name="Input 2 17 3" xfId="21682"/>
    <cellStyle name="Input 2 17 4" xfId="23851"/>
    <cellStyle name="Input 2 17 5" xfId="25685"/>
    <cellStyle name="Input 2 17 6" xfId="25841"/>
    <cellStyle name="Input 2 17 7" xfId="24163"/>
    <cellStyle name="Input 2 18" xfId="21138"/>
    <cellStyle name="Input 2 18 2" xfId="22014"/>
    <cellStyle name="Input 2 18 3" xfId="23684"/>
    <cellStyle name="Input 2 18 4" xfId="24854"/>
    <cellStyle name="Input 2 18 5" xfId="26008"/>
    <cellStyle name="Input 2 18 6" xfId="24600"/>
    <cellStyle name="Input 2 19" xfId="26905"/>
    <cellStyle name="Input 2 2" xfId="9356"/>
    <cellStyle name="Input 2 2 10" xfId="21262"/>
    <cellStyle name="Input 2 2 10 2" xfId="22389"/>
    <cellStyle name="Input 2 2 10 3" xfId="21702"/>
    <cellStyle name="Input 2 2 10 4" xfId="23829"/>
    <cellStyle name="Input 2 2 10 5" xfId="25205"/>
    <cellStyle name="Input 2 2 10 6" xfId="25863"/>
    <cellStyle name="Input 2 2 10 7" xfId="24059"/>
    <cellStyle name="Input 2 2 11" xfId="21160"/>
    <cellStyle name="Input 2 2 11 2" xfId="21993"/>
    <cellStyle name="Input 2 2 11 3" xfId="23706"/>
    <cellStyle name="Input 2 2 11 4" xfId="25620"/>
    <cellStyle name="Input 2 2 11 5" xfId="25986"/>
    <cellStyle name="Input 2 2 11 6" xfId="24399"/>
    <cellStyle name="Input 2 2 12" xfId="26927"/>
    <cellStyle name="Input 2 2 2" xfId="9357"/>
    <cellStyle name="Input 2 2 2 2" xfId="9358"/>
    <cellStyle name="Input 2 2 2 2 2" xfId="21264"/>
    <cellStyle name="Input 2 2 2 2 2 2" xfId="22391"/>
    <cellStyle name="Input 2 2 2 2 2 3" xfId="21704"/>
    <cellStyle name="Input 2 2 2 2 2 4" xfId="23827"/>
    <cellStyle name="Input 2 2 2 2 2 5" xfId="25307"/>
    <cellStyle name="Input 2 2 2 2 2 6" xfId="25865"/>
    <cellStyle name="Input 2 2 2 2 2 7" xfId="24647"/>
    <cellStyle name="Input 2 2 2 2 3" xfId="21162"/>
    <cellStyle name="Input 2 2 2 2 3 2" xfId="21991"/>
    <cellStyle name="Input 2 2 2 2 3 3" xfId="23708"/>
    <cellStyle name="Input 2 2 2 2 3 4" xfId="24176"/>
    <cellStyle name="Input 2 2 2 2 3 5" xfId="25984"/>
    <cellStyle name="Input 2 2 2 2 3 6" xfId="25139"/>
    <cellStyle name="Input 2 2 2 2 4" xfId="26929"/>
    <cellStyle name="Input 2 2 2 3" xfId="9359"/>
    <cellStyle name="Input 2 2 2 3 2" xfId="21265"/>
    <cellStyle name="Input 2 2 2 3 2 2" xfId="22392"/>
    <cellStyle name="Input 2 2 2 3 2 3" xfId="21705"/>
    <cellStyle name="Input 2 2 2 3 2 4" xfId="23826"/>
    <cellStyle name="Input 2 2 2 3 2 5" xfId="25059"/>
    <cellStyle name="Input 2 2 2 3 2 6" xfId="25866"/>
    <cellStyle name="Input 2 2 2 3 2 7" xfId="25506"/>
    <cellStyle name="Input 2 2 2 3 3" xfId="21163"/>
    <cellStyle name="Input 2 2 2 3 3 2" xfId="21990"/>
    <cellStyle name="Input 2 2 2 3 3 3" xfId="23709"/>
    <cellStyle name="Input 2 2 2 3 3 4" xfId="25049"/>
    <cellStyle name="Input 2 2 2 3 3 5" xfId="25983"/>
    <cellStyle name="Input 2 2 2 3 3 6" xfId="24166"/>
    <cellStyle name="Input 2 2 2 3 4" xfId="26930"/>
    <cellStyle name="Input 2 2 2 4" xfId="9360"/>
    <cellStyle name="Input 2 2 2 4 2" xfId="21266"/>
    <cellStyle name="Input 2 2 2 4 2 2" xfId="22393"/>
    <cellStyle name="Input 2 2 2 4 2 3" xfId="21706"/>
    <cellStyle name="Input 2 2 2 4 2 4" xfId="23825"/>
    <cellStyle name="Input 2 2 2 4 2 5" xfId="25023"/>
    <cellStyle name="Input 2 2 2 4 2 6" xfId="25867"/>
    <cellStyle name="Input 2 2 2 4 2 7" xfId="24189"/>
    <cellStyle name="Input 2 2 2 4 3" xfId="21164"/>
    <cellStyle name="Input 2 2 2 4 3 2" xfId="21989"/>
    <cellStyle name="Input 2 2 2 4 3 3" xfId="23710"/>
    <cellStyle name="Input 2 2 2 4 3 4" xfId="25316"/>
    <cellStyle name="Input 2 2 2 4 3 5" xfId="25982"/>
    <cellStyle name="Input 2 2 2 4 3 6" xfId="24610"/>
    <cellStyle name="Input 2 2 2 4 4" xfId="26931"/>
    <cellStyle name="Input 2 2 2 5" xfId="21263"/>
    <cellStyle name="Input 2 2 2 5 2" xfId="22390"/>
    <cellStyle name="Input 2 2 2 5 3" xfId="21703"/>
    <cellStyle name="Input 2 2 2 5 4" xfId="23828"/>
    <cellStyle name="Input 2 2 2 5 5" xfId="25548"/>
    <cellStyle name="Input 2 2 2 5 6" xfId="25864"/>
    <cellStyle name="Input 2 2 2 5 7" xfId="24211"/>
    <cellStyle name="Input 2 2 2 6" xfId="21161"/>
    <cellStyle name="Input 2 2 2 6 2" xfId="21992"/>
    <cellStyle name="Input 2 2 2 6 3" xfId="23707"/>
    <cellStyle name="Input 2 2 2 6 4" xfId="25603"/>
    <cellStyle name="Input 2 2 2 6 5" xfId="25985"/>
    <cellStyle name="Input 2 2 2 6 6" xfId="24609"/>
    <cellStyle name="Input 2 2 2 7" xfId="26928"/>
    <cellStyle name="Input 2 2 3" xfId="9361"/>
    <cellStyle name="Input 2 2 3 2" xfId="9362"/>
    <cellStyle name="Input 2 2 3 2 2" xfId="21268"/>
    <cellStyle name="Input 2 2 3 2 2 2" xfId="22395"/>
    <cellStyle name="Input 2 2 3 2 2 3" xfId="21708"/>
    <cellStyle name="Input 2 2 3 2 2 4" xfId="23823"/>
    <cellStyle name="Input 2 2 3 2 2 5" xfId="24837"/>
    <cellStyle name="Input 2 2 3 2 2 6" xfId="25869"/>
    <cellStyle name="Input 2 2 3 2 2 7" xfId="24416"/>
    <cellStyle name="Input 2 2 3 2 3" xfId="21166"/>
    <cellStyle name="Input 2 2 3 2 3 2" xfId="21987"/>
    <cellStyle name="Input 2 2 3 2 3 3" xfId="23712"/>
    <cellStyle name="Input 2 2 3 2 3 4" xfId="25215"/>
    <cellStyle name="Input 2 2 3 2 3 5" xfId="25980"/>
    <cellStyle name="Input 2 2 3 2 3 6" xfId="24052"/>
    <cellStyle name="Input 2 2 3 2 4" xfId="26933"/>
    <cellStyle name="Input 2 2 3 3" xfId="9363"/>
    <cellStyle name="Input 2 2 3 3 2" xfId="21269"/>
    <cellStyle name="Input 2 2 3 3 2 2" xfId="22396"/>
    <cellStyle name="Input 2 2 3 3 2 3" xfId="21709"/>
    <cellStyle name="Input 2 2 3 3 2 4" xfId="23822"/>
    <cellStyle name="Input 2 2 3 3 2 5" xfId="25320"/>
    <cellStyle name="Input 2 2 3 3 2 6" xfId="25870"/>
    <cellStyle name="Input 2 2 3 3 2 7" xfId="24377"/>
    <cellStyle name="Input 2 2 3 3 3" xfId="21167"/>
    <cellStyle name="Input 2 2 3 3 3 2" xfId="21986"/>
    <cellStyle name="Input 2 2 3 3 3 3" xfId="23713"/>
    <cellStyle name="Input 2 2 3 3 3 4" xfId="25572"/>
    <cellStyle name="Input 2 2 3 3 3 5" xfId="25979"/>
    <cellStyle name="Input 2 2 3 3 3 6" xfId="24611"/>
    <cellStyle name="Input 2 2 3 3 4" xfId="26934"/>
    <cellStyle name="Input 2 2 3 4" xfId="9364"/>
    <cellStyle name="Input 2 2 3 4 2" xfId="21270"/>
    <cellStyle name="Input 2 2 3 4 2 2" xfId="22397"/>
    <cellStyle name="Input 2 2 3 4 2 3" xfId="21710"/>
    <cellStyle name="Input 2 2 3 4 2 4" xfId="23821"/>
    <cellStyle name="Input 2 2 3 4 2 5" xfId="24745"/>
    <cellStyle name="Input 2 2 3 4 2 6" xfId="25871"/>
    <cellStyle name="Input 2 2 3 4 2 7" xfId="24645"/>
    <cellStyle name="Input 2 2 3 4 3" xfId="21168"/>
    <cellStyle name="Input 2 2 3 4 3 2" xfId="21985"/>
    <cellStyle name="Input 2 2 3 4 3 3" xfId="23714"/>
    <cellStyle name="Input 2 2 3 4 3 4" xfId="25629"/>
    <cellStyle name="Input 2 2 3 4 3 5" xfId="25978"/>
    <cellStyle name="Input 2 2 3 4 3 6" xfId="24612"/>
    <cellStyle name="Input 2 2 3 4 4" xfId="26935"/>
    <cellStyle name="Input 2 2 3 5" xfId="21267"/>
    <cellStyle name="Input 2 2 3 5 2" xfId="22394"/>
    <cellStyle name="Input 2 2 3 5 3" xfId="21707"/>
    <cellStyle name="Input 2 2 3 5 4" xfId="23824"/>
    <cellStyle name="Input 2 2 3 5 5" xfId="24851"/>
    <cellStyle name="Input 2 2 3 5 6" xfId="25868"/>
    <cellStyle name="Input 2 2 3 5 7" xfId="24646"/>
    <cellStyle name="Input 2 2 3 6" xfId="21165"/>
    <cellStyle name="Input 2 2 3 6 2" xfId="21988"/>
    <cellStyle name="Input 2 2 3 6 3" xfId="23711"/>
    <cellStyle name="Input 2 2 3 6 4" xfId="25017"/>
    <cellStyle name="Input 2 2 3 6 5" xfId="25981"/>
    <cellStyle name="Input 2 2 3 6 6" xfId="23931"/>
    <cellStyle name="Input 2 2 3 7" xfId="26932"/>
    <cellStyle name="Input 2 2 4" xfId="9365"/>
    <cellStyle name="Input 2 2 4 2" xfId="9366"/>
    <cellStyle name="Input 2 2 4 2 2" xfId="21272"/>
    <cellStyle name="Input 2 2 4 2 2 2" xfId="22399"/>
    <cellStyle name="Input 2 2 4 2 2 3" xfId="21712"/>
    <cellStyle name="Input 2 2 4 2 2 4" xfId="23819"/>
    <cellStyle name="Input 2 2 4 2 2 5" xfId="24838"/>
    <cellStyle name="Input 2 2 4 2 2 6" xfId="25873"/>
    <cellStyle name="Input 2 2 4 2 2 7" xfId="24039"/>
    <cellStyle name="Input 2 2 4 2 3" xfId="21170"/>
    <cellStyle name="Input 2 2 4 2 3 2" xfId="21983"/>
    <cellStyle name="Input 2 2 4 2 3 3" xfId="23716"/>
    <cellStyle name="Input 2 2 4 2 3 4" xfId="25717"/>
    <cellStyle name="Input 2 2 4 2 3 5" xfId="25976"/>
    <cellStyle name="Input 2 2 4 2 3 6" xfId="24400"/>
    <cellStyle name="Input 2 2 4 2 4" xfId="26937"/>
    <cellStyle name="Input 2 2 4 3" xfId="9367"/>
    <cellStyle name="Input 2 2 4 3 2" xfId="21273"/>
    <cellStyle name="Input 2 2 4 3 2 2" xfId="22400"/>
    <cellStyle name="Input 2 2 4 3 2 3" xfId="21713"/>
    <cellStyle name="Input 2 2 4 3 2 4" xfId="23818"/>
    <cellStyle name="Input 2 2 4 3 2 5" xfId="25396"/>
    <cellStyle name="Input 2 2 4 3 2 6" xfId="25874"/>
    <cellStyle name="Input 2 2 4 3 2 7" xfId="24417"/>
    <cellStyle name="Input 2 2 4 3 3" xfId="21171"/>
    <cellStyle name="Input 2 2 4 3 3 2" xfId="21982"/>
    <cellStyle name="Input 2 2 4 3 3 3" xfId="23717"/>
    <cellStyle name="Input 2 2 4 3 3 4" xfId="25295"/>
    <cellStyle name="Input 2 2 4 3 3 5" xfId="25975"/>
    <cellStyle name="Input 2 2 4 3 3 6" xfId="24613"/>
    <cellStyle name="Input 2 2 4 3 4" xfId="26938"/>
    <cellStyle name="Input 2 2 4 4" xfId="9368"/>
    <cellStyle name="Input 2 2 4 4 2" xfId="21274"/>
    <cellStyle name="Input 2 2 4 4 2 2" xfId="22401"/>
    <cellStyle name="Input 2 2 4 4 2 3" xfId="21714"/>
    <cellStyle name="Input 2 2 4 4 2 4" xfId="23817"/>
    <cellStyle name="Input 2 2 4 4 2 5" xfId="24747"/>
    <cellStyle name="Input 2 2 4 4 2 6" xfId="25875"/>
    <cellStyle name="Input 2 2 4 4 2 7" xfId="25463"/>
    <cellStyle name="Input 2 2 4 4 3" xfId="21172"/>
    <cellStyle name="Input 2 2 4 4 3 2" xfId="21981"/>
    <cellStyle name="Input 2 2 4 4 3 3" xfId="23718"/>
    <cellStyle name="Input 2 2 4 4 3 4" xfId="25050"/>
    <cellStyle name="Input 2 2 4 4 3 5" xfId="25974"/>
    <cellStyle name="Input 2 2 4 4 3 6" xfId="23960"/>
    <cellStyle name="Input 2 2 4 4 4" xfId="26939"/>
    <cellStyle name="Input 2 2 4 5" xfId="21271"/>
    <cellStyle name="Input 2 2 4 5 2" xfId="22398"/>
    <cellStyle name="Input 2 2 4 5 3" xfId="21711"/>
    <cellStyle name="Input 2 2 4 5 4" xfId="23820"/>
    <cellStyle name="Input 2 2 4 5 5" xfId="24746"/>
    <cellStyle name="Input 2 2 4 5 6" xfId="25872"/>
    <cellStyle name="Input 2 2 4 5 7" xfId="24415"/>
    <cellStyle name="Input 2 2 4 6" xfId="21169"/>
    <cellStyle name="Input 2 2 4 6 2" xfId="21984"/>
    <cellStyle name="Input 2 2 4 6 3" xfId="23715"/>
    <cellStyle name="Input 2 2 4 6 4" xfId="24767"/>
    <cellStyle name="Input 2 2 4 6 5" xfId="25977"/>
    <cellStyle name="Input 2 2 4 6 6" xfId="24034"/>
    <cellStyle name="Input 2 2 4 7" xfId="26936"/>
    <cellStyle name="Input 2 2 5" xfId="9369"/>
    <cellStyle name="Input 2 2 5 2" xfId="9370"/>
    <cellStyle name="Input 2 2 5 2 2" xfId="21276"/>
    <cellStyle name="Input 2 2 5 2 2 2" xfId="22403"/>
    <cellStyle name="Input 2 2 5 2 2 3" xfId="21716"/>
    <cellStyle name="Input 2 2 5 2 2 4" xfId="23815"/>
    <cellStyle name="Input 2 2 5 2 2 5" xfId="25569"/>
    <cellStyle name="Input 2 2 5 2 2 6" xfId="25877"/>
    <cellStyle name="Input 2 2 5 2 2 7" xfId="24643"/>
    <cellStyle name="Input 2 2 5 2 3" xfId="21174"/>
    <cellStyle name="Input 2 2 5 2 3 2" xfId="21980"/>
    <cellStyle name="Input 2 2 5 2 3 3" xfId="23720"/>
    <cellStyle name="Input 2 2 5 2 3 4" xfId="25555"/>
    <cellStyle name="Input 2 2 5 2 3 5" xfId="25972"/>
    <cellStyle name="Input 2 2 5 2 3 6" xfId="24614"/>
    <cellStyle name="Input 2 2 5 2 4" xfId="26941"/>
    <cellStyle name="Input 2 2 5 3" xfId="9371"/>
    <cellStyle name="Input 2 2 5 3 2" xfId="21277"/>
    <cellStyle name="Input 2 2 5 3 2 2" xfId="22404"/>
    <cellStyle name="Input 2 2 5 3 2 3" xfId="21717"/>
    <cellStyle name="Input 2 2 5 3 2 4" xfId="23814"/>
    <cellStyle name="Input 2 2 5 3 2 5" xfId="25206"/>
    <cellStyle name="Input 2 2 5 3 2 6" xfId="25878"/>
    <cellStyle name="Input 2 2 5 3 2 7" xfId="24058"/>
    <cellStyle name="Input 2 2 5 3 3" xfId="21175"/>
    <cellStyle name="Input 2 2 5 3 3 2" xfId="21962"/>
    <cellStyle name="Input 2 2 5 3 3 3" xfId="23721"/>
    <cellStyle name="Input 2 2 5 3 3 4" xfId="25214"/>
    <cellStyle name="Input 2 2 5 3 3 5" xfId="25971"/>
    <cellStyle name="Input 2 2 5 3 3 6" xfId="23996"/>
    <cellStyle name="Input 2 2 5 3 4" xfId="26942"/>
    <cellStyle name="Input 2 2 5 4" xfId="9372"/>
    <cellStyle name="Input 2 2 5 4 2" xfId="21278"/>
    <cellStyle name="Input 2 2 5 4 2 2" xfId="22405"/>
    <cellStyle name="Input 2 2 5 4 2 3" xfId="21718"/>
    <cellStyle name="Input 2 2 5 4 2 4" xfId="23813"/>
    <cellStyle name="Input 2 2 5 4 2 5" xfId="25549"/>
    <cellStyle name="Input 2 2 5 4 2 6" xfId="25879"/>
    <cellStyle name="Input 2 2 5 4 2 7" xfId="23963"/>
    <cellStyle name="Input 2 2 5 4 3" xfId="21176"/>
    <cellStyle name="Input 2 2 5 4 3 2" xfId="21957"/>
    <cellStyle name="Input 2 2 5 4 3 3" xfId="23722"/>
    <cellStyle name="Input 2 2 5 4 3 4" xfId="24766"/>
    <cellStyle name="Input 2 2 5 4 3 5" xfId="25970"/>
    <cellStyle name="Input 2 2 5 4 3 6" xfId="25504"/>
    <cellStyle name="Input 2 2 5 4 4" xfId="26943"/>
    <cellStyle name="Input 2 2 5 5" xfId="21275"/>
    <cellStyle name="Input 2 2 5 5 2" xfId="22402"/>
    <cellStyle name="Input 2 2 5 5 3" xfId="21715"/>
    <cellStyle name="Input 2 2 5 5 4" xfId="23816"/>
    <cellStyle name="Input 2 2 5 5 5" xfId="25260"/>
    <cellStyle name="Input 2 2 5 5 6" xfId="25876"/>
    <cellStyle name="Input 2 2 5 5 7" xfId="24644"/>
    <cellStyle name="Input 2 2 5 6" xfId="21173"/>
    <cellStyle name="Input 2 2 5 6 2" xfId="22249"/>
    <cellStyle name="Input 2 2 5 6 3" xfId="23719"/>
    <cellStyle name="Input 2 2 5 6 4" xfId="25387"/>
    <cellStyle name="Input 2 2 5 6 5" xfId="25973"/>
    <cellStyle name="Input 2 2 5 6 6" xfId="24401"/>
    <cellStyle name="Input 2 2 5 7" xfId="26940"/>
    <cellStyle name="Input 2 2 6" xfId="9373"/>
    <cellStyle name="Input 2 2 6 2" xfId="21279"/>
    <cellStyle name="Input 2 2 6 2 2" xfId="22406"/>
    <cellStyle name="Input 2 2 6 2 3" xfId="21719"/>
    <cellStyle name="Input 2 2 6 2 4" xfId="23812"/>
    <cellStyle name="Input 2 2 6 2 5" xfId="25386"/>
    <cellStyle name="Input 2 2 6 2 6" xfId="25880"/>
    <cellStyle name="Input 2 2 6 2 7" xfId="24642"/>
    <cellStyle name="Input 2 2 6 3" xfId="21177"/>
    <cellStyle name="Input 2 2 6 3 2" xfId="21952"/>
    <cellStyle name="Input 2 2 6 3 3" xfId="23723"/>
    <cellStyle name="Input 2 2 6 3 4" xfId="25363"/>
    <cellStyle name="Input 2 2 6 3 5" xfId="25969"/>
    <cellStyle name="Input 2 2 6 3 6" xfId="24615"/>
    <cellStyle name="Input 2 2 6 4" xfId="26944"/>
    <cellStyle name="Input 2 2 7" xfId="9374"/>
    <cellStyle name="Input 2 2 7 2" xfId="21280"/>
    <cellStyle name="Input 2 2 7 2 2" xfId="22407"/>
    <cellStyle name="Input 2 2 7 2 3" xfId="21720"/>
    <cellStyle name="Input 2 2 7 2 4" xfId="23811"/>
    <cellStyle name="Input 2 2 7 2 5" xfId="25348"/>
    <cellStyle name="Input 2 2 7 2 6" xfId="25881"/>
    <cellStyle name="Input 2 2 7 2 7" xfId="24164"/>
    <cellStyle name="Input 2 2 7 3" xfId="21178"/>
    <cellStyle name="Input 2 2 7 3 2" xfId="21947"/>
    <cellStyle name="Input 2 2 7 3 3" xfId="23724"/>
    <cellStyle name="Input 2 2 7 3 4" xfId="25303"/>
    <cellStyle name="Input 2 2 7 3 5" xfId="25968"/>
    <cellStyle name="Input 2 2 7 3 6" xfId="24371"/>
    <cellStyle name="Input 2 2 7 4" xfId="26945"/>
    <cellStyle name="Input 2 2 8" xfId="9375"/>
    <cellStyle name="Input 2 2 8 2" xfId="21281"/>
    <cellStyle name="Input 2 2 8 2 2" xfId="22408"/>
    <cellStyle name="Input 2 2 8 2 3" xfId="21721"/>
    <cellStyle name="Input 2 2 8 2 4" xfId="23810"/>
    <cellStyle name="Input 2 2 8 2 5" xfId="25686"/>
    <cellStyle name="Input 2 2 8 2 6" xfId="25882"/>
    <cellStyle name="Input 2 2 8 2 7" xfId="24172"/>
    <cellStyle name="Input 2 2 8 3" xfId="21179"/>
    <cellStyle name="Input 2 2 8 3 2" xfId="21942"/>
    <cellStyle name="Input 2 2 8 3 3" xfId="23725"/>
    <cellStyle name="Input 2 2 8 3 4" xfId="24765"/>
    <cellStyle name="Input 2 2 8 3 5" xfId="25967"/>
    <cellStyle name="Input 2 2 8 3 6" xfId="24053"/>
    <cellStyle name="Input 2 2 8 4" xfId="26946"/>
    <cellStyle name="Input 2 2 9" xfId="9376"/>
    <cellStyle name="Input 2 2 9 2" xfId="21282"/>
    <cellStyle name="Input 2 2 9 2 2" xfId="22409"/>
    <cellStyle name="Input 2 2 9 2 3" xfId="21722"/>
    <cellStyle name="Input 2 2 9 2 4" xfId="23809"/>
    <cellStyle name="Input 2 2 9 2 5" xfId="25058"/>
    <cellStyle name="Input 2 2 9 2 6" xfId="25883"/>
    <cellStyle name="Input 2 2 9 2 7" xfId="24641"/>
    <cellStyle name="Input 2 2 9 3" xfId="21180"/>
    <cellStyle name="Input 2 2 9 3 2" xfId="21937"/>
    <cellStyle name="Input 2 2 9 3 3" xfId="23726"/>
    <cellStyle name="Input 2 2 9 3 4" xfId="25646"/>
    <cellStyle name="Input 2 2 9 3 5" xfId="25966"/>
    <cellStyle name="Input 2 2 9 3 6" xfId="24616"/>
    <cellStyle name="Input 2 2 9 4" xfId="26947"/>
    <cellStyle name="Input 2 3" xfId="9377"/>
    <cellStyle name="Input 2 3 2" xfId="9378"/>
    <cellStyle name="Input 2 3 2 2" xfId="21283"/>
    <cellStyle name="Input 2 3 2 2 2" xfId="22410"/>
    <cellStyle name="Input 2 3 2 2 3" xfId="21723"/>
    <cellStyle name="Input 2 3 2 2 4" xfId="23808"/>
    <cellStyle name="Input 2 3 2 2 5" xfId="24748"/>
    <cellStyle name="Input 2 3 2 2 6" xfId="25884"/>
    <cellStyle name="Input 2 3 2 2 7" xfId="23944"/>
    <cellStyle name="Input 2 3 2 3" xfId="21181"/>
    <cellStyle name="Input 2 3 2 3 2" xfId="21932"/>
    <cellStyle name="Input 2 3 2 3 3" xfId="23727"/>
    <cellStyle name="Input 2 3 2 3 4" xfId="24981"/>
    <cellStyle name="Input 2 3 2 3 5" xfId="25965"/>
    <cellStyle name="Input 2 3 2 3 6" xfId="24617"/>
    <cellStyle name="Input 2 3 2 4" xfId="26948"/>
    <cellStyle name="Input 2 3 3" xfId="9379"/>
    <cellStyle name="Input 2 3 3 2" xfId="21284"/>
    <cellStyle name="Input 2 3 3 2 2" xfId="22411"/>
    <cellStyle name="Input 2 3 3 2 3" xfId="21724"/>
    <cellStyle name="Input 2 3 3 2 4" xfId="23807"/>
    <cellStyle name="Input 2 3 3 2 5" xfId="25349"/>
    <cellStyle name="Input 2 3 3 2 6" xfId="25885"/>
    <cellStyle name="Input 2 3 3 2 7" xfId="23995"/>
    <cellStyle name="Input 2 3 3 3" xfId="21182"/>
    <cellStyle name="Input 2 3 3 3 2" xfId="21889"/>
    <cellStyle name="Input 2 3 3 3 3" xfId="23728"/>
    <cellStyle name="Input 2 3 3 3 4" xfId="25051"/>
    <cellStyle name="Input 2 3 3 3 5" xfId="25964"/>
    <cellStyle name="Input 2 3 3 3 6" xfId="25474"/>
    <cellStyle name="Input 2 3 3 4" xfId="26949"/>
    <cellStyle name="Input 2 3 4" xfId="9380"/>
    <cellStyle name="Input 2 3 4 2" xfId="21285"/>
    <cellStyle name="Input 2 3 4 2 2" xfId="22412"/>
    <cellStyle name="Input 2 3 4 2 3" xfId="21725"/>
    <cellStyle name="Input 2 3 4 2 4" xfId="23806"/>
    <cellStyle name="Input 2 3 4 2 5" xfId="25014"/>
    <cellStyle name="Input 2 3 4 2 6" xfId="25886"/>
    <cellStyle name="Input 2 3 4 2 7" xfId="24414"/>
    <cellStyle name="Input 2 3 4 3" xfId="21183"/>
    <cellStyle name="Input 2 3 4 3 2" xfId="21887"/>
    <cellStyle name="Input 2 3 4 3 3" xfId="23729"/>
    <cellStyle name="Input 2 3 4 3 4" xfId="25689"/>
    <cellStyle name="Input 2 3 4 3 5" xfId="25963"/>
    <cellStyle name="Input 2 3 4 3 6" xfId="24402"/>
    <cellStyle name="Input 2 3 4 4" xfId="26950"/>
    <cellStyle name="Input 2 3 5" xfId="9381"/>
    <cellStyle name="Input 2 3 5 2" xfId="21286"/>
    <cellStyle name="Input 2 3 5 2 2" xfId="22413"/>
    <cellStyle name="Input 2 3 5 2 3" xfId="21726"/>
    <cellStyle name="Input 2 3 5 2 4" xfId="23805"/>
    <cellStyle name="Input 2 3 5 2 5" xfId="24749"/>
    <cellStyle name="Input 2 3 5 2 6" xfId="25887"/>
    <cellStyle name="Input 2 3 5 2 7" xfId="24210"/>
    <cellStyle name="Input 2 3 5 3" xfId="21184"/>
    <cellStyle name="Input 2 3 5 3 2" xfId="21886"/>
    <cellStyle name="Input 2 3 5 3 3" xfId="23730"/>
    <cellStyle name="Input 2 3 5 3 4" xfId="24844"/>
    <cellStyle name="Input 2 3 5 3 5" xfId="25962"/>
    <cellStyle name="Input 2 3 5 3 6" xfId="25321"/>
    <cellStyle name="Input 2 3 5 4" xfId="26951"/>
    <cellStyle name="Input 2 4" xfId="9382"/>
    <cellStyle name="Input 2 4 2" xfId="9383"/>
    <cellStyle name="Input 2 4 2 2" xfId="21287"/>
    <cellStyle name="Input 2 4 2 2 2" xfId="22414"/>
    <cellStyle name="Input 2 4 2 2 3" xfId="21727"/>
    <cellStyle name="Input 2 4 2 2 4" xfId="23804"/>
    <cellStyle name="Input 2 4 2 2 5" xfId="24839"/>
    <cellStyle name="Input 2 4 2 2 6" xfId="25888"/>
    <cellStyle name="Input 2 4 2 2 7" xfId="24640"/>
    <cellStyle name="Input 2 4 2 3" xfId="21185"/>
    <cellStyle name="Input 2 4 2 3 2" xfId="21885"/>
    <cellStyle name="Input 2 4 2 3 3" xfId="23731"/>
    <cellStyle name="Input 2 4 2 3 4" xfId="25213"/>
    <cellStyle name="Input 2 4 2 3 5" xfId="25961"/>
    <cellStyle name="Input 2 4 2 3 6" xfId="24724"/>
    <cellStyle name="Input 2 4 2 4" xfId="26952"/>
    <cellStyle name="Input 2 4 3" xfId="9384"/>
    <cellStyle name="Input 2 4 3 2" xfId="21288"/>
    <cellStyle name="Input 2 4 3 2 2" xfId="22415"/>
    <cellStyle name="Input 2 4 3 2 3" xfId="21728"/>
    <cellStyle name="Input 2 4 3 2 4" xfId="23803"/>
    <cellStyle name="Input 2 4 3 2 5" xfId="25617"/>
    <cellStyle name="Input 2 4 3 2 6" xfId="25889"/>
    <cellStyle name="Input 2 4 3 2 7" xfId="25467"/>
    <cellStyle name="Input 2 4 3 3" xfId="21186"/>
    <cellStyle name="Input 2 4 3 3 2" xfId="21883"/>
    <cellStyle name="Input 2 4 3 3 3" xfId="23732"/>
    <cellStyle name="Input 2 4 3 3 4" xfId="25273"/>
    <cellStyle name="Input 2 4 3 3 5" xfId="25960"/>
    <cellStyle name="Input 2 4 3 3 6" xfId="24212"/>
    <cellStyle name="Input 2 4 3 4" xfId="26953"/>
    <cellStyle name="Input 2 4 4" xfId="9385"/>
    <cellStyle name="Input 2 4 4 2" xfId="21289"/>
    <cellStyle name="Input 2 4 4 2 2" xfId="22416"/>
    <cellStyle name="Input 2 4 4 2 3" xfId="21729"/>
    <cellStyle name="Input 2 4 4 2 4" xfId="23802"/>
    <cellStyle name="Input 2 4 4 2 5" xfId="25207"/>
    <cellStyle name="Input 2 4 4 2 6" xfId="25890"/>
    <cellStyle name="Input 2 4 4 2 7" xfId="25129"/>
    <cellStyle name="Input 2 4 4 3" xfId="21187"/>
    <cellStyle name="Input 2 4 4 3 2" xfId="21882"/>
    <cellStyle name="Input 2 4 4 3 3" xfId="23733"/>
    <cellStyle name="Input 2 4 4 3 4" xfId="25353"/>
    <cellStyle name="Input 2 4 4 3 5" xfId="25959"/>
    <cellStyle name="Input 2 4 4 3 6" xfId="25302"/>
    <cellStyle name="Input 2 4 4 4" xfId="26954"/>
    <cellStyle name="Input 2 4 5" xfId="9386"/>
    <cellStyle name="Input 2 4 5 2" xfId="21290"/>
    <cellStyle name="Input 2 4 5 2 2" xfId="22417"/>
    <cellStyle name="Input 2 4 5 2 3" xfId="21730"/>
    <cellStyle name="Input 2 4 5 2 4" xfId="23801"/>
    <cellStyle name="Input 2 4 5 2 5" xfId="25261"/>
    <cellStyle name="Input 2 4 5 2 6" xfId="25891"/>
    <cellStyle name="Input 2 4 5 2 7" xfId="24639"/>
    <cellStyle name="Input 2 4 5 3" xfId="21188"/>
    <cellStyle name="Input 2 4 5 3 2" xfId="21881"/>
    <cellStyle name="Input 2 4 5 3 3" xfId="23734"/>
    <cellStyle name="Input 2 4 5 3 4" xfId="24764"/>
    <cellStyle name="Input 2 4 5 3 5" xfId="25958"/>
    <cellStyle name="Input 2 4 5 3 6" xfId="25197"/>
    <cellStyle name="Input 2 4 5 4" xfId="26955"/>
    <cellStyle name="Input 2 5" xfId="9387"/>
    <cellStyle name="Input 2 5 2" xfId="9388"/>
    <cellStyle name="Input 2 5 2 2" xfId="21291"/>
    <cellStyle name="Input 2 5 2 2 2" xfId="22418"/>
    <cellStyle name="Input 2 5 2 2 3" xfId="21731"/>
    <cellStyle name="Input 2 5 2 2 4" xfId="23800"/>
    <cellStyle name="Input 2 5 2 2 5" xfId="25716"/>
    <cellStyle name="Input 2 5 2 2 6" xfId="25892"/>
    <cellStyle name="Input 2 5 2 2 7" xfId="24413"/>
    <cellStyle name="Input 2 5 2 3" xfId="21189"/>
    <cellStyle name="Input 2 5 2 3 2" xfId="21880"/>
    <cellStyle name="Input 2 5 2 3 3" xfId="23735"/>
    <cellStyle name="Input 2 5 2 3 4" xfId="24763"/>
    <cellStyle name="Input 2 5 2 3 5" xfId="25957"/>
    <cellStyle name="Input 2 5 2 3 6" xfId="24618"/>
    <cellStyle name="Input 2 5 2 4" xfId="26956"/>
    <cellStyle name="Input 2 5 3" xfId="9389"/>
    <cellStyle name="Input 2 5 3 2" xfId="21292"/>
    <cellStyle name="Input 2 5 3 2 2" xfId="22419"/>
    <cellStyle name="Input 2 5 3 2 3" xfId="21732"/>
    <cellStyle name="Input 2 5 3 2 4" xfId="23799"/>
    <cellStyle name="Input 2 5 3 2 5" xfId="25022"/>
    <cellStyle name="Input 2 5 3 2 6" xfId="25893"/>
    <cellStyle name="Input 2 5 3 2 7" xfId="24376"/>
    <cellStyle name="Input 2 5 3 3" xfId="21190"/>
    <cellStyle name="Input 2 5 3 3 2" xfId="21879"/>
    <cellStyle name="Input 2 5 3 3 3" xfId="23736"/>
    <cellStyle name="Input 2 5 3 3 4" xfId="25308"/>
    <cellStyle name="Input 2 5 3 3 5" xfId="25956"/>
    <cellStyle name="Input 2 5 3 3 6" xfId="23928"/>
    <cellStyle name="Input 2 5 3 4" xfId="26957"/>
    <cellStyle name="Input 2 5 4" xfId="9390"/>
    <cellStyle name="Input 2 5 4 2" xfId="21293"/>
    <cellStyle name="Input 2 5 4 2 2" xfId="22420"/>
    <cellStyle name="Input 2 5 4 2 3" xfId="21733"/>
    <cellStyle name="Input 2 5 4 2 4" xfId="23798"/>
    <cellStyle name="Input 2 5 4 2 5" xfId="25644"/>
    <cellStyle name="Input 2 5 4 2 6" xfId="25894"/>
    <cellStyle name="Input 2 5 4 2 7" xfId="24638"/>
    <cellStyle name="Input 2 5 4 3" xfId="21191"/>
    <cellStyle name="Input 2 5 4 3 2" xfId="21878"/>
    <cellStyle name="Input 2 5 4 3 3" xfId="23737"/>
    <cellStyle name="Input 2 5 4 3 4" xfId="25018"/>
    <cellStyle name="Input 2 5 4 3 5" xfId="25955"/>
    <cellStyle name="Input 2 5 4 3 6" xfId="24403"/>
    <cellStyle name="Input 2 5 4 4" xfId="26958"/>
    <cellStyle name="Input 2 5 5" xfId="9391"/>
    <cellStyle name="Input 2 5 5 2" xfId="21294"/>
    <cellStyle name="Input 2 5 5 2 2" xfId="22421"/>
    <cellStyle name="Input 2 5 5 2 3" xfId="21734"/>
    <cellStyle name="Input 2 5 5 2 4" xfId="23797"/>
    <cellStyle name="Input 2 5 5 2 5" xfId="25057"/>
    <cellStyle name="Input 2 5 5 2 6" xfId="25895"/>
    <cellStyle name="Input 2 5 5 2 7" xfId="24011"/>
    <cellStyle name="Input 2 5 5 3" xfId="21192"/>
    <cellStyle name="Input 2 5 5 3 2" xfId="21873"/>
    <cellStyle name="Input 2 5 5 3 3" xfId="23738"/>
    <cellStyle name="Input 2 5 5 3 4" xfId="24762"/>
    <cellStyle name="Input 2 5 5 3 5" xfId="25954"/>
    <cellStyle name="Input 2 5 5 3 6" xfId="24619"/>
    <cellStyle name="Input 2 5 5 4" xfId="26959"/>
    <cellStyle name="Input 2 6" xfId="9392"/>
    <cellStyle name="Input 2 6 2" xfId="9393"/>
    <cellStyle name="Input 2 6 2 2" xfId="21295"/>
    <cellStyle name="Input 2 6 2 2 2" xfId="22422"/>
    <cellStyle name="Input 2 6 2 2 3" xfId="21735"/>
    <cellStyle name="Input 2 6 2 2 4" xfId="23796"/>
    <cellStyle name="Input 2 6 2 2 5" xfId="25550"/>
    <cellStyle name="Input 2 6 2 2 6" xfId="25896"/>
    <cellStyle name="Input 2 6 2 2 7" xfId="23930"/>
    <cellStyle name="Input 2 6 2 3" xfId="21193"/>
    <cellStyle name="Input 2 6 2 3 2" xfId="21872"/>
    <cellStyle name="Input 2 6 2 3 3" xfId="23739"/>
    <cellStyle name="Input 2 6 2 3 4" xfId="25619"/>
    <cellStyle name="Input 2 6 2 3 5" xfId="25953"/>
    <cellStyle name="Input 2 6 2 3 6" xfId="24372"/>
    <cellStyle name="Input 2 6 2 4" xfId="26960"/>
    <cellStyle name="Input 2 6 3" xfId="9394"/>
    <cellStyle name="Input 2 6 3 2" xfId="21296"/>
    <cellStyle name="Input 2 6 3 2 2" xfId="22423"/>
    <cellStyle name="Input 2 6 3 2 3" xfId="21736"/>
    <cellStyle name="Input 2 6 3 2 4" xfId="23795"/>
    <cellStyle name="Input 2 6 3 2 5" xfId="24852"/>
    <cellStyle name="Input 2 6 3 2 6" xfId="25897"/>
    <cellStyle name="Input 2 6 3 2 7" xfId="24422"/>
    <cellStyle name="Input 2 6 3 3" xfId="21194"/>
    <cellStyle name="Input 2 6 3 3 2" xfId="21871"/>
    <cellStyle name="Input 2 6 3 3 3" xfId="23740"/>
    <cellStyle name="Input 2 6 3 3 4" xfId="25554"/>
    <cellStyle name="Input 2 6 3 3 5" xfId="25952"/>
    <cellStyle name="Input 2 6 3 3 6" xfId="25458"/>
    <cellStyle name="Input 2 6 3 4" xfId="26961"/>
    <cellStyle name="Input 2 6 4" xfId="9395"/>
    <cellStyle name="Input 2 6 4 2" xfId="21297"/>
    <cellStyle name="Input 2 6 4 2 2" xfId="22424"/>
    <cellStyle name="Input 2 6 4 2 3" xfId="21737"/>
    <cellStyle name="Input 2 6 4 2 4" xfId="23794"/>
    <cellStyle name="Input 2 6 4 2 5" xfId="24750"/>
    <cellStyle name="Input 2 6 4 2 6" xfId="25898"/>
    <cellStyle name="Input 2 6 4 2 7" xfId="25130"/>
    <cellStyle name="Input 2 6 4 3" xfId="21195"/>
    <cellStyle name="Input 2 6 4 3 2" xfId="21868"/>
    <cellStyle name="Input 2 6 4 3 3" xfId="23741"/>
    <cellStyle name="Input 2 6 4 3 4" xfId="25052"/>
    <cellStyle name="Input 2 6 4 3 5" xfId="25951"/>
    <cellStyle name="Input 2 6 4 3 6" xfId="24620"/>
    <cellStyle name="Input 2 6 4 4" xfId="26962"/>
    <cellStyle name="Input 2 6 5" xfId="9396"/>
    <cellStyle name="Input 2 6 5 2" xfId="21298"/>
    <cellStyle name="Input 2 6 5 2 2" xfId="22425"/>
    <cellStyle name="Input 2 6 5 2 3" xfId="21738"/>
    <cellStyle name="Input 2 6 5 2 4" xfId="23793"/>
    <cellStyle name="Input 2 6 5 2 5" xfId="25021"/>
    <cellStyle name="Input 2 6 5 2 6" xfId="25899"/>
    <cellStyle name="Input 2 6 5 2 7" xfId="24637"/>
    <cellStyle name="Input 2 6 5 3" xfId="21196"/>
    <cellStyle name="Input 2 6 5 3 2" xfId="21866"/>
    <cellStyle name="Input 2 6 5 3 3" xfId="23742"/>
    <cellStyle name="Input 2 6 5 3 4" xfId="25013"/>
    <cellStyle name="Input 2 6 5 3 5" xfId="25950"/>
    <cellStyle name="Input 2 6 5 3 6" xfId="24373"/>
    <cellStyle name="Input 2 6 5 4" xfId="26963"/>
    <cellStyle name="Input 2 7" xfId="9397"/>
    <cellStyle name="Input 2 7 2" xfId="9398"/>
    <cellStyle name="Input 2 7 2 2" xfId="21299"/>
    <cellStyle name="Input 2 7 2 2 2" xfId="22426"/>
    <cellStyle name="Input 2 7 2 2 3" xfId="21739"/>
    <cellStyle name="Input 2 7 2 2 4" xfId="23792"/>
    <cellStyle name="Input 2 7 2 2 5" xfId="25272"/>
    <cellStyle name="Input 2 7 2 2 6" xfId="25900"/>
    <cellStyle name="Input 2 7 2 2 7" xfId="24179"/>
    <cellStyle name="Input 2 7 2 3" xfId="21197"/>
    <cellStyle name="Input 2 7 2 3 2" xfId="21864"/>
    <cellStyle name="Input 2 7 2 3 3" xfId="23743"/>
    <cellStyle name="Input 2 7 2 3 4" xfId="25264"/>
    <cellStyle name="Input 2 7 2 3 5" xfId="25949"/>
    <cellStyle name="Input 2 7 2 3 6" xfId="24054"/>
    <cellStyle name="Input 2 7 2 4" xfId="26964"/>
    <cellStyle name="Input 2 7 3" xfId="9399"/>
    <cellStyle name="Input 2 7 3 2" xfId="21300"/>
    <cellStyle name="Input 2 7 3 2 2" xfId="22427"/>
    <cellStyle name="Input 2 7 3 2 3" xfId="21740"/>
    <cellStyle name="Input 2 7 3 2 4" xfId="23791"/>
    <cellStyle name="Input 2 7 3 2 5" xfId="24751"/>
    <cellStyle name="Input 2 7 3 2 6" xfId="25901"/>
    <cellStyle name="Input 2 7 3 2 7" xfId="23965"/>
    <cellStyle name="Input 2 7 3 3" xfId="21198"/>
    <cellStyle name="Input 2 7 3 3 2" xfId="21861"/>
    <cellStyle name="Input 2 7 3 3 3" xfId="23744"/>
    <cellStyle name="Input 2 7 3 3 4" xfId="25212"/>
    <cellStyle name="Input 2 7 3 3 5" xfId="25948"/>
    <cellStyle name="Input 2 7 3 3 6" xfId="24621"/>
    <cellStyle name="Input 2 7 3 4" xfId="26965"/>
    <cellStyle name="Input 2 7 4" xfId="9400"/>
    <cellStyle name="Input 2 7 4 2" xfId="21301"/>
    <cellStyle name="Input 2 7 4 2 2" xfId="22428"/>
    <cellStyle name="Input 2 7 4 2 3" xfId="21741"/>
    <cellStyle name="Input 2 7 4 2 4" xfId="23790"/>
    <cellStyle name="Input 2 7 4 2 5" xfId="25350"/>
    <cellStyle name="Input 2 7 4 2 6" xfId="25902"/>
    <cellStyle name="Input 2 7 4 2 7" xfId="24636"/>
    <cellStyle name="Input 2 7 4 3" xfId="21199"/>
    <cellStyle name="Input 2 7 4 3 2" xfId="21859"/>
    <cellStyle name="Input 2 7 4 3 3" xfId="23745"/>
    <cellStyle name="Input 2 7 4 3 4" xfId="25715"/>
    <cellStyle name="Input 2 7 4 3 5" xfId="25947"/>
    <cellStyle name="Input 2 7 4 3 6" xfId="23961"/>
    <cellStyle name="Input 2 7 4 4" xfId="26966"/>
    <cellStyle name="Input 2 7 5" xfId="9401"/>
    <cellStyle name="Input 2 7 5 2" xfId="21302"/>
    <cellStyle name="Input 2 7 5 2 2" xfId="22429"/>
    <cellStyle name="Input 2 7 5 2 3" xfId="21742"/>
    <cellStyle name="Input 2 7 5 2 4" xfId="23789"/>
    <cellStyle name="Input 2 7 5 2 5" xfId="25687"/>
    <cellStyle name="Input 2 7 5 2 6" xfId="25903"/>
    <cellStyle name="Input 2 7 5 2 7" xfId="24635"/>
    <cellStyle name="Input 2 7 5 3" xfId="21200"/>
    <cellStyle name="Input 2 7 5 3 2" xfId="21858"/>
    <cellStyle name="Input 2 7 5 3 3" xfId="23746"/>
    <cellStyle name="Input 2 7 5 3 4" xfId="24843"/>
    <cellStyle name="Input 2 7 5 3 5" xfId="25946"/>
    <cellStyle name="Input 2 7 5 3 6" xfId="24165"/>
    <cellStyle name="Input 2 7 5 4" xfId="26967"/>
    <cellStyle name="Input 2 8" xfId="9402"/>
    <cellStyle name="Input 2 8 2" xfId="9403"/>
    <cellStyle name="Input 2 8 2 2" xfId="21303"/>
    <cellStyle name="Input 2 8 2 2 2" xfId="22430"/>
    <cellStyle name="Input 2 8 2 2 3" xfId="21743"/>
    <cellStyle name="Input 2 8 2 2 4" xfId="23788"/>
    <cellStyle name="Input 2 8 2 2 5" xfId="25208"/>
    <cellStyle name="Input 2 8 2 2 6" xfId="25904"/>
    <cellStyle name="Input 2 8 2 2 7" xfId="25495"/>
    <cellStyle name="Input 2 8 2 3" xfId="21201"/>
    <cellStyle name="Input 2 8 2 3 2" xfId="21855"/>
    <cellStyle name="Input 2 8 2 3 3" xfId="23747"/>
    <cellStyle name="Input 2 8 2 3 4" xfId="24761"/>
    <cellStyle name="Input 2 8 2 3 5" xfId="25945"/>
    <cellStyle name="Input 2 8 2 3 6" xfId="23911"/>
    <cellStyle name="Input 2 8 2 4" xfId="26968"/>
    <cellStyle name="Input 2 8 3" xfId="9404"/>
    <cellStyle name="Input 2 8 3 2" xfId="21304"/>
    <cellStyle name="Input 2 8 3 2 2" xfId="22431"/>
    <cellStyle name="Input 2 8 3 2 3" xfId="20965"/>
    <cellStyle name="Input 2 8 3 2 4" xfId="23787"/>
    <cellStyle name="Input 2 8 3 2 5" xfId="24840"/>
    <cellStyle name="Input 2 8 3 2 6" xfId="25905"/>
    <cellStyle name="Input 2 8 3 2 7" xfId="24209"/>
    <cellStyle name="Input 2 8 3 3" xfId="21202"/>
    <cellStyle name="Input 2 8 3 3 2" xfId="21853"/>
    <cellStyle name="Input 2 8 3 3 3" xfId="23748"/>
    <cellStyle name="Input 2 8 3 3 4" xfId="24760"/>
    <cellStyle name="Input 2 8 3 3 5" xfId="25944"/>
    <cellStyle name="Input 2 8 3 3 6" xfId="24404"/>
    <cellStyle name="Input 2 8 3 4" xfId="26969"/>
    <cellStyle name="Input 2 8 4" xfId="9405"/>
    <cellStyle name="Input 2 8 4 2" xfId="21305"/>
    <cellStyle name="Input 2 8 4 2 2" xfId="22432"/>
    <cellStyle name="Input 2 8 4 2 3" xfId="20969"/>
    <cellStyle name="Input 2 8 4 2 4" xfId="23786"/>
    <cellStyle name="Input 2 8 4 2 5" xfId="24999"/>
    <cellStyle name="Input 2 8 4 2 6" xfId="25906"/>
    <cellStyle name="Input 2 8 4 2 7" xfId="24634"/>
    <cellStyle name="Input 2 8 4 3" xfId="21203"/>
    <cellStyle name="Input 2 8 4 3 2" xfId="21851"/>
    <cellStyle name="Input 2 8 4 3 3" xfId="23749"/>
    <cellStyle name="Input 2 8 4 3 4" xfId="25300"/>
    <cellStyle name="Input 2 8 4 3 5" xfId="25943"/>
    <cellStyle name="Input 2 8 4 3 6" xfId="24622"/>
    <cellStyle name="Input 2 8 4 4" xfId="26970"/>
    <cellStyle name="Input 2 8 5" xfId="9406"/>
    <cellStyle name="Input 2 8 5 2" xfId="21306"/>
    <cellStyle name="Input 2 8 5 2 2" xfId="22433"/>
    <cellStyle name="Input 2 8 5 2 3" xfId="22248"/>
    <cellStyle name="Input 2 8 5 2 4" xfId="23785"/>
    <cellStyle name="Input 2 8 5 2 5" xfId="25056"/>
    <cellStyle name="Input 2 8 5 2 6" xfId="25907"/>
    <cellStyle name="Input 2 8 5 2 7" xfId="24057"/>
    <cellStyle name="Input 2 8 5 3" xfId="21204"/>
    <cellStyle name="Input 2 8 5 3 2" xfId="21844"/>
    <cellStyle name="Input 2 8 5 3 3" xfId="23750"/>
    <cellStyle name="Input 2 8 5 3 4" xfId="25352"/>
    <cellStyle name="Input 2 8 5 3 5" xfId="25942"/>
    <cellStyle name="Input 2 8 5 3 6" xfId="23993"/>
    <cellStyle name="Input 2 8 5 4" xfId="26971"/>
    <cellStyle name="Input 2 9" xfId="9407"/>
    <cellStyle name="Input 2 9 2" xfId="9408"/>
    <cellStyle name="Input 2 9 2 2" xfId="21307"/>
    <cellStyle name="Input 2 9 2 2 2" xfId="22434"/>
    <cellStyle name="Input 2 9 2 2 3" xfId="20968"/>
    <cellStyle name="Input 2 9 2 2 4" xfId="23784"/>
    <cellStyle name="Input 2 9 2 2 5" xfId="24752"/>
    <cellStyle name="Input 2 9 2 2 6" xfId="25908"/>
    <cellStyle name="Input 2 9 2 2 7" xfId="23913"/>
    <cellStyle name="Input 2 9 2 3" xfId="21205"/>
    <cellStyle name="Input 2 9 2 3 2" xfId="21839"/>
    <cellStyle name="Input 2 9 2 3 3" xfId="23751"/>
    <cellStyle name="Input 2 9 2 3 4" xfId="25053"/>
    <cellStyle name="Input 2 9 2 3 5" xfId="25941"/>
    <cellStyle name="Input 2 9 2 3 6" xfId="24405"/>
    <cellStyle name="Input 2 9 2 4" xfId="26972"/>
    <cellStyle name="Input 2 9 3" xfId="9409"/>
    <cellStyle name="Input 2 9 3 2" xfId="21308"/>
    <cellStyle name="Input 2 9 3 2 2" xfId="22435"/>
    <cellStyle name="Input 2 9 3 2 3" xfId="20966"/>
    <cellStyle name="Input 2 9 3 2 4" xfId="23783"/>
    <cellStyle name="Input 2 9 3 2 5" xfId="25551"/>
    <cellStyle name="Input 2 9 3 2 6" xfId="25909"/>
    <cellStyle name="Input 2 9 3 2 7" xfId="24633"/>
    <cellStyle name="Input 2 9 3 3" xfId="21206"/>
    <cellStyle name="Input 2 9 3 3 2" xfId="21837"/>
    <cellStyle name="Input 2 9 3 3 3" xfId="23752"/>
    <cellStyle name="Input 2 9 3 3 4" xfId="25570"/>
    <cellStyle name="Input 2 9 3 3 5" xfId="25940"/>
    <cellStyle name="Input 2 9 3 3 6" xfId="24623"/>
    <cellStyle name="Input 2 9 3 4" xfId="26973"/>
    <cellStyle name="Input 2 9 4" xfId="9410"/>
    <cellStyle name="Input 2 9 4 2" xfId="21309"/>
    <cellStyle name="Input 2 9 4 2 2" xfId="22436"/>
    <cellStyle name="Input 2 9 4 2 3" xfId="22253"/>
    <cellStyle name="Input 2 9 4 2 4" xfId="23782"/>
    <cellStyle name="Input 2 9 4 2 5" xfId="25362"/>
    <cellStyle name="Input 2 9 4 2 6" xfId="25910"/>
    <cellStyle name="Input 2 9 4 2 7" xfId="25457"/>
    <cellStyle name="Input 2 9 4 3" xfId="21207"/>
    <cellStyle name="Input 2 9 4 3 2" xfId="21836"/>
    <cellStyle name="Input 2 9 4 3 3" xfId="23753"/>
    <cellStyle name="Input 2 9 4 3 4" xfId="25019"/>
    <cellStyle name="Input 2 9 4 3 5" xfId="25939"/>
    <cellStyle name="Input 2 9 4 3 6" xfId="24173"/>
    <cellStyle name="Input 2 9 4 4" xfId="26974"/>
    <cellStyle name="Input 2 9 5" xfId="9411"/>
    <cellStyle name="Input 2 9 5 2" xfId="21310"/>
    <cellStyle name="Input 2 9 5 2 2" xfId="22437"/>
    <cellStyle name="Input 2 9 5 2 3" xfId="21744"/>
    <cellStyle name="Input 2 9 5 2 4" xfId="23781"/>
    <cellStyle name="Input 2 9 5 2 5" xfId="24753"/>
    <cellStyle name="Input 2 9 5 2 6" xfId="25911"/>
    <cellStyle name="Input 2 9 5 2 7" xfId="24037"/>
    <cellStyle name="Input 2 9 5 3" xfId="21208"/>
    <cellStyle name="Input 2 9 5 3 2" xfId="21834"/>
    <cellStyle name="Input 2 9 5 3 3" xfId="23754"/>
    <cellStyle name="Input 2 9 5 3 4" xfId="25211"/>
    <cellStyle name="Input 2 9 5 3 5" xfId="25938"/>
    <cellStyle name="Input 2 9 5 3 6" xfId="24406"/>
    <cellStyle name="Input 2 9 5 4" xfId="26975"/>
    <cellStyle name="Input 3" xfId="9412"/>
    <cellStyle name="Input 3 2" xfId="9413"/>
    <cellStyle name="Input 3 2 2" xfId="21312"/>
    <cellStyle name="Input 3 2 2 2" xfId="22439"/>
    <cellStyle name="Input 3 2 2 3" xfId="21751"/>
    <cellStyle name="Input 3 2 2 4" xfId="23779"/>
    <cellStyle name="Input 3 2 2 5" xfId="25615"/>
    <cellStyle name="Input 3 2 2 6" xfId="25913"/>
    <cellStyle name="Input 3 2 2 7" xfId="24375"/>
    <cellStyle name="Input 3 2 3" xfId="21210"/>
    <cellStyle name="Input 3 2 3 2" xfId="21830"/>
    <cellStyle name="Input 3 2 3 3" xfId="23756"/>
    <cellStyle name="Input 3 2 3 4" xfId="25553"/>
    <cellStyle name="Input 3 2 3 5" xfId="25936"/>
    <cellStyle name="Input 3 2 3 6" xfId="24625"/>
    <cellStyle name="Input 3 2 4" xfId="26977"/>
    <cellStyle name="Input 3 3" xfId="9414"/>
    <cellStyle name="Input 3 3 2" xfId="21313"/>
    <cellStyle name="Input 3 3 2 2" xfId="22440"/>
    <cellStyle name="Input 3 3 2 3" xfId="21756"/>
    <cellStyle name="Input 3 3 2 4" xfId="23778"/>
    <cellStyle name="Input 3 3 2 5" xfId="24754"/>
    <cellStyle name="Input 3 3 2 6" xfId="25914"/>
    <cellStyle name="Input 3 3 2 7" xfId="24632"/>
    <cellStyle name="Input 3 3 3" xfId="21211"/>
    <cellStyle name="Input 3 3 3 2" xfId="21829"/>
    <cellStyle name="Input 3 3 3 3" xfId="23757"/>
    <cellStyle name="Input 3 3 3 4" xfId="24759"/>
    <cellStyle name="Input 3 3 3 5" xfId="25935"/>
    <cellStyle name="Input 3 3 3 6" xfId="23929"/>
    <cellStyle name="Input 3 3 4" xfId="26978"/>
    <cellStyle name="Input 3 4" xfId="21311"/>
    <cellStyle name="Input 3 4 2" xfId="22438"/>
    <cellStyle name="Input 3 4 3" xfId="21746"/>
    <cellStyle name="Input 3 4 4" xfId="23780"/>
    <cellStyle name="Input 3 4 5" xfId="25020"/>
    <cellStyle name="Input 3 4 6" xfId="25912"/>
    <cellStyle name="Input 3 4 7" xfId="24412"/>
    <cellStyle name="Input 3 5" xfId="21209"/>
    <cellStyle name="Input 3 5 2" xfId="21832"/>
    <cellStyle name="Input 3 5 3" xfId="23755"/>
    <cellStyle name="Input 3 5 4" xfId="24853"/>
    <cellStyle name="Input 3 5 5" xfId="25937"/>
    <cellStyle name="Input 3 5 6" xfId="24624"/>
    <cellStyle name="Input 3 6" xfId="26976"/>
    <cellStyle name="Input 4" xfId="9415"/>
    <cellStyle name="Input 4 2" xfId="9416"/>
    <cellStyle name="Input 4 2 2" xfId="21315"/>
    <cellStyle name="Input 4 2 2 2" xfId="22442"/>
    <cellStyle name="Input 4 2 2 3" xfId="21768"/>
    <cellStyle name="Input 4 2 2 4" xfId="23776"/>
    <cellStyle name="Input 4 2 2 5" xfId="25645"/>
    <cellStyle name="Input 4 2 2 6" xfId="25916"/>
    <cellStyle name="Input 4 2 2 7" xfId="24410"/>
    <cellStyle name="Input 4 2 3" xfId="21213"/>
    <cellStyle name="Input 4 2 3 2" xfId="21826"/>
    <cellStyle name="Input 4 2 3 3" xfId="23759"/>
    <cellStyle name="Input 4 2 3 4" xfId="25263"/>
    <cellStyle name="Input 4 2 3 5" xfId="25933"/>
    <cellStyle name="Input 4 2 3 6" xfId="24208"/>
    <cellStyle name="Input 4 2 4" xfId="26980"/>
    <cellStyle name="Input 4 3" xfId="9417"/>
    <cellStyle name="Input 4 3 2" xfId="21316"/>
    <cellStyle name="Input 4 3 2 2" xfId="22443"/>
    <cellStyle name="Input 4 3 2 3" xfId="21779"/>
    <cellStyle name="Input 4 3 2 4" xfId="23775"/>
    <cellStyle name="Input 4 3 2 5" xfId="25209"/>
    <cellStyle name="Input 4 3 2 6" xfId="25917"/>
    <cellStyle name="Input 4 3 2 7" xfId="23994"/>
    <cellStyle name="Input 4 3 3" xfId="21214"/>
    <cellStyle name="Input 4 3 3 2" xfId="21824"/>
    <cellStyle name="Input 4 3 3 3" xfId="23760"/>
    <cellStyle name="Input 4 3 3 4" xfId="24758"/>
    <cellStyle name="Input 4 3 3 5" xfId="25932"/>
    <cellStyle name="Input 4 3 3 6" xfId="24055"/>
    <cellStyle name="Input 4 3 4" xfId="26981"/>
    <cellStyle name="Input 4 4" xfId="21314"/>
    <cellStyle name="Input 4 4 2" xfId="22441"/>
    <cellStyle name="Input 4 4 3" xfId="21761"/>
    <cellStyle name="Input 4 4 4" xfId="23777"/>
    <cellStyle name="Input 4 4 5" xfId="24841"/>
    <cellStyle name="Input 4 4 6" xfId="25915"/>
    <cellStyle name="Input 4 4 7" xfId="24631"/>
    <cellStyle name="Input 4 5" xfId="21212"/>
    <cellStyle name="Input 4 5 2" xfId="21827"/>
    <cellStyle name="Input 4 5 3" xfId="23758"/>
    <cellStyle name="Input 4 5 4" xfId="25643"/>
    <cellStyle name="Input 4 5 5" xfId="25934"/>
    <cellStyle name="Input 4 5 6" xfId="24409"/>
    <cellStyle name="Input 4 6" xfId="26979"/>
    <cellStyle name="Input 5" xfId="9418"/>
    <cellStyle name="Input 5 2" xfId="9419"/>
    <cellStyle name="Input 5 2 2" xfId="21318"/>
    <cellStyle name="Input 5 2 2 2" xfId="22445"/>
    <cellStyle name="Input 5 2 2 3" xfId="21801"/>
    <cellStyle name="Input 5 2 2 4" xfId="23773"/>
    <cellStyle name="Input 5 2 2 5" xfId="25571"/>
    <cellStyle name="Input 5 2 2 6" xfId="25919"/>
    <cellStyle name="Input 5 2 2 7" xfId="24056"/>
    <cellStyle name="Input 5 2 3" xfId="21216"/>
    <cellStyle name="Input 5 2 3 2" xfId="21820"/>
    <cellStyle name="Input 5 2 3 3" xfId="23762"/>
    <cellStyle name="Input 5 2 3 4" xfId="24985"/>
    <cellStyle name="Input 5 2 3 5" xfId="25930"/>
    <cellStyle name="Input 5 2 3 6" xfId="24036"/>
    <cellStyle name="Input 5 2 4" xfId="26983"/>
    <cellStyle name="Input 5 3" xfId="9420"/>
    <cellStyle name="Input 5 3 2" xfId="21319"/>
    <cellStyle name="Input 5 3 2 2" xfId="22446"/>
    <cellStyle name="Input 5 3 2 3" xfId="21802"/>
    <cellStyle name="Input 5 3 2 4" xfId="23772"/>
    <cellStyle name="Input 5 3 2 5" xfId="25055"/>
    <cellStyle name="Input 5 3 2 6" xfId="25920"/>
    <cellStyle name="Input 5 3 2 7" xfId="24188"/>
    <cellStyle name="Input 5 3 3" xfId="21217"/>
    <cellStyle name="Input 5 3 3 2" xfId="21819"/>
    <cellStyle name="Input 5 3 3 3" xfId="23763"/>
    <cellStyle name="Input 5 3 3 4" xfId="24842"/>
    <cellStyle name="Input 5 3 3 5" xfId="25929"/>
    <cellStyle name="Input 5 3 3 6" xfId="24407"/>
    <cellStyle name="Input 5 3 4" xfId="26984"/>
    <cellStyle name="Input 5 4" xfId="21317"/>
    <cellStyle name="Input 5 4 2" xfId="22444"/>
    <cellStyle name="Input 5 4 3" xfId="21796"/>
    <cellStyle name="Input 5 4 4" xfId="23774"/>
    <cellStyle name="Input 5 4 5" xfId="25262"/>
    <cellStyle name="Input 5 4 6" xfId="25918"/>
    <cellStyle name="Input 5 4 7" xfId="24630"/>
    <cellStyle name="Input 5 5" xfId="21215"/>
    <cellStyle name="Input 5 5 2" xfId="21822"/>
    <cellStyle name="Input 5 5 3" xfId="23761"/>
    <cellStyle name="Input 5 5 4" xfId="25054"/>
    <cellStyle name="Input 5 5 5" xfId="25931"/>
    <cellStyle name="Input 5 5 6" xfId="24626"/>
    <cellStyle name="Input 5 6" xfId="26982"/>
    <cellStyle name="Input 6" xfId="9421"/>
    <cellStyle name="Input 6 2" xfId="9422"/>
    <cellStyle name="Input 6 2 2" xfId="21321"/>
    <cellStyle name="Input 6 2 2 2" xfId="22448"/>
    <cellStyle name="Input 6 2 2 3" xfId="21806"/>
    <cellStyle name="Input 6 2 2 4" xfId="23770"/>
    <cellStyle name="Input 6 2 2 5" xfId="25552"/>
    <cellStyle name="Input 6 2 2 6" xfId="25922"/>
    <cellStyle name="Input 6 2 2 7" xfId="25505"/>
    <cellStyle name="Input 6 2 3" xfId="21219"/>
    <cellStyle name="Input 6 2 3 2" xfId="21816"/>
    <cellStyle name="Input 6 2 3 3" xfId="23765"/>
    <cellStyle name="Input 6 2 3 4" xfId="25407"/>
    <cellStyle name="Input 6 2 3 5" xfId="25927"/>
    <cellStyle name="Input 6 2 3 6" xfId="25487"/>
    <cellStyle name="Input 6 2 4" xfId="26986"/>
    <cellStyle name="Input 6 3" xfId="9423"/>
    <cellStyle name="Input 6 3 2" xfId="21322"/>
    <cellStyle name="Input 6 3 2 2" xfId="22449"/>
    <cellStyle name="Input 6 3 2 3" xfId="21808"/>
    <cellStyle name="Input 6 3 2 4" xfId="23769"/>
    <cellStyle name="Input 6 3 2 5" xfId="25684"/>
    <cellStyle name="Input 6 3 2 6" xfId="25923"/>
    <cellStyle name="Input 6 3 2 7" xfId="24374"/>
    <cellStyle name="Input 6 3 3" xfId="21220"/>
    <cellStyle name="Input 6 3 3 2" xfId="21814"/>
    <cellStyle name="Input 6 3 3 3" xfId="23766"/>
    <cellStyle name="Input 6 3 3 4" xfId="25351"/>
    <cellStyle name="Input 6 3 3 5" xfId="25926"/>
    <cellStyle name="Input 6 3 3 6" xfId="24408"/>
    <cellStyle name="Input 6 3 4" xfId="26987"/>
    <cellStyle name="Input 6 4" xfId="21320"/>
    <cellStyle name="Input 6 4 2" xfId="22447"/>
    <cellStyle name="Input 6 4 3" xfId="21804"/>
    <cellStyle name="Input 6 4 4" xfId="23771"/>
    <cellStyle name="Input 6 4 5" xfId="24755"/>
    <cellStyle name="Input 6 4 6" xfId="25921"/>
    <cellStyle name="Input 6 4 7" xfId="24629"/>
    <cellStyle name="Input 6 5" xfId="21218"/>
    <cellStyle name="Input 6 5 2" xfId="21817"/>
    <cellStyle name="Input 6 5 3" xfId="23764"/>
    <cellStyle name="Input 6 5 4" xfId="25210"/>
    <cellStyle name="Input 6 5 5" xfId="25928"/>
    <cellStyle name="Input 6 5 6" xfId="24627"/>
    <cellStyle name="Input 6 6" xfId="26985"/>
    <cellStyle name="Input 7" xfId="9424"/>
    <cellStyle name="Input 7 2" xfId="21323"/>
    <cellStyle name="Input 7 2 2" xfId="22450"/>
    <cellStyle name="Input 7 2 3" xfId="21809"/>
    <cellStyle name="Input 7 2 4" xfId="23768"/>
    <cellStyle name="Input 7 2 5" xfId="24756"/>
    <cellStyle name="Input 7 2 6" xfId="25924"/>
    <cellStyle name="Input 7 2 7" xfId="24411"/>
    <cellStyle name="Input 7 3" xfId="21221"/>
    <cellStyle name="Input 7 3 2" xfId="21812"/>
    <cellStyle name="Input 7 3 3" xfId="23767"/>
    <cellStyle name="Input 7 3 4" xfId="24757"/>
    <cellStyle name="Input 7 3 5" xfId="25925"/>
    <cellStyle name="Input 7 3 6" xfId="24628"/>
    <cellStyle name="Input 7 4" xfId="26988"/>
    <cellStyle name="inputExposure" xfId="9425"/>
    <cellStyle name="inputExposure 2" xfId="21324"/>
    <cellStyle name="inputExposure 2 2" xfId="22451"/>
    <cellStyle name="inputExposure 2 3" xfId="26660"/>
    <cellStyle name="inputExposure 3" xfId="213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6677"/>
    <cellStyle name="Normal 123" xfId="22247"/>
    <cellStyle name="Normal 123 2" xfId="27247"/>
    <cellStyle name="Normal 123 3" xfId="26819"/>
    <cellStyle name="Normal 124" xfId="26820"/>
    <cellStyle name="Normal 124 2" xfId="27248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1747"/>
    <cellStyle name="Note 2 10 2 2 2" xfId="22456"/>
    <cellStyle name="Note 2 10 2 2 3" xfId="22738"/>
    <cellStyle name="Note 2 10 2 2 4" xfId="23598"/>
    <cellStyle name="Note 2 10 2 2 5" xfId="24877"/>
    <cellStyle name="Note 2 10 2 2 6" xfId="26094"/>
    <cellStyle name="Note 2 10 2 2 7" xfId="24308"/>
    <cellStyle name="Note 2 10 2 2 8" xfId="26786"/>
    <cellStyle name="Note 2 10 2 3" xfId="21479"/>
    <cellStyle name="Note 2 10 2 3 2" xfId="21431"/>
    <cellStyle name="Note 2 10 2 3 3" xfId="23879"/>
    <cellStyle name="Note 2 10 2 3 4" xfId="24321"/>
    <cellStyle name="Note 2 10 2 3 5" xfId="25755"/>
    <cellStyle name="Note 2 10 2 3 6" xfId="26558"/>
    <cellStyle name="Note 2 10 2 3 7" xfId="26758"/>
    <cellStyle name="Note 2 10 2 4" xfId="26990"/>
    <cellStyle name="Note 2 10 3" xfId="20386"/>
    <cellStyle name="Note 2 10 3 2" xfId="21748"/>
    <cellStyle name="Note 2 10 3 2 2" xfId="22457"/>
    <cellStyle name="Note 2 10 3 2 3" xfId="22739"/>
    <cellStyle name="Note 2 10 3 2 4" xfId="23597"/>
    <cellStyle name="Note 2 10 3 2 5" xfId="25224"/>
    <cellStyle name="Note 2 10 3 2 6" xfId="26095"/>
    <cellStyle name="Note 2 10 3 2 7" xfId="25655"/>
    <cellStyle name="Note 2 10 3 2 8" xfId="26701"/>
    <cellStyle name="Note 2 10 3 3" xfId="21480"/>
    <cellStyle name="Note 2 10 3 3 2" xfId="21430"/>
    <cellStyle name="Note 2 10 3 3 3" xfId="25101"/>
    <cellStyle name="Note 2 10 3 3 4" xfId="24441"/>
    <cellStyle name="Note 2 10 3 3 5" xfId="25754"/>
    <cellStyle name="Note 2 10 3 3 6" xfId="26610"/>
    <cellStyle name="Note 2 10 3 3 7" xfId="24328"/>
    <cellStyle name="Note 2 10 3 4" xfId="26991"/>
    <cellStyle name="Note 2 10 4" xfId="20387"/>
    <cellStyle name="Note 2 10 4 2" xfId="21749"/>
    <cellStyle name="Note 2 10 4 2 2" xfId="22458"/>
    <cellStyle name="Note 2 10 4 2 3" xfId="22740"/>
    <cellStyle name="Note 2 10 4 2 4" xfId="23596"/>
    <cellStyle name="Note 2 10 4 2 5" xfId="25040"/>
    <cellStyle name="Note 2 10 4 2 6" xfId="26096"/>
    <cellStyle name="Note 2 10 4 2 7" xfId="24580"/>
    <cellStyle name="Note 2 10 4 2 8" xfId="26787"/>
    <cellStyle name="Note 2 10 4 3" xfId="21481"/>
    <cellStyle name="Note 2 10 4 3 2" xfId="21429"/>
    <cellStyle name="Note 2 10 4 3 3" xfId="25165"/>
    <cellStyle name="Note 2 10 4 3 4" xfId="25202"/>
    <cellStyle name="Note 2 10 4 3 5" xfId="25753"/>
    <cellStyle name="Note 2 10 4 3 6" xfId="24162"/>
    <cellStyle name="Note 2 10 4 3 7" xfId="26739"/>
    <cellStyle name="Note 2 10 4 4" xfId="26992"/>
    <cellStyle name="Note 2 10 5" xfId="20388"/>
    <cellStyle name="Note 2 10 5 2" xfId="21750"/>
    <cellStyle name="Note 2 10 5 2 2" xfId="22459"/>
    <cellStyle name="Note 2 10 5 2 3" xfId="22741"/>
    <cellStyle name="Note 2 10 5 2 4" xfId="23595"/>
    <cellStyle name="Note 2 10 5 2 5" xfId="24941"/>
    <cellStyle name="Note 2 10 5 2 6" xfId="26097"/>
    <cellStyle name="Note 2 10 5 2 7" xfId="24579"/>
    <cellStyle name="Note 2 10 5 2 8" xfId="26702"/>
    <cellStyle name="Note 2 10 5 3" xfId="21482"/>
    <cellStyle name="Note 2 10 5 3 2" xfId="21428"/>
    <cellStyle name="Note 2 10 5 3 3" xfId="23880"/>
    <cellStyle name="Note 2 10 5 3 4" xfId="23980"/>
    <cellStyle name="Note 2 10 5 3 5" xfId="25752"/>
    <cellStyle name="Note 2 10 5 3 6" xfId="26559"/>
    <cellStyle name="Note 2 10 5 3 7" xfId="26790"/>
    <cellStyle name="Note 2 10 5 4" xfId="26993"/>
    <cellStyle name="Note 2 11" xfId="20389"/>
    <cellStyle name="Note 2 11 2" xfId="20390"/>
    <cellStyle name="Note 2 11 2 2" xfId="21752"/>
    <cellStyle name="Note 2 11 2 2 2" xfId="22460"/>
    <cellStyle name="Note 2 11 2 2 3" xfId="22742"/>
    <cellStyle name="Note 2 11 2 2 4" xfId="23594"/>
    <cellStyle name="Note 2 11 2 2 5" xfId="24103"/>
    <cellStyle name="Note 2 11 2 2 6" xfId="26098"/>
    <cellStyle name="Note 2 11 2 2 7" xfId="24307"/>
    <cellStyle name="Note 2 11 2 2 8" xfId="26646"/>
    <cellStyle name="Note 2 11 2 3" xfId="21484"/>
    <cellStyle name="Note 2 11 2 3 2" xfId="21427"/>
    <cellStyle name="Note 2 11 2 3 3" xfId="25102"/>
    <cellStyle name="Note 2 11 2 3 4" xfId="25529"/>
    <cellStyle name="Note 2 11 2 3 5" xfId="25751"/>
    <cellStyle name="Note 2 11 2 3 6" xfId="26609"/>
    <cellStyle name="Note 2 11 2 3 7" xfId="26690"/>
    <cellStyle name="Note 2 11 2 4" xfId="26994"/>
    <cellStyle name="Note 2 11 3" xfId="20391"/>
    <cellStyle name="Note 2 11 3 2" xfId="21753"/>
    <cellStyle name="Note 2 11 3 2 2" xfId="22461"/>
    <cellStyle name="Note 2 11 3 2 3" xfId="22743"/>
    <cellStyle name="Note 2 11 3 2 4" xfId="23593"/>
    <cellStyle name="Note 2 11 3 2 5" xfId="24940"/>
    <cellStyle name="Note 2 11 3 2 6" xfId="26099"/>
    <cellStyle name="Note 2 11 3 2 7" xfId="23910"/>
    <cellStyle name="Note 2 11 3 2 8" xfId="26755"/>
    <cellStyle name="Note 2 11 3 3" xfId="21485"/>
    <cellStyle name="Note 2 11 3 3 2" xfId="21426"/>
    <cellStyle name="Note 2 11 3 3 3" xfId="25164"/>
    <cellStyle name="Note 2 11 3 3 4" xfId="24227"/>
    <cellStyle name="Note 2 11 3 3 5" xfId="25750"/>
    <cellStyle name="Note 2 11 3 3 6" xfId="26556"/>
    <cellStyle name="Note 2 11 3 3 7" xfId="26770"/>
    <cellStyle name="Note 2 11 3 4" xfId="26995"/>
    <cellStyle name="Note 2 11 4" xfId="20392"/>
    <cellStyle name="Note 2 11 4 2" xfId="21754"/>
    <cellStyle name="Note 2 11 4 2 2" xfId="22462"/>
    <cellStyle name="Note 2 11 4 2 3" xfId="22744"/>
    <cellStyle name="Note 2 11 4 2 4" xfId="23592"/>
    <cellStyle name="Note 2 11 4 2 5" xfId="25532"/>
    <cellStyle name="Note 2 11 4 2 6" xfId="26100"/>
    <cellStyle name="Note 2 11 4 2 7" xfId="24578"/>
    <cellStyle name="Note 2 11 4 2 8" xfId="26663"/>
    <cellStyle name="Note 2 11 4 3" xfId="21486"/>
    <cellStyle name="Note 2 11 4 3 2" xfId="21425"/>
    <cellStyle name="Note 2 11 4 3 3" xfId="25099"/>
    <cellStyle name="Note 2 11 4 3 4" xfId="25510"/>
    <cellStyle name="Note 2 11 4 3 5" xfId="25749"/>
    <cellStyle name="Note 2 11 4 3 6" xfId="26612"/>
    <cellStyle name="Note 2 11 4 3 7" xfId="26712"/>
    <cellStyle name="Note 2 11 4 4" xfId="26996"/>
    <cellStyle name="Note 2 11 5" xfId="20393"/>
    <cellStyle name="Note 2 11 5 2" xfId="21755"/>
    <cellStyle name="Note 2 11 5 2 2" xfId="22463"/>
    <cellStyle name="Note 2 11 5 2 3" xfId="22745"/>
    <cellStyle name="Note 2 11 5 2 4" xfId="23591"/>
    <cellStyle name="Note 2 11 5 2 5" xfId="24780"/>
    <cellStyle name="Note 2 11 5 2 6" xfId="26101"/>
    <cellStyle name="Note 2 11 5 2 7" xfId="24306"/>
    <cellStyle name="Note 2 11 5 2 8" xfId="26688"/>
    <cellStyle name="Note 2 11 5 3" xfId="21487"/>
    <cellStyle name="Note 2 11 5 3 2" xfId="21424"/>
    <cellStyle name="Note 2 11 5 3 3" xfId="25167"/>
    <cellStyle name="Note 2 11 5 3 4" xfId="25270"/>
    <cellStyle name="Note 2 11 5 3 5" xfId="25748"/>
    <cellStyle name="Note 2 11 5 3 6" xfId="24667"/>
    <cellStyle name="Note 2 11 5 3 7" xfId="24714"/>
    <cellStyle name="Note 2 11 5 4" xfId="26997"/>
    <cellStyle name="Note 2 12" xfId="20394"/>
    <cellStyle name="Note 2 12 2" xfId="20395"/>
    <cellStyle name="Note 2 12 2 2" xfId="21757"/>
    <cellStyle name="Note 2 12 2 2 2" xfId="22464"/>
    <cellStyle name="Note 2 12 2 2 3" xfId="22746"/>
    <cellStyle name="Note 2 12 2 2 4" xfId="23590"/>
    <cellStyle name="Note 2 12 2 2 5" xfId="25225"/>
    <cellStyle name="Note 2 12 2 2 6" xfId="26102"/>
    <cellStyle name="Note 2 12 2 2 7" xfId="25585"/>
    <cellStyle name="Note 2 12 2 2 8" xfId="26710"/>
    <cellStyle name="Note 2 12 2 3" xfId="21489"/>
    <cellStyle name="Note 2 12 2 3 2" xfId="21423"/>
    <cellStyle name="Note 2 12 2 3 3" xfId="23881"/>
    <cellStyle name="Note 2 12 2 3 4" xfId="24452"/>
    <cellStyle name="Note 2 12 2 3 5" xfId="25747"/>
    <cellStyle name="Note 2 12 2 3 6" xfId="26560"/>
    <cellStyle name="Note 2 12 2 3 7" xfId="26724"/>
    <cellStyle name="Note 2 12 2 4" xfId="26998"/>
    <cellStyle name="Note 2 12 3" xfId="20396"/>
    <cellStyle name="Note 2 12 3 2" xfId="21758"/>
    <cellStyle name="Note 2 12 3 2 2" xfId="22465"/>
    <cellStyle name="Note 2 12 3 2 3" xfId="22747"/>
    <cellStyle name="Note 2 12 3 2 4" xfId="23589"/>
    <cellStyle name="Note 2 12 3 2 5" xfId="24887"/>
    <cellStyle name="Note 2 12 3 2 6" xfId="26103"/>
    <cellStyle name="Note 2 12 3 2 7" xfId="26183"/>
    <cellStyle name="Note 2 12 3 2 8" xfId="24833"/>
    <cellStyle name="Note 2 12 3 3" xfId="21490"/>
    <cellStyle name="Note 2 12 3 3 2" xfId="21422"/>
    <cellStyle name="Note 2 12 3 3 3" xfId="25103"/>
    <cellStyle name="Note 2 12 3 3 4" xfId="25450"/>
    <cellStyle name="Note 2 12 3 3 5" xfId="25746"/>
    <cellStyle name="Note 2 12 3 3 6" xfId="26608"/>
    <cellStyle name="Note 2 12 3 3 7" xfId="26740"/>
    <cellStyle name="Note 2 12 3 4" xfId="26999"/>
    <cellStyle name="Note 2 12 4" xfId="20397"/>
    <cellStyle name="Note 2 12 4 2" xfId="21759"/>
    <cellStyle name="Note 2 12 4 2 2" xfId="22466"/>
    <cellStyle name="Note 2 12 4 2 3" xfId="22748"/>
    <cellStyle name="Note 2 12 4 2 4" xfId="23588"/>
    <cellStyle name="Note 2 12 4 2 5" xfId="24943"/>
    <cellStyle name="Note 2 12 4 2 6" xfId="26104"/>
    <cellStyle name="Note 2 12 4 2 7" xfId="26354"/>
    <cellStyle name="Note 2 12 4 2 8" xfId="26649"/>
    <cellStyle name="Note 2 12 4 3" xfId="21491"/>
    <cellStyle name="Note 2 12 4 3 2" xfId="21421"/>
    <cellStyle name="Note 2 12 4 3 3" xfId="25163"/>
    <cellStyle name="Note 2 12 4 3 4" xfId="24834"/>
    <cellStyle name="Note 2 12 4 3 5" xfId="25745"/>
    <cellStyle name="Note 2 12 4 3 6" xfId="24668"/>
    <cellStyle name="Note 2 12 4 3 7" xfId="26791"/>
    <cellStyle name="Note 2 12 4 4" xfId="27000"/>
    <cellStyle name="Note 2 12 5" xfId="20398"/>
    <cellStyle name="Note 2 12 5 2" xfId="21760"/>
    <cellStyle name="Note 2 12 5 2 2" xfId="22467"/>
    <cellStyle name="Note 2 12 5 2 3" xfId="22749"/>
    <cellStyle name="Note 2 12 5 2 4" xfId="23587"/>
    <cellStyle name="Note 2 12 5 2 5" xfId="25427"/>
    <cellStyle name="Note 2 12 5 2 6" xfId="26105"/>
    <cellStyle name="Note 2 12 5 2 7" xfId="24577"/>
    <cellStyle name="Note 2 12 5 2 8" xfId="24712"/>
    <cellStyle name="Note 2 12 5 3" xfId="21492"/>
    <cellStyle name="Note 2 12 5 3 2" xfId="21420"/>
    <cellStyle name="Note 2 12 5 3 3" xfId="23882"/>
    <cellStyle name="Note 2 12 5 3 4" xfId="25422"/>
    <cellStyle name="Note 2 12 5 3 5" xfId="25744"/>
    <cellStyle name="Note 2 12 5 3 6" xfId="26561"/>
    <cellStyle name="Note 2 12 5 3 7" xfId="25542"/>
    <cellStyle name="Note 2 12 5 4" xfId="27001"/>
    <cellStyle name="Note 2 13" xfId="20399"/>
    <cellStyle name="Note 2 13 2" xfId="20400"/>
    <cellStyle name="Note 2 13 2 2" xfId="21762"/>
    <cellStyle name="Note 2 13 2 2 2" xfId="22468"/>
    <cellStyle name="Note 2 13 2 2 3" xfId="22750"/>
    <cellStyle name="Note 2 13 2 2 4" xfId="23586"/>
    <cellStyle name="Note 2 13 2 2 5" xfId="25039"/>
    <cellStyle name="Note 2 13 2 2 6" xfId="26106"/>
    <cellStyle name="Note 2 13 2 2 7" xfId="24305"/>
    <cellStyle name="Note 2 13 2 2 8" xfId="26753"/>
    <cellStyle name="Note 2 13 2 3" xfId="21494"/>
    <cellStyle name="Note 2 13 2 3 2" xfId="21419"/>
    <cellStyle name="Note 2 13 2 3 3" xfId="25104"/>
    <cellStyle name="Note 2 13 2 3 4" xfId="25496"/>
    <cellStyle name="Note 2 13 2 3 5" xfId="25743"/>
    <cellStyle name="Note 2 13 2 3 6" xfId="26607"/>
    <cellStyle name="Note 2 13 2 3 7" xfId="26771"/>
    <cellStyle name="Note 2 13 2 4" xfId="27002"/>
    <cellStyle name="Note 2 13 3" xfId="20401"/>
    <cellStyle name="Note 2 13 3 2" xfId="21763"/>
    <cellStyle name="Note 2 13 3 2 2" xfId="22469"/>
    <cellStyle name="Note 2 13 3 2 3" xfId="22751"/>
    <cellStyle name="Note 2 13 3 2 4" xfId="23585"/>
    <cellStyle name="Note 2 13 3 2 5" xfId="24944"/>
    <cellStyle name="Note 2 13 3 2 6" xfId="26107"/>
    <cellStyle name="Note 2 13 3 2 7" xfId="24911"/>
    <cellStyle name="Note 2 13 3 2 8" xfId="26661"/>
    <cellStyle name="Note 2 13 3 3" xfId="21495"/>
    <cellStyle name="Note 2 13 3 3 2" xfId="21418"/>
    <cellStyle name="Note 2 13 3 3 3" xfId="25162"/>
    <cellStyle name="Note 2 13 3 3 4" xfId="24733"/>
    <cellStyle name="Note 2 13 3 3 5" xfId="25742"/>
    <cellStyle name="Note 2 13 3 3 6" xfId="25628"/>
    <cellStyle name="Note 2 13 3 3 7" xfId="25068"/>
    <cellStyle name="Note 2 13 3 4" xfId="27003"/>
    <cellStyle name="Note 2 13 4" xfId="20402"/>
    <cellStyle name="Note 2 13 4 2" xfId="21764"/>
    <cellStyle name="Note 2 13 4 2 2" xfId="22470"/>
    <cellStyle name="Note 2 13 4 2 3" xfId="22752"/>
    <cellStyle name="Note 2 13 4 2 4" xfId="23584"/>
    <cellStyle name="Note 2 13 4 2 5" xfId="24104"/>
    <cellStyle name="Note 2 13 4 2 6" xfId="26108"/>
    <cellStyle name="Note 2 13 4 2 7" xfId="24576"/>
    <cellStyle name="Note 2 13 4 2 8" xfId="26754"/>
    <cellStyle name="Note 2 13 4 3" xfId="21496"/>
    <cellStyle name="Note 2 13 4 3 2" xfId="21417"/>
    <cellStyle name="Note 2 13 4 3 3" xfId="23883"/>
    <cellStyle name="Note 2 13 4 3 4" xfId="25656"/>
    <cellStyle name="Note 2 13 4 3 5" xfId="25741"/>
    <cellStyle name="Note 2 13 4 3 6" xfId="26562"/>
    <cellStyle name="Note 2 13 4 3 7" xfId="24715"/>
    <cellStyle name="Note 2 13 4 4" xfId="27004"/>
    <cellStyle name="Note 2 13 5" xfId="20403"/>
    <cellStyle name="Note 2 13 5 2" xfId="21765"/>
    <cellStyle name="Note 2 13 5 2 2" xfId="22471"/>
    <cellStyle name="Note 2 13 5 2 3" xfId="22753"/>
    <cellStyle name="Note 2 13 5 2 4" xfId="23583"/>
    <cellStyle name="Note 2 13 5 2 5" xfId="24781"/>
    <cellStyle name="Note 2 13 5 2 6" xfId="26109"/>
    <cellStyle name="Note 2 13 5 2 7" xfId="24304"/>
    <cellStyle name="Note 2 13 5 2 8" xfId="26662"/>
    <cellStyle name="Note 2 13 5 3" xfId="21497"/>
    <cellStyle name="Note 2 13 5 3 2" xfId="21416"/>
    <cellStyle name="Note 2 13 5 3 3" xfId="25105"/>
    <cellStyle name="Note 2 13 5 3 4" xfId="24073"/>
    <cellStyle name="Note 2 13 5 3 5" xfId="25740"/>
    <cellStyle name="Note 2 13 5 3 6" xfId="26606"/>
    <cellStyle name="Note 2 13 5 3 7" xfId="25069"/>
    <cellStyle name="Note 2 13 5 4" xfId="27005"/>
    <cellStyle name="Note 2 14" xfId="20404"/>
    <cellStyle name="Note 2 14 2" xfId="20405"/>
    <cellStyle name="Note 2 14 2 2" xfId="21767"/>
    <cellStyle name="Note 2 14 2 2 2" xfId="22473"/>
    <cellStyle name="Note 2 14 2 2 3" xfId="22755"/>
    <cellStyle name="Note 2 14 2 2 4" xfId="23581"/>
    <cellStyle name="Note 2 14 2 2 5" xfId="25582"/>
    <cellStyle name="Note 2 14 2 2 6" xfId="26111"/>
    <cellStyle name="Note 2 14 2 2 7" xfId="24575"/>
    <cellStyle name="Note 2 14 2 2 8" xfId="26671"/>
    <cellStyle name="Note 2 14 2 3" xfId="21499"/>
    <cellStyle name="Note 2 14 2 3 2" xfId="21414"/>
    <cellStyle name="Note 2 14 2 3 3" xfId="23884"/>
    <cellStyle name="Note 2 14 2 3 4" xfId="24451"/>
    <cellStyle name="Note 2 14 2 3 5" xfId="25738"/>
    <cellStyle name="Note 2 14 2 3 6" xfId="26563"/>
    <cellStyle name="Note 2 14 2 3 7" xfId="26651"/>
    <cellStyle name="Note 2 14 2 4" xfId="27007"/>
    <cellStyle name="Note 2 14 3" xfId="21766"/>
    <cellStyle name="Note 2 14 3 2" xfId="22472"/>
    <cellStyle name="Note 2 14 3 3" xfId="22754"/>
    <cellStyle name="Note 2 14 3 4" xfId="23582"/>
    <cellStyle name="Note 2 14 3 5" xfId="24945"/>
    <cellStyle name="Note 2 14 3 6" xfId="26110"/>
    <cellStyle name="Note 2 14 3 7" xfId="23952"/>
    <cellStyle name="Note 2 14 3 8" xfId="26687"/>
    <cellStyle name="Note 2 14 4" xfId="21498"/>
    <cellStyle name="Note 2 14 4 2" xfId="21415"/>
    <cellStyle name="Note 2 14 4 3" xfId="25161"/>
    <cellStyle name="Note 2 14 4 4" xfId="25395"/>
    <cellStyle name="Note 2 14 4 5" xfId="25739"/>
    <cellStyle name="Note 2 14 4 6" xfId="24063"/>
    <cellStyle name="Note 2 14 4 7" xfId="26673"/>
    <cellStyle name="Note 2 14 5" xfId="27006"/>
    <cellStyle name="Note 2 15" xfId="20406"/>
    <cellStyle name="Note 2 15 2" xfId="20407"/>
    <cellStyle name="Note 2 15 2 2" xfId="21769"/>
    <cellStyle name="Note 2 15 2 2 2" xfId="22474"/>
    <cellStyle name="Note 2 15 2 2 3" xfId="22756"/>
    <cellStyle name="Note 2 15 2 2 4" xfId="23580"/>
    <cellStyle name="Note 2 15 2 2 5" xfId="24782"/>
    <cellStyle name="Note 2 15 2 2 6" xfId="26112"/>
    <cellStyle name="Note 2 15 2 2 7" xfId="24574"/>
    <cellStyle name="Note 2 15 2 2 8" xfId="25196"/>
    <cellStyle name="Note 2 15 2 3" xfId="21501"/>
    <cellStyle name="Note 2 15 2 3 2" xfId="21413"/>
    <cellStyle name="Note 2 15 2 3 3" xfId="25106"/>
    <cellStyle name="Note 2 15 2 3 4" xfId="24442"/>
    <cellStyle name="Note 2 15 2 3 5" xfId="25737"/>
    <cellStyle name="Note 2 15 2 3 6" xfId="26605"/>
    <cellStyle name="Note 2 15 2 3 7" xfId="26741"/>
    <cellStyle name="Note 2 15 2 4" xfId="27008"/>
    <cellStyle name="Note 2 16" xfId="20408"/>
    <cellStyle name="Note 2 16 2" xfId="21770"/>
    <cellStyle name="Note 2 16 2 2" xfId="22475"/>
    <cellStyle name="Note 2 16 2 3" xfId="22757"/>
    <cellStyle name="Note 2 16 2 4" xfId="23579"/>
    <cellStyle name="Note 2 16 2 5" xfId="24946"/>
    <cellStyle name="Note 2 16 2 6" xfId="26113"/>
    <cellStyle name="Note 2 16 2 7" xfId="24303"/>
    <cellStyle name="Note 2 16 2 8" xfId="26648"/>
    <cellStyle name="Note 2 16 3" xfId="21502"/>
    <cellStyle name="Note 2 16 3 2" xfId="21412"/>
    <cellStyle name="Note 2 16 3 3" xfId="25160"/>
    <cellStyle name="Note 2 16 3 4" xfId="25027"/>
    <cellStyle name="Note 2 16 3 5" xfId="25736"/>
    <cellStyle name="Note 2 16 3 6" xfId="24669"/>
    <cellStyle name="Note 2 16 3 7" xfId="26760"/>
    <cellStyle name="Note 2 16 4" xfId="27009"/>
    <cellStyle name="Note 2 17" xfId="20409"/>
    <cellStyle name="Note 2 17 2" xfId="21771"/>
    <cellStyle name="Note 2 17 2 2" xfId="22476"/>
    <cellStyle name="Note 2 17 2 3" xfId="22758"/>
    <cellStyle name="Note 2 17 2 4" xfId="23578"/>
    <cellStyle name="Note 2 17 2 5" xfId="25519"/>
    <cellStyle name="Note 2 17 2 6" xfId="26114"/>
    <cellStyle name="Note 2 17 2 7" xfId="25664"/>
    <cellStyle name="Note 2 17 2 8" xfId="26785"/>
    <cellStyle name="Note 2 17 3" xfId="21503"/>
    <cellStyle name="Note 2 17 3 2" xfId="21411"/>
    <cellStyle name="Note 2 17 3 3" xfId="23885"/>
    <cellStyle name="Note 2 17 3 4" xfId="24732"/>
    <cellStyle name="Note 2 17 3 5" xfId="25735"/>
    <cellStyle name="Note 2 17 3 6" xfId="24670"/>
    <cellStyle name="Note 2 17 3 7" xfId="26705"/>
    <cellStyle name="Note 2 17 4" xfId="27010"/>
    <cellStyle name="Note 2 18" xfId="21745"/>
    <cellStyle name="Note 2 18 2" xfId="22455"/>
    <cellStyle name="Note 2 18 3" xfId="22737"/>
    <cellStyle name="Note 2 18 4" xfId="23599"/>
    <cellStyle name="Note 2 18 5" xfId="24924"/>
    <cellStyle name="Note 2 18 6" xfId="26093"/>
    <cellStyle name="Note 2 18 7" xfId="24913"/>
    <cellStyle name="Note 2 18 8" xfId="26685"/>
    <cellStyle name="Note 2 19" xfId="21477"/>
    <cellStyle name="Note 2 19 2" xfId="21432"/>
    <cellStyle name="Note 2 19 3" xfId="25166"/>
    <cellStyle name="Note 2 19 4" xfId="25062"/>
    <cellStyle name="Note 2 19 5" xfId="25756"/>
    <cellStyle name="Note 2 19 6" xfId="24457"/>
    <cellStyle name="Note 2 19 7" xfId="26666"/>
    <cellStyle name="Note 2 2" xfId="20410"/>
    <cellStyle name="Note 2 2 10" xfId="20411"/>
    <cellStyle name="Note 2 2 10 2" xfId="21773"/>
    <cellStyle name="Note 2 2 10 2 2" xfId="22478"/>
    <cellStyle name="Note 2 2 10 2 3" xfId="22760"/>
    <cellStyle name="Note 2 2 10 2 4" xfId="23576"/>
    <cellStyle name="Note 2 2 10 2 5" xfId="25652"/>
    <cellStyle name="Note 2 2 10 2 6" xfId="26116"/>
    <cellStyle name="Note 2 2 10 2 7" xfId="24920"/>
    <cellStyle name="Note 2 2 10 2 8" xfId="24711"/>
    <cellStyle name="Note 2 2 10 3" xfId="21505"/>
    <cellStyle name="Note 2 2 10 3 2" xfId="21409"/>
    <cellStyle name="Note 2 2 10 3 3" xfId="25107"/>
    <cellStyle name="Note 2 2 10 3 4" xfId="24443"/>
    <cellStyle name="Note 2 2 10 3 5" xfId="25733"/>
    <cellStyle name="Note 2 2 10 3 6" xfId="26604"/>
    <cellStyle name="Note 2 2 10 3 7" xfId="26692"/>
    <cellStyle name="Note 2 2 10 4" xfId="27012"/>
    <cellStyle name="Note 2 2 11" xfId="21772"/>
    <cellStyle name="Note 2 2 11 2" xfId="22477"/>
    <cellStyle name="Note 2 2 11 3" xfId="22759"/>
    <cellStyle name="Note 2 2 11 4" xfId="23577"/>
    <cellStyle name="Note 2 2 11 5" xfId="24942"/>
    <cellStyle name="Note 2 2 11 6" xfId="26115"/>
    <cellStyle name="Note 2 2 11 7" xfId="24878"/>
    <cellStyle name="Note 2 2 11 8" xfId="26700"/>
    <cellStyle name="Note 2 2 12" xfId="21504"/>
    <cellStyle name="Note 2 2 12 2" xfId="21410"/>
    <cellStyle name="Note 2 2 12 3" xfId="23886"/>
    <cellStyle name="Note 2 2 12 4" xfId="25418"/>
    <cellStyle name="Note 2 2 12 5" xfId="25734"/>
    <cellStyle name="Note 2 2 12 6" xfId="26564"/>
    <cellStyle name="Note 2 2 12 7" xfId="26759"/>
    <cellStyle name="Note 2 2 13" xfId="27011"/>
    <cellStyle name="Note 2 2 2" xfId="20412"/>
    <cellStyle name="Note 2 2 2 2" xfId="20413"/>
    <cellStyle name="Note 2 2 2 2 2" xfId="21775"/>
    <cellStyle name="Note 2 2 2 2 2 2" xfId="22480"/>
    <cellStyle name="Note 2 2 2 2 2 3" xfId="22762"/>
    <cellStyle name="Note 2 2 2 2 2 4" xfId="23574"/>
    <cellStyle name="Note 2 2 2 2 2 5" xfId="25227"/>
    <cellStyle name="Note 2 2 2 2 2 6" xfId="26118"/>
    <cellStyle name="Note 2 2 2 2 2 7" xfId="25010"/>
    <cellStyle name="Note 2 2 2 2 2 8" xfId="26709"/>
    <cellStyle name="Note 2 2 2 2 3" xfId="21507"/>
    <cellStyle name="Note 2 2 2 2 3 2" xfId="21407"/>
    <cellStyle name="Note 2 2 2 2 3 3" xfId="23887"/>
    <cellStyle name="Note 2 2 2 2 3 4" xfId="24324"/>
    <cellStyle name="Note 2 2 2 2 3 5" xfId="25731"/>
    <cellStyle name="Note 2 2 2 2 3 6" xfId="26565"/>
    <cellStyle name="Note 2 2 2 2 3 7" xfId="26667"/>
    <cellStyle name="Note 2 2 2 2 4" xfId="27014"/>
    <cellStyle name="Note 2 2 2 3" xfId="20414"/>
    <cellStyle name="Note 2 2 2 3 2" xfId="21776"/>
    <cellStyle name="Note 2 2 2 3 2 2" xfId="22481"/>
    <cellStyle name="Note 2 2 2 3 2 3" xfId="22763"/>
    <cellStyle name="Note 2 2 2 3 2 4" xfId="23573"/>
    <cellStyle name="Note 2 2 2 3 2 5" xfId="24947"/>
    <cellStyle name="Note 2 2 2 3 2 6" xfId="26119"/>
    <cellStyle name="Note 2 2 2 3 2 7" xfId="24909"/>
    <cellStyle name="Note 2 2 2 3 2 8" xfId="26659"/>
    <cellStyle name="Note 2 2 2 3 3" xfId="21508"/>
    <cellStyle name="Note 2 2 2 3 3 2" xfId="21406"/>
    <cellStyle name="Note 2 2 2 3 3 3" xfId="25108"/>
    <cellStyle name="Note 2 2 2 3 3 4" xfId="24156"/>
    <cellStyle name="Note 2 2 2 3 3 5" xfId="25730"/>
    <cellStyle name="Note 2 2 2 3 3 6" xfId="26603"/>
    <cellStyle name="Note 2 2 2 3 3 7" xfId="26713"/>
    <cellStyle name="Note 2 2 2 3 4" xfId="27015"/>
    <cellStyle name="Note 2 2 2 4" xfId="20415"/>
    <cellStyle name="Note 2 2 2 4 2" xfId="21777"/>
    <cellStyle name="Note 2 2 2 4 2 2" xfId="22482"/>
    <cellStyle name="Note 2 2 2 4 2 3" xfId="22764"/>
    <cellStyle name="Note 2 2 2 4 2 4" xfId="23572"/>
    <cellStyle name="Note 2 2 2 4 2 5" xfId="24105"/>
    <cellStyle name="Note 2 2 2 4 2 6" xfId="26120"/>
    <cellStyle name="Note 2 2 2 4 2 7" xfId="24572"/>
    <cellStyle name="Note 2 2 2 4 2 8" xfId="24721"/>
    <cellStyle name="Note 2 2 2 4 3" xfId="21509"/>
    <cellStyle name="Note 2 2 2 4 3 2" xfId="21405"/>
    <cellStyle name="Note 2 2 2 4 3 3" xfId="25158"/>
    <cellStyle name="Note 2 2 2 4 3 4" xfId="25544"/>
    <cellStyle name="Note 2 2 2 4 3 5" xfId="25729"/>
    <cellStyle name="Note 2 2 2 4 3 6" xfId="24672"/>
    <cellStyle name="Note 2 2 2 4 3 7" xfId="25067"/>
    <cellStyle name="Note 2 2 2 4 4" xfId="27016"/>
    <cellStyle name="Note 2 2 2 5" xfId="20416"/>
    <cellStyle name="Note 2 2 2 5 2" xfId="21778"/>
    <cellStyle name="Note 2 2 2 5 2 2" xfId="22483"/>
    <cellStyle name="Note 2 2 2 5 2 3" xfId="22765"/>
    <cellStyle name="Note 2 2 2 5 2 4" xfId="23571"/>
    <cellStyle name="Note 2 2 2 5 2 5" xfId="25037"/>
    <cellStyle name="Note 2 2 2 5 2 6" xfId="26121"/>
    <cellStyle name="Note 2 2 2 5 2 7" xfId="24302"/>
    <cellStyle name="Note 2 2 2 5 2 8" xfId="24720"/>
    <cellStyle name="Note 2 2 2 5 3" xfId="21510"/>
    <cellStyle name="Note 2 2 2 5 3 2" xfId="21404"/>
    <cellStyle name="Note 2 2 2 5 3 3" xfId="23888"/>
    <cellStyle name="Note 2 2 2 5 3 4" xfId="24832"/>
    <cellStyle name="Note 2 2 2 5 3 5" xfId="25728"/>
    <cellStyle name="Note 2 2 2 5 3 6" xfId="26566"/>
    <cellStyle name="Note 2 2 2 5 3 7" xfId="26742"/>
    <cellStyle name="Note 2 2 2 5 4" xfId="27017"/>
    <cellStyle name="Note 2 2 2 6" xfId="21774"/>
    <cellStyle name="Note 2 2 2 6 2" xfId="22479"/>
    <cellStyle name="Note 2 2 2 6 3" xfId="22761"/>
    <cellStyle name="Note 2 2 2 6 4" xfId="23575"/>
    <cellStyle name="Note 2 2 2 6 5" xfId="24783"/>
    <cellStyle name="Note 2 2 2 6 6" xfId="26117"/>
    <cellStyle name="Note 2 2 2 6 7" xfId="24573"/>
    <cellStyle name="Note 2 2 2 6 8" xfId="26686"/>
    <cellStyle name="Note 2 2 2 7" xfId="21506"/>
    <cellStyle name="Note 2 2 2 7 2" xfId="21408"/>
    <cellStyle name="Note 2 2 2 7 3" xfId="25159"/>
    <cellStyle name="Note 2 2 2 7 4" xfId="25298"/>
    <cellStyle name="Note 2 2 2 7 5" xfId="25732"/>
    <cellStyle name="Note 2 2 2 7 6" xfId="24671"/>
    <cellStyle name="Note 2 2 2 7 7" xfId="26725"/>
    <cellStyle name="Note 2 2 2 8" xfId="27013"/>
    <cellStyle name="Note 2 2 3" xfId="20417"/>
    <cellStyle name="Note 2 2 3 2" xfId="20418"/>
    <cellStyle name="Note 2 2 3 2 2" xfId="21780"/>
    <cellStyle name="Note 2 2 3 2 2 2" xfId="22484"/>
    <cellStyle name="Note 2 2 3 2 2 3" xfId="22766"/>
    <cellStyle name="Note 2 2 3 2 2 4" xfId="23570"/>
    <cellStyle name="Note 2 2 3 2 2 5" xfId="24948"/>
    <cellStyle name="Note 2 2 3 2 2 6" xfId="26122"/>
    <cellStyle name="Note 2 2 3 2 2 7" xfId="24022"/>
    <cellStyle name="Note 2 2 3 2 2 8" xfId="26647"/>
    <cellStyle name="Note 2 2 3 2 3" xfId="21512"/>
    <cellStyle name="Note 2 2 3 2 3 2" xfId="21403"/>
    <cellStyle name="Note 2 2 3 2 3 3" xfId="25109"/>
    <cellStyle name="Note 2 2 3 2 3 4" xfId="24074"/>
    <cellStyle name="Note 2 2 3 2 3 5" xfId="25727"/>
    <cellStyle name="Note 2 2 3 2 3 6" xfId="26602"/>
    <cellStyle name="Note 2 2 3 2 3 7" xfId="26761"/>
    <cellStyle name="Note 2 2 3 2 4" xfId="27018"/>
    <cellStyle name="Note 2 2 3 3" xfId="20419"/>
    <cellStyle name="Note 2 2 3 3 2" xfId="21781"/>
    <cellStyle name="Note 2 2 3 3 2 2" xfId="22485"/>
    <cellStyle name="Note 2 2 3 3 2 3" xfId="22767"/>
    <cellStyle name="Note 2 2 3 3 2 4" xfId="23569"/>
    <cellStyle name="Note 2 2 3 3 2 5" xfId="24873"/>
    <cellStyle name="Note 2 2 3 3 2 6" xfId="26123"/>
    <cellStyle name="Note 2 2 3 3 2 7" xfId="24571"/>
    <cellStyle name="Note 2 2 3 3 2 8" xfId="26784"/>
    <cellStyle name="Note 2 2 3 3 3" xfId="21513"/>
    <cellStyle name="Note 2 2 3 3 3 2" xfId="21402"/>
    <cellStyle name="Note 2 2 3 3 3 3" xfId="25157"/>
    <cellStyle name="Note 2 2 3 3 3 4" xfId="25063"/>
    <cellStyle name="Note 2 2 3 3 3 5" xfId="25726"/>
    <cellStyle name="Note 2 2 3 3 3 6" xfId="24228"/>
    <cellStyle name="Note 2 2 3 3 3 7" xfId="24716"/>
    <cellStyle name="Note 2 2 3 3 4" xfId="27019"/>
    <cellStyle name="Note 2 2 3 4" xfId="20420"/>
    <cellStyle name="Note 2 2 3 4 2" xfId="21782"/>
    <cellStyle name="Note 2 2 3 4 2 2" xfId="22486"/>
    <cellStyle name="Note 2 2 3 4 2 3" xfId="22768"/>
    <cellStyle name="Note 2 2 3 4 2 4" xfId="23568"/>
    <cellStyle name="Note 2 2 3 4 2 5" xfId="24784"/>
    <cellStyle name="Note 2 2 3 4 2 6" xfId="26124"/>
    <cellStyle name="Note 2 2 3 4 2 7" xfId="24301"/>
    <cellStyle name="Note 2 2 3 4 2 8" xfId="25070"/>
    <cellStyle name="Note 2 2 3 4 3" xfId="21514"/>
    <cellStyle name="Note 2 2 3 4 3 2" xfId="21401"/>
    <cellStyle name="Note 2 2 3 4 3 3" xfId="23889"/>
    <cellStyle name="Note 2 2 3 4 3 4" xfId="24322"/>
    <cellStyle name="Note 2 2 3 4 3 5" xfId="25725"/>
    <cellStyle name="Note 2 2 3 4 3 6" xfId="26567"/>
    <cellStyle name="Note 2 2 3 4 3 7" xfId="26773"/>
    <cellStyle name="Note 2 2 3 4 4" xfId="27020"/>
    <cellStyle name="Note 2 2 3 5" xfId="20421"/>
    <cellStyle name="Note 2 2 3 5 2" xfId="21783"/>
    <cellStyle name="Note 2 2 3 5 2 2" xfId="22487"/>
    <cellStyle name="Note 2 2 3 5 2 3" xfId="22769"/>
    <cellStyle name="Note 2 2 3 5 2 4" xfId="23567"/>
    <cellStyle name="Note 2 2 3 5 2 5" xfId="24949"/>
    <cellStyle name="Note 2 2 3 5 2 6" xfId="26125"/>
    <cellStyle name="Note 2 2 3 5 2 7" xfId="24092"/>
    <cellStyle name="Note 2 2 3 5 2 8" xfId="24710"/>
    <cellStyle name="Note 2 2 3 5 3" xfId="21515"/>
    <cellStyle name="Note 2 2 3 5 3 2" xfId="21400"/>
    <cellStyle name="Note 2 2 3 5 3 3" xfId="25110"/>
    <cellStyle name="Note 2 2 3 5 3 4" xfId="24444"/>
    <cellStyle name="Note 2 2 3 5 3 5" xfId="25724"/>
    <cellStyle name="Note 2 2 3 5 3 6" xfId="26601"/>
    <cellStyle name="Note 2 2 3 5 3 7" xfId="26793"/>
    <cellStyle name="Note 2 2 3 5 4" xfId="27021"/>
    <cellStyle name="Note 2 2 4" xfId="20422"/>
    <cellStyle name="Note 2 2 4 2" xfId="20423"/>
    <cellStyle name="Note 2 2 4 2 2" xfId="21785"/>
    <cellStyle name="Note 2 2 4 2 2 2" xfId="22489"/>
    <cellStyle name="Note 2 2 4 2 2 3" xfId="22771"/>
    <cellStyle name="Note 2 2 4 2 2 4" xfId="23565"/>
    <cellStyle name="Note 2 2 4 2 2 5" xfId="25226"/>
    <cellStyle name="Note 2 2 4 2 2 6" xfId="26127"/>
    <cellStyle name="Note 2 2 4 2 2 7" xfId="24569"/>
    <cellStyle name="Note 2 2 4 2 2 8" xfId="26699"/>
    <cellStyle name="Note 2 2 4 2 3" xfId="21517"/>
    <cellStyle name="Note 2 2 4 2 3 2" xfId="21398"/>
    <cellStyle name="Note 2 2 4 2 3 3" xfId="23890"/>
    <cellStyle name="Note 2 2 4 2 3 4" xfId="25344"/>
    <cellStyle name="Note 2 2 4 2 3 5" xfId="25722"/>
    <cellStyle name="Note 2 2 4 2 3 6" xfId="24673"/>
    <cellStyle name="Note 2 2 4 2 3 7" xfId="26738"/>
    <cellStyle name="Note 2 2 4 2 4" xfId="27023"/>
    <cellStyle name="Note 2 2 4 3" xfId="20424"/>
    <cellStyle name="Note 2 2 4 3 2" xfId="21786"/>
    <cellStyle name="Note 2 2 4 3 2 2" xfId="22490"/>
    <cellStyle name="Note 2 2 4 3 2 3" xfId="22772"/>
    <cellStyle name="Note 2 2 4 3 2 4" xfId="23564"/>
    <cellStyle name="Note 2 2 4 3 2 5" xfId="24950"/>
    <cellStyle name="Note 2 2 4 3 2 6" xfId="26128"/>
    <cellStyle name="Note 2 2 4 3 2 7" xfId="24300"/>
    <cellStyle name="Note 2 2 4 3 2 8" xfId="24709"/>
    <cellStyle name="Note 2 2 4 3 3" xfId="21518"/>
    <cellStyle name="Note 2 2 4 3 3 2" xfId="21397"/>
    <cellStyle name="Note 2 2 4 3 3 3" xfId="23891"/>
    <cellStyle name="Note 2 2 4 3 3 4" xfId="24223"/>
    <cellStyle name="Note 2 2 4 3 3 5" xfId="25721"/>
    <cellStyle name="Note 2 2 4 3 3 6" xfId="26568"/>
    <cellStyle name="Note 2 2 4 3 3 7" xfId="24723"/>
    <cellStyle name="Note 2 2 4 3 4" xfId="27024"/>
    <cellStyle name="Note 2 2 4 4" xfId="20425"/>
    <cellStyle name="Note 2 2 4 4 2" xfId="21787"/>
    <cellStyle name="Note 2 2 4 4 2 2" xfId="22491"/>
    <cellStyle name="Note 2 2 4 4 2 3" xfId="22773"/>
    <cellStyle name="Note 2 2 4 4 2 4" xfId="23563"/>
    <cellStyle name="Note 2 2 4 4 2 5" xfId="24106"/>
    <cellStyle name="Note 2 2 4 4 2 6" xfId="26129"/>
    <cellStyle name="Note 2 2 4 4 2 7" xfId="24908"/>
    <cellStyle name="Note 2 2 4 4 2 8" xfId="26681"/>
    <cellStyle name="Note 2 2 4 4 3" xfId="21519"/>
    <cellStyle name="Note 2 2 4 4 3 2" xfId="21396"/>
    <cellStyle name="Note 2 2 4 4 3 3" xfId="25111"/>
    <cellStyle name="Note 2 2 4 4 3 4" xfId="25513"/>
    <cellStyle name="Note 2 2 4 4 3 5" xfId="25720"/>
    <cellStyle name="Note 2 2 4 4 3 6" xfId="26600"/>
    <cellStyle name="Note 2 2 4 4 3 7" xfId="26772"/>
    <cellStyle name="Note 2 2 4 4 4" xfId="27025"/>
    <cellStyle name="Note 2 2 4 5" xfId="21784"/>
    <cellStyle name="Note 2 2 4 5 2" xfId="22488"/>
    <cellStyle name="Note 2 2 4 5 3" xfId="22770"/>
    <cellStyle name="Note 2 2 4 5 4" xfId="23566"/>
    <cellStyle name="Note 2 2 4 5 5" xfId="25439"/>
    <cellStyle name="Note 2 2 4 5 6" xfId="26126"/>
    <cellStyle name="Note 2 2 4 5 7" xfId="24570"/>
    <cellStyle name="Note 2 2 4 5 8" xfId="26752"/>
    <cellStyle name="Note 2 2 4 6" xfId="21516"/>
    <cellStyle name="Note 2 2 4 6 2" xfId="21399"/>
    <cellStyle name="Note 2 2 4 6 3" xfId="25156"/>
    <cellStyle name="Note 2 2 4 6 4" xfId="24850"/>
    <cellStyle name="Note 2 2 4 6 5" xfId="25723"/>
    <cellStyle name="Note 2 2 4 6 6" xfId="24161"/>
    <cellStyle name="Note 2 2 4 6 7" xfId="26652"/>
    <cellStyle name="Note 2 2 4 7" xfId="27022"/>
    <cellStyle name="Note 2 2 5" xfId="20426"/>
    <cellStyle name="Note 2 2 5 2" xfId="20427"/>
    <cellStyle name="Note 2 2 5 2 2" xfId="21789"/>
    <cellStyle name="Note 2 2 5 2 2 2" xfId="22493"/>
    <cellStyle name="Note 2 2 5 2 2 3" xfId="22775"/>
    <cellStyle name="Note 2 2 5 2 2 4" xfId="23561"/>
    <cellStyle name="Note 2 2 5 2 2 5" xfId="24785"/>
    <cellStyle name="Note 2 2 5 2 2 6" xfId="26131"/>
    <cellStyle name="Note 2 2 5 2 2 7" xfId="24299"/>
    <cellStyle name="Note 2 2 5 2 2 8" xfId="26698"/>
    <cellStyle name="Note 2 2 5 2 3" xfId="21521"/>
    <cellStyle name="Note 2 2 5 2 3 2" xfId="21394"/>
    <cellStyle name="Note 2 2 5 2 3 3" xfId="23892"/>
    <cellStyle name="Note 2 2 5 2 3 4" xfId="25539"/>
    <cellStyle name="Note 2 2 5 2 3 5" xfId="25718"/>
    <cellStyle name="Note 2 2 5 2 3 6" xfId="26569"/>
    <cellStyle name="Note 2 2 5 2 3 7" xfId="26726"/>
    <cellStyle name="Note 2 2 5 2 4" xfId="27027"/>
    <cellStyle name="Note 2 2 5 3" xfId="20428"/>
    <cellStyle name="Note 2 2 5 3 2" xfId="21790"/>
    <cellStyle name="Note 2 2 5 3 2 2" xfId="22494"/>
    <cellStyle name="Note 2 2 5 3 2 3" xfId="22776"/>
    <cellStyle name="Note 2 2 5 3 2 4" xfId="23560"/>
    <cellStyle name="Note 2 2 5 3 2 5" xfId="24952"/>
    <cellStyle name="Note 2 2 5 3 2 6" xfId="26132"/>
    <cellStyle name="Note 2 2 5 3 2 7" xfId="24339"/>
    <cellStyle name="Note 2 2 5 3 2 8" xfId="26670"/>
    <cellStyle name="Note 2 2 5 3 3" xfId="21522"/>
    <cellStyle name="Note 2 2 5 3 3 2" xfId="21393"/>
    <cellStyle name="Note 2 2 5 3 3 3" xfId="25112"/>
    <cellStyle name="Note 2 2 5 3 3 4" xfId="24075"/>
    <cellStyle name="Note 2 2 5 3 3 5" xfId="25597"/>
    <cellStyle name="Note 2 2 5 3 3 6" xfId="26599"/>
    <cellStyle name="Note 2 2 5 3 3 7" xfId="24094"/>
    <cellStyle name="Note 2 2 5 3 4" xfId="27028"/>
    <cellStyle name="Note 2 2 5 4" xfId="20429"/>
    <cellStyle name="Note 2 2 5 4 2" xfId="21791"/>
    <cellStyle name="Note 2 2 5 4 2 2" xfId="22495"/>
    <cellStyle name="Note 2 2 5 4 2 3" xfId="22777"/>
    <cellStyle name="Note 2 2 5 4 2 4" xfId="23559"/>
    <cellStyle name="Note 2 2 5 4 2 5" xfId="25581"/>
    <cellStyle name="Note 2 2 5 4 2 6" xfId="26133"/>
    <cellStyle name="Note 2 2 5 4 2 7" xfId="24567"/>
    <cellStyle name="Note 2 2 5 4 2 8" xfId="24326"/>
    <cellStyle name="Note 2 2 5 4 3" xfId="21523"/>
    <cellStyle name="Note 2 2 5 4 3 2" xfId="21392"/>
    <cellStyle name="Note 2 2 5 4 3 3" xfId="25154"/>
    <cellStyle name="Note 2 2 5 4 3 4" xfId="24731"/>
    <cellStyle name="Note 2 2 5 4 3 5" xfId="24990"/>
    <cellStyle name="Note 2 2 5 4 3 6" xfId="25587"/>
    <cellStyle name="Note 2 2 5 4 3 7" xfId="26706"/>
    <cellStyle name="Note 2 2 5 4 4" xfId="27029"/>
    <cellStyle name="Note 2 2 5 5" xfId="21788"/>
    <cellStyle name="Note 2 2 5 5 2" xfId="22492"/>
    <cellStyle name="Note 2 2 5 5 3" xfId="22774"/>
    <cellStyle name="Note 2 2 5 5 4" xfId="23562"/>
    <cellStyle name="Note 2 2 5 5 5" xfId="25038"/>
    <cellStyle name="Note 2 2 5 5 6" xfId="26130"/>
    <cellStyle name="Note 2 2 5 5 7" xfId="24568"/>
    <cellStyle name="Note 2 2 5 5 8" xfId="24916"/>
    <cellStyle name="Note 2 2 5 6" xfId="21520"/>
    <cellStyle name="Note 2 2 5 6 2" xfId="21395"/>
    <cellStyle name="Note 2 2 5 6 3" xfId="25155"/>
    <cellStyle name="Note 2 2 5 6 4" xfId="25201"/>
    <cellStyle name="Note 2 2 5 6 5" xfId="25719"/>
    <cellStyle name="Note 2 2 5 6 6" xfId="24674"/>
    <cellStyle name="Note 2 2 5 6 7" xfId="26792"/>
    <cellStyle name="Note 2 2 5 7" xfId="27026"/>
    <cellStyle name="Note 2 2 6" xfId="20430"/>
    <cellStyle name="Note 2 2 6 2" xfId="21792"/>
    <cellStyle name="Note 2 2 6 2 2" xfId="22496"/>
    <cellStyle name="Note 2 2 6 2 3" xfId="22778"/>
    <cellStyle name="Note 2 2 6 2 4" xfId="23558"/>
    <cellStyle name="Note 2 2 6 2 5" xfId="24786"/>
    <cellStyle name="Note 2 2 6 2 6" xfId="26134"/>
    <cellStyle name="Note 2 2 6 2 7" xfId="24298"/>
    <cellStyle name="Note 2 2 6 2 8" xfId="26642"/>
    <cellStyle name="Note 2 2 6 3" xfId="21524"/>
    <cellStyle name="Note 2 2 6 3 2" xfId="21391"/>
    <cellStyle name="Note 2 2 6 3 3" xfId="23893"/>
    <cellStyle name="Note 2 2 6 3 4" xfId="25380"/>
    <cellStyle name="Note 2 2 6 3 5" xfId="25670"/>
    <cellStyle name="Note 2 2 6 3 6" xfId="26570"/>
    <cellStyle name="Note 2 2 6 3 7" xfId="26794"/>
    <cellStyle name="Note 2 2 6 4" xfId="27030"/>
    <cellStyle name="Note 2 2 7" xfId="20431"/>
    <cellStyle name="Note 2 2 7 2" xfId="21793"/>
    <cellStyle name="Note 2 2 7 2 2" xfId="22497"/>
    <cellStyle name="Note 2 2 7 2 3" xfId="22779"/>
    <cellStyle name="Note 2 2 7 2 4" xfId="23557"/>
    <cellStyle name="Note 2 2 7 2 5" xfId="24953"/>
    <cellStyle name="Note 2 2 7 2 6" xfId="26135"/>
    <cellStyle name="Note 2 2 7 2 7" xfId="25444"/>
    <cellStyle name="Note 2 2 7 2 8" xfId="26783"/>
    <cellStyle name="Note 2 2 7 3" xfId="21525"/>
    <cellStyle name="Note 2 2 7 3 2" xfId="21390"/>
    <cellStyle name="Note 2 2 7 3 3" xfId="25113"/>
    <cellStyle name="Note 2 2 7 3 4" xfId="24445"/>
    <cellStyle name="Note 2 2 7 3 5" xfId="24230"/>
    <cellStyle name="Note 2 2 7 3 6" xfId="26598"/>
    <cellStyle name="Note 2 2 7 3 7" xfId="26693"/>
    <cellStyle name="Note 2 2 7 4" xfId="27031"/>
    <cellStyle name="Note 2 2 8" xfId="20432"/>
    <cellStyle name="Note 2 2 8 2" xfId="21794"/>
    <cellStyle name="Note 2 2 8 2 2" xfId="22498"/>
    <cellStyle name="Note 2 2 8 2 3" xfId="22780"/>
    <cellStyle name="Note 2 2 8 2 4" xfId="23556"/>
    <cellStyle name="Note 2 2 8 2 5" xfId="24147"/>
    <cellStyle name="Note 2 2 8 2 6" xfId="26136"/>
    <cellStyle name="Note 2 2 8 2 7" xfId="24566"/>
    <cellStyle name="Note 2 2 8 2 8" xfId="26696"/>
    <cellStyle name="Note 2 2 8 3" xfId="21526"/>
    <cellStyle name="Note 2 2 8 3 2" xfId="21389"/>
    <cellStyle name="Note 2 2 8 3 3" xfId="25153"/>
    <cellStyle name="Note 2 2 8 3 4" xfId="24730"/>
    <cellStyle name="Note 2 2 8 3 5" xfId="24458"/>
    <cellStyle name="Note 2 2 8 3 6" xfId="24428"/>
    <cellStyle name="Note 2 2 8 3 7" xfId="26665"/>
    <cellStyle name="Note 2 2 8 4" xfId="27032"/>
    <cellStyle name="Note 2 2 9" xfId="20433"/>
    <cellStyle name="Note 2 2 9 2" xfId="21795"/>
    <cellStyle name="Note 2 2 9 2 2" xfId="22499"/>
    <cellStyle name="Note 2 2 9 2 3" xfId="22781"/>
    <cellStyle name="Note 2 2 9 2 4" xfId="23555"/>
    <cellStyle name="Note 2 2 9 2 5" xfId="25228"/>
    <cellStyle name="Note 2 2 9 2 6" xfId="26137"/>
    <cellStyle name="Note 2 2 9 2 7" xfId="24297"/>
    <cellStyle name="Note 2 2 9 2 8" xfId="26684"/>
    <cellStyle name="Note 2 2 9 3" xfId="21527"/>
    <cellStyle name="Note 2 2 9 3 2" xfId="21388"/>
    <cellStyle name="Note 2 2 9 3 3" xfId="23894"/>
    <cellStyle name="Note 2 2 9 3 4" xfId="23978"/>
    <cellStyle name="Note 2 2 9 3 5" xfId="25657"/>
    <cellStyle name="Note 2 2 9 3 6" xfId="26571"/>
    <cellStyle name="Note 2 2 9 3 7" xfId="26674"/>
    <cellStyle name="Note 2 2 9 4" xfId="27033"/>
    <cellStyle name="Note 2 20" xfId="26989"/>
    <cellStyle name="Note 2 3" xfId="20434"/>
    <cellStyle name="Note 2 3 2" xfId="20435"/>
    <cellStyle name="Note 2 3 2 2" xfId="21797"/>
    <cellStyle name="Note 2 3 2 2 2" xfId="22500"/>
    <cellStyle name="Note 2 3 2 2 3" xfId="22782"/>
    <cellStyle name="Note 2 3 2 2 4" xfId="23554"/>
    <cellStyle name="Note 2 3 2 2 5" xfId="24954"/>
    <cellStyle name="Note 2 3 2 2 6" xfId="26138"/>
    <cellStyle name="Note 2 3 2 2 7" xfId="24907"/>
    <cellStyle name="Note 2 3 2 2 8" xfId="26751"/>
    <cellStyle name="Note 2 3 2 3" xfId="21529"/>
    <cellStyle name="Note 2 3 2 3 2" xfId="21387"/>
    <cellStyle name="Note 2 3 2 3 3" xfId="25114"/>
    <cellStyle name="Note 2 3 2 3 4" xfId="25448"/>
    <cellStyle name="Note 2 3 2 3 5" xfId="25426"/>
    <cellStyle name="Note 2 3 2 3 6" xfId="26597"/>
    <cellStyle name="Note 2 3 2 3 7" xfId="26727"/>
    <cellStyle name="Note 2 3 2 4" xfId="27034"/>
    <cellStyle name="Note 2 3 3" xfId="20436"/>
    <cellStyle name="Note 2 3 3 2" xfId="21798"/>
    <cellStyle name="Note 2 3 3 2 2" xfId="22501"/>
    <cellStyle name="Note 2 3 3 2 3" xfId="22783"/>
    <cellStyle name="Note 2 3 3 2 4" xfId="23553"/>
    <cellStyle name="Note 2 3 3 2 5" xfId="24107"/>
    <cellStyle name="Note 2 3 3 2 6" xfId="26139"/>
    <cellStyle name="Note 2 3 3 2 7" xfId="24565"/>
    <cellStyle name="Note 2 3 3 2 8" xfId="26656"/>
    <cellStyle name="Note 2 3 3 3" xfId="21530"/>
    <cellStyle name="Note 2 3 3 3 2" xfId="21386"/>
    <cellStyle name="Note 2 3 3 3 3" xfId="25152"/>
    <cellStyle name="Note 2 3 3 3 4" xfId="25064"/>
    <cellStyle name="Note 2 3 3 3 5" xfId="24459"/>
    <cellStyle name="Note 2 3 3 3 6" xfId="24675"/>
    <cellStyle name="Note 2 3 3 3 7" xfId="26744"/>
    <cellStyle name="Note 2 3 3 4" xfId="27035"/>
    <cellStyle name="Note 2 3 4" xfId="20437"/>
    <cellStyle name="Note 2 3 4 2" xfId="21799"/>
    <cellStyle name="Note 2 3 4 2 2" xfId="22502"/>
    <cellStyle name="Note 2 3 4 2 3" xfId="22784"/>
    <cellStyle name="Note 2 3 4 2 4" xfId="23552"/>
    <cellStyle name="Note 2 3 4 2 5" xfId="24951"/>
    <cellStyle name="Note 2 3 4 2 6" xfId="26140"/>
    <cellStyle name="Note 2 3 4 2 7" xfId="24564"/>
    <cellStyle name="Note 2 3 4 2 8" xfId="26645"/>
    <cellStyle name="Note 2 3 4 3" xfId="21531"/>
    <cellStyle name="Note 2 3 4 3 2" xfId="21385"/>
    <cellStyle name="Note 2 3 4 3 3" xfId="23895"/>
    <cellStyle name="Note 2 3 4 3 4" xfId="25200"/>
    <cellStyle name="Note 2 3 4 3 5" xfId="24830"/>
    <cellStyle name="Note 2 3 4 3 6" xfId="25341"/>
    <cellStyle name="Note 2 3 4 3 7" xfId="26763"/>
    <cellStyle name="Note 2 3 4 4" xfId="27036"/>
    <cellStyle name="Note 2 3 5" xfId="20438"/>
    <cellStyle name="Note 2 3 5 2" xfId="21800"/>
    <cellStyle name="Note 2 3 5 2 2" xfId="22503"/>
    <cellStyle name="Note 2 3 5 2 3" xfId="22785"/>
    <cellStyle name="Note 2 3 5 2 4" xfId="23551"/>
    <cellStyle name="Note 2 3 5 2 5" xfId="25651"/>
    <cellStyle name="Note 2 3 5 2 6" xfId="26141"/>
    <cellStyle name="Note 2 3 5 2 7" xfId="24295"/>
    <cellStyle name="Note 2 3 5 2 8" xfId="24708"/>
    <cellStyle name="Note 2 3 5 3" xfId="21532"/>
    <cellStyle name="Note 2 3 5 3 2" xfId="21384"/>
    <cellStyle name="Note 2 3 5 3 3" xfId="23896"/>
    <cellStyle name="Note 2 3 5 3 4" xfId="25421"/>
    <cellStyle name="Note 2 3 5 3 5" xfId="25699"/>
    <cellStyle name="Note 2 3 5 3 6" xfId="26572"/>
    <cellStyle name="Note 2 3 5 3 7" xfId="26769"/>
    <cellStyle name="Note 2 3 5 4" xfId="27037"/>
    <cellStyle name="Note 2 4" xfId="20439"/>
    <cellStyle name="Note 2 4 2" xfId="20440"/>
    <cellStyle name="Note 2 4 2 2" xfId="20441"/>
    <cellStyle name="Note 2 4 2 2 2" xfId="21803"/>
    <cellStyle name="Note 2 4 2 2 2 2" xfId="22504"/>
    <cellStyle name="Note 2 4 2 2 2 3" xfId="22786"/>
    <cellStyle name="Note 2 4 2 2 2 4" xfId="23550"/>
    <cellStyle name="Note 2 4 2 2 2 5" xfId="25036"/>
    <cellStyle name="Note 2 4 2 2 2 6" xfId="26142"/>
    <cellStyle name="Note 2 4 2 2 2 7" xfId="24879"/>
    <cellStyle name="Note 2 4 2 2 2 8" xfId="26782"/>
    <cellStyle name="Note 2 4 2 2 3" xfId="21535"/>
    <cellStyle name="Note 2 4 2 2 3 2" xfId="21383"/>
    <cellStyle name="Note 2 4 2 2 3 3" xfId="25115"/>
    <cellStyle name="Note 2 4 2 2 3 4" xfId="24076"/>
    <cellStyle name="Note 2 4 2 2 3 5" xfId="24316"/>
    <cellStyle name="Note 2 4 2 2 3 6" xfId="26596"/>
    <cellStyle name="Note 2 4 2 2 3 7" xfId="26762"/>
    <cellStyle name="Note 2 4 2 2 4" xfId="27038"/>
    <cellStyle name="Note 2 4 3" xfId="20442"/>
    <cellStyle name="Note 2 4 3 2" xfId="20443"/>
    <cellStyle name="Note 2 4 3 2 2" xfId="21805"/>
    <cellStyle name="Note 2 4 3 2 2 2" xfId="22505"/>
    <cellStyle name="Note 2 4 3 2 2 3" xfId="22787"/>
    <cellStyle name="Note 2 4 3 2 2 4" xfId="23549"/>
    <cellStyle name="Note 2 4 3 2 2 5" xfId="24787"/>
    <cellStyle name="Note 2 4 3 2 2 6" xfId="26143"/>
    <cellStyle name="Note 2 4 3 2 2 7" xfId="24296"/>
    <cellStyle name="Note 2 4 3 2 2 8" xfId="26800"/>
    <cellStyle name="Note 2 4 3 2 3" xfId="21537"/>
    <cellStyle name="Note 2 4 3 2 3 2" xfId="21382"/>
    <cellStyle name="Note 2 4 3 2 3 3" xfId="25151"/>
    <cellStyle name="Note 2 4 3 2 3 4" xfId="24729"/>
    <cellStyle name="Note 2 4 3 2 3 5" xfId="25252"/>
    <cellStyle name="Note 2 4 3 2 3 6" xfId="24064"/>
    <cellStyle name="Note 2 4 3 2 3 7" xfId="26717"/>
    <cellStyle name="Note 2 4 3 2 4" xfId="27039"/>
    <cellStyle name="Note 2 4 4" xfId="20444"/>
    <cellStyle name="Note 2 4 4 2" xfId="20445"/>
    <cellStyle name="Note 2 4 4 2 2" xfId="21807"/>
    <cellStyle name="Note 2 4 4 2 2 2" xfId="22506"/>
    <cellStyle name="Note 2 4 4 2 2 3" xfId="22788"/>
    <cellStyle name="Note 2 4 4 2 2 4" xfId="23548"/>
    <cellStyle name="Note 2 4 4 2 2 5" xfId="24956"/>
    <cellStyle name="Note 2 4 4 2 2 6" xfId="26144"/>
    <cellStyle name="Note 2 4 4 2 2 7" xfId="23953"/>
    <cellStyle name="Note 2 4 4 2 2 8" xfId="26683"/>
    <cellStyle name="Note 2 4 4 2 3" xfId="21539"/>
    <cellStyle name="Note 2 4 4 2 3 2" xfId="21381"/>
    <cellStyle name="Note 2 4 4 2 3 3" xfId="23897"/>
    <cellStyle name="Note 2 4 4 2 3 4" xfId="24914"/>
    <cellStyle name="Note 2 4 4 2 3 5" xfId="23957"/>
    <cellStyle name="Note 2 4 4 2 3 6" xfId="26573"/>
    <cellStyle name="Note 2 4 4 2 3 7" xfId="26775"/>
    <cellStyle name="Note 2 4 4 2 4" xfId="27040"/>
    <cellStyle name="Note 2 4 5" xfId="20446"/>
    <cellStyle name="Note 2 4 6" xfId="20447"/>
    <cellStyle name="Note 2 4 7" xfId="20448"/>
    <cellStyle name="Note 2 4 7 2" xfId="21810"/>
    <cellStyle name="Note 2 4 7 2 2" xfId="22507"/>
    <cellStyle name="Note 2 4 7 2 3" xfId="22789"/>
    <cellStyle name="Note 2 4 7 2 4" xfId="23547"/>
    <cellStyle name="Note 2 4 7 2 5" xfId="25520"/>
    <cellStyle name="Note 2 4 7 2 6" xfId="26145"/>
    <cellStyle name="Note 2 4 7 2 7" xfId="24563"/>
    <cellStyle name="Note 2 4 7 2 8" xfId="26779"/>
    <cellStyle name="Note 2 4 7 3" xfId="21542"/>
    <cellStyle name="Note 2 4 7 3 2" xfId="21380"/>
    <cellStyle name="Note 2 4 7 3 3" xfId="25116"/>
    <cellStyle name="Note 2 4 7 3 4" xfId="24446"/>
    <cellStyle name="Note 2 4 7 3 5" xfId="24229"/>
    <cellStyle name="Note 2 4 7 3 6" xfId="26595"/>
    <cellStyle name="Note 2 4 7 3 7" xfId="26795"/>
    <cellStyle name="Note 2 4 7 4" xfId="27041"/>
    <cellStyle name="Note 2 5" xfId="20449"/>
    <cellStyle name="Note 2 5 2" xfId="20450"/>
    <cellStyle name="Note 2 5 2 2" xfId="20451"/>
    <cellStyle name="Note 2 5 2 2 2" xfId="21811"/>
    <cellStyle name="Note 2 5 2 2 2 2" xfId="22508"/>
    <cellStyle name="Note 2 5 2 2 2 3" xfId="22790"/>
    <cellStyle name="Note 2 5 2 2 2 4" xfId="23546"/>
    <cellStyle name="Note 2 5 2 2 2 5" xfId="24788"/>
    <cellStyle name="Note 2 5 2 2 2 6" xfId="26146"/>
    <cellStyle name="Note 2 5 2 2 2 7" xfId="24562"/>
    <cellStyle name="Note 2 5 2 2 2 8" xfId="25541"/>
    <cellStyle name="Note 2 5 2 2 3" xfId="21545"/>
    <cellStyle name="Note 2 5 2 2 3 2" xfId="21379"/>
    <cellStyle name="Note 2 5 2 2 3 3" xfId="25150"/>
    <cellStyle name="Note 2 5 2 2 3 4" xfId="25710"/>
    <cellStyle name="Note 2 5 2 2 3 5" xfId="24912"/>
    <cellStyle name="Note 2 5 2 2 3 6" xfId="24676"/>
    <cellStyle name="Note 2 5 2 2 3 7" xfId="26650"/>
    <cellStyle name="Note 2 5 2 2 4" xfId="27042"/>
    <cellStyle name="Note 2 5 3" xfId="20452"/>
    <cellStyle name="Note 2 5 3 2" xfId="20453"/>
    <cellStyle name="Note 2 5 3 2 2" xfId="21813"/>
    <cellStyle name="Note 2 5 3 2 2 2" xfId="22509"/>
    <cellStyle name="Note 2 5 3 2 2 3" xfId="22791"/>
    <cellStyle name="Note 2 5 3 2 2 4" xfId="23545"/>
    <cellStyle name="Note 2 5 3 2 2 5" xfId="24957"/>
    <cellStyle name="Note 2 5 3 2 2 6" xfId="26147"/>
    <cellStyle name="Note 2 5 3 2 2 7" xfId="24294"/>
    <cellStyle name="Note 2 5 3 2 2 8" xfId="26750"/>
    <cellStyle name="Note 2 5 3 2 3" xfId="21547"/>
    <cellStyle name="Note 2 5 3 2 3 2" xfId="21378"/>
    <cellStyle name="Note 2 5 3 2 3 3" xfId="23898"/>
    <cellStyle name="Note 2 5 3 2 3 4" xfId="24450"/>
    <cellStyle name="Note 2 5 3 2 3 5" xfId="24992"/>
    <cellStyle name="Note 2 5 3 2 3 6" xfId="26574"/>
    <cellStyle name="Note 2 5 3 2 3 7" xfId="26704"/>
    <cellStyle name="Note 2 5 3 2 4" xfId="27043"/>
    <cellStyle name="Note 2 5 4" xfId="20454"/>
    <cellStyle name="Note 2 5 4 2" xfId="20455"/>
    <cellStyle name="Note 2 5 4 2 2" xfId="21815"/>
    <cellStyle name="Note 2 5 4 2 2 2" xfId="22510"/>
    <cellStyle name="Note 2 5 4 2 2 3" xfId="22792"/>
    <cellStyle name="Note 2 5 4 2 2 4" xfId="23544"/>
    <cellStyle name="Note 2 5 4 2 2 5" xfId="24108"/>
    <cellStyle name="Note 2 5 4 2 2 6" xfId="26148"/>
    <cellStyle name="Note 2 5 4 2 2 7" xfId="24906"/>
    <cellStyle name="Note 2 5 4 2 2 8" xfId="26735"/>
    <cellStyle name="Note 2 5 4 2 3" xfId="21549"/>
    <cellStyle name="Note 2 5 4 2 3 2" xfId="21377"/>
    <cellStyle name="Note 2 5 4 2 3 3" xfId="25117"/>
    <cellStyle name="Note 2 5 4 2 3 4" xfId="25511"/>
    <cellStyle name="Note 2 5 4 2 3 5" xfId="24460"/>
    <cellStyle name="Note 2 5 4 2 3 6" xfId="26594"/>
    <cellStyle name="Note 2 5 4 2 3 7" xfId="26714"/>
    <cellStyle name="Note 2 5 4 2 4" xfId="27044"/>
    <cellStyle name="Note 2 5 5" xfId="20456"/>
    <cellStyle name="Note 2 5 6" xfId="20457"/>
    <cellStyle name="Note 2 5 7" xfId="20458"/>
    <cellStyle name="Note 2 5 7 2" xfId="21818"/>
    <cellStyle name="Note 2 5 7 2 2" xfId="22511"/>
    <cellStyle name="Note 2 5 7 2 3" xfId="22793"/>
    <cellStyle name="Note 2 5 7 2 4" xfId="23543"/>
    <cellStyle name="Note 2 5 7 2 5" xfId="24789"/>
    <cellStyle name="Note 2 5 7 2 6" xfId="26149"/>
    <cellStyle name="Note 2 5 7 2 7" xfId="24561"/>
    <cellStyle name="Note 2 5 7 2 8" xfId="26644"/>
    <cellStyle name="Note 2 5 7 3" xfId="21552"/>
    <cellStyle name="Note 2 5 7 3 2" xfId="21376"/>
    <cellStyle name="Note 2 5 7 3 3" xfId="25149"/>
    <cellStyle name="Note 2 5 7 3 4" xfId="25028"/>
    <cellStyle name="Note 2 5 7 3 5" xfId="24980"/>
    <cellStyle name="Note 2 5 7 3 6" xfId="24677"/>
    <cellStyle name="Note 2 5 7 3 7" xfId="26728"/>
    <cellStyle name="Note 2 5 7 4" xfId="27045"/>
    <cellStyle name="Note 2 6" xfId="20459"/>
    <cellStyle name="Note 2 6 2" xfId="20460"/>
    <cellStyle name="Note 2 6 2 2" xfId="20461"/>
    <cellStyle name="Note 2 6 2 2 2" xfId="21821"/>
    <cellStyle name="Note 2 6 2 2 2 2" xfId="22512"/>
    <cellStyle name="Note 2 6 2 2 2 3" xfId="22794"/>
    <cellStyle name="Note 2 6 2 2 2 4" xfId="23542"/>
    <cellStyle name="Note 2 6 2 2 2 5" xfId="24958"/>
    <cellStyle name="Note 2 6 2 2 2 6" xfId="26150"/>
    <cellStyle name="Note 2 6 2 2 2 7" xfId="24293"/>
    <cellStyle name="Note 2 6 2 2 2 8" xfId="26708"/>
    <cellStyle name="Note 2 6 2 2 3" xfId="21555"/>
    <cellStyle name="Note 2 6 2 2 3 2" xfId="21375"/>
    <cellStyle name="Note 2 6 2 2 3 3" xfId="23899"/>
    <cellStyle name="Note 2 6 2 2 3 4" xfId="25343"/>
    <cellStyle name="Note 2 6 2 2 3 5" xfId="25294"/>
    <cellStyle name="Note 2 6 2 2 3 6" xfId="26575"/>
    <cellStyle name="Note 2 6 2 2 3 7" xfId="26745"/>
    <cellStyle name="Note 2 6 2 2 4" xfId="27046"/>
    <cellStyle name="Note 2 6 3" xfId="20462"/>
    <cellStyle name="Note 2 6 3 2" xfId="20463"/>
    <cellStyle name="Note 2 6 3 2 2" xfId="21823"/>
    <cellStyle name="Note 2 6 3 2 2 2" xfId="22513"/>
    <cellStyle name="Note 2 6 3 2 2 3" xfId="22795"/>
    <cellStyle name="Note 2 6 3 2 2 4" xfId="23541"/>
    <cellStyle name="Note 2 6 3 2 2 5" xfId="24871"/>
    <cellStyle name="Note 2 6 3 2 2 6" xfId="26151"/>
    <cellStyle name="Note 2 6 3 2 2 7" xfId="24023"/>
    <cellStyle name="Note 2 6 3 2 2 8" xfId="26658"/>
    <cellStyle name="Note 2 6 3 2 3" xfId="21557"/>
    <cellStyle name="Note 2 6 3 2 3 2" xfId="21374"/>
    <cellStyle name="Note 2 6 3 2 3 3" xfId="25118"/>
    <cellStyle name="Note 2 6 3 2 3 4" xfId="24077"/>
    <cellStyle name="Note 2 6 3 2 3 5" xfId="24315"/>
    <cellStyle name="Note 2 6 3 2 3 6" xfId="26593"/>
    <cellStyle name="Note 2 6 3 2 3 7" xfId="25416"/>
    <cellStyle name="Note 2 6 3 2 4" xfId="27047"/>
    <cellStyle name="Note 2 6 4" xfId="20464"/>
    <cellStyle name="Note 2 6 4 2" xfId="20465"/>
    <cellStyle name="Note 2 6 4 2 2" xfId="21825"/>
    <cellStyle name="Note 2 6 4 2 2 2" xfId="22514"/>
    <cellStyle name="Note 2 6 4 2 2 3" xfId="22796"/>
    <cellStyle name="Note 2 6 4 2 2 4" xfId="23540"/>
    <cellStyle name="Note 2 6 4 2 2 5" xfId="24955"/>
    <cellStyle name="Note 2 6 4 2 2 6" xfId="26152"/>
    <cellStyle name="Note 2 6 4 2 2 7" xfId="24560"/>
    <cellStyle name="Note 2 6 4 2 2 8" xfId="24707"/>
    <cellStyle name="Note 2 6 4 2 3" xfId="21559"/>
    <cellStyle name="Note 2 6 4 2 3 2" xfId="21373"/>
    <cellStyle name="Note 2 6 4 2 3 3" xfId="25148"/>
    <cellStyle name="Note 2 6 4 2 3 4" xfId="24728"/>
    <cellStyle name="Note 2 6 4 2 3 5" xfId="25600"/>
    <cellStyle name="Note 2 6 4 2 3 6" xfId="24678"/>
    <cellStyle name="Note 2 6 4 2 3 7" xfId="26768"/>
    <cellStyle name="Note 2 6 4 2 4" xfId="27048"/>
    <cellStyle name="Note 2 6 5" xfId="20466"/>
    <cellStyle name="Note 2 6 6" xfId="20467"/>
    <cellStyle name="Note 2 6 7" xfId="20468"/>
    <cellStyle name="Note 2 6 7 2" xfId="21828"/>
    <cellStyle name="Note 2 6 7 2 2" xfId="22515"/>
    <cellStyle name="Note 2 6 7 2 3" xfId="22797"/>
    <cellStyle name="Note 2 6 7 2 4" xfId="23539"/>
    <cellStyle name="Note 2 6 7 2 5" xfId="24872"/>
    <cellStyle name="Note 2 6 7 2 6" xfId="26153"/>
    <cellStyle name="Note 2 6 7 2 7" xfId="24292"/>
    <cellStyle name="Note 2 6 7 2 8" xfId="26781"/>
    <cellStyle name="Note 2 6 7 3" xfId="21562"/>
    <cellStyle name="Note 2 6 7 3 2" xfId="21372"/>
    <cellStyle name="Note 2 6 7 3 3" xfId="23900"/>
    <cellStyle name="Note 2 6 7 3 4" xfId="24727"/>
    <cellStyle name="Note 2 6 7 3 5" xfId="24461"/>
    <cellStyle name="Note 2 6 7 3 6" xfId="23984"/>
    <cellStyle name="Note 2 6 7 3 7" xfId="26789"/>
    <cellStyle name="Note 2 6 7 4" xfId="27049"/>
    <cellStyle name="Note 2 7" xfId="20469"/>
    <cellStyle name="Note 2 7 2" xfId="20470"/>
    <cellStyle name="Note 2 7 2 2" xfId="20471"/>
    <cellStyle name="Note 2 7 2 2 2" xfId="21831"/>
    <cellStyle name="Note 2 7 2 2 2 2" xfId="22516"/>
    <cellStyle name="Note 2 7 2 2 2 3" xfId="22798"/>
    <cellStyle name="Note 2 7 2 2 2 4" xfId="23538"/>
    <cellStyle name="Note 2 7 2 2 2 5" xfId="24790"/>
    <cellStyle name="Note 2 7 2 2 2 6" xfId="26154"/>
    <cellStyle name="Note 2 7 2 2 2 7" xfId="24340"/>
    <cellStyle name="Note 2 7 2 2 2 8" xfId="26799"/>
    <cellStyle name="Note 2 7 2 2 3" xfId="21565"/>
    <cellStyle name="Note 2 7 2 2 3 2" xfId="21371"/>
    <cellStyle name="Note 2 7 2 2 3 3" xfId="23901"/>
    <cellStyle name="Note 2 7 2 2 3 4" xfId="25340"/>
    <cellStyle name="Note 2 7 2 2 3 5" xfId="24462"/>
    <cellStyle name="Note 2 7 2 2 3 6" xfId="26576"/>
    <cellStyle name="Note 2 7 2 2 3 7" xfId="26679"/>
    <cellStyle name="Note 2 7 2 2 4" xfId="27050"/>
    <cellStyle name="Note 2 7 3" xfId="20472"/>
    <cellStyle name="Note 2 7 3 2" xfId="20473"/>
    <cellStyle name="Note 2 7 3 2 2" xfId="21833"/>
    <cellStyle name="Note 2 7 3 2 2 2" xfId="22517"/>
    <cellStyle name="Note 2 7 3 2 2 3" xfId="22799"/>
    <cellStyle name="Note 2 7 3 2 2 4" xfId="23537"/>
    <cellStyle name="Note 2 7 3 2 2 5" xfId="24959"/>
    <cellStyle name="Note 2 7 3 2 2 6" xfId="26155"/>
    <cellStyle name="Note 2 7 3 2 2 7" xfId="24312"/>
    <cellStyle name="Note 2 7 3 2 2 8" xfId="26682"/>
    <cellStyle name="Note 2 7 3 2 3" xfId="21567"/>
    <cellStyle name="Note 2 7 3 2 3 2" xfId="21370"/>
    <cellStyle name="Note 2 7 3 2 3 3" xfId="25119"/>
    <cellStyle name="Note 2 7 3 2 3 4" xfId="24447"/>
    <cellStyle name="Note 2 7 3 2 3 5" xfId="24021"/>
    <cellStyle name="Note 2 7 3 2 3 6" xfId="26592"/>
    <cellStyle name="Note 2 7 3 2 3 7" xfId="26776"/>
    <cellStyle name="Note 2 7 3 2 4" xfId="27051"/>
    <cellStyle name="Note 2 7 4" xfId="20474"/>
    <cellStyle name="Note 2 7 4 2" xfId="20475"/>
    <cellStyle name="Note 2 7 4 2 2" xfId="21835"/>
    <cellStyle name="Note 2 7 4 2 2 2" xfId="22518"/>
    <cellStyle name="Note 2 7 4 2 2 3" xfId="22800"/>
    <cellStyle name="Note 2 7 4 2 2 4" xfId="23536"/>
    <cellStyle name="Note 2 7 4 2 2 5" xfId="25438"/>
    <cellStyle name="Note 2 7 4 2 2 6" xfId="26156"/>
    <cellStyle name="Note 2 7 4 2 2 7" xfId="24337"/>
    <cellStyle name="Note 2 7 4 2 2 8" xfId="26748"/>
    <cellStyle name="Note 2 7 4 2 3" xfId="21569"/>
    <cellStyle name="Note 2 7 4 2 3 2" xfId="21369"/>
    <cellStyle name="Note 2 7 4 2 3 3" xfId="25147"/>
    <cellStyle name="Note 2 7 4 2 3 4" xfId="25065"/>
    <cellStyle name="Note 2 7 4 2 3 5" xfId="25390"/>
    <cellStyle name="Note 2 7 4 2 3 6" xfId="25507"/>
    <cellStyle name="Note 2 7 4 2 3 7" xfId="26765"/>
    <cellStyle name="Note 2 7 4 2 4" xfId="27052"/>
    <cellStyle name="Note 2 7 5" xfId="20476"/>
    <cellStyle name="Note 2 7 6" xfId="20477"/>
    <cellStyle name="Note 2 7 7" xfId="20478"/>
    <cellStyle name="Note 2 7 7 2" xfId="21838"/>
    <cellStyle name="Note 2 7 7 2 2" xfId="22519"/>
    <cellStyle name="Note 2 7 7 2 3" xfId="22801"/>
    <cellStyle name="Note 2 7 7 2 4" xfId="23535"/>
    <cellStyle name="Note 2 7 7 2 5" xfId="25230"/>
    <cellStyle name="Note 2 7 7 2 6" xfId="26157"/>
    <cellStyle name="Note 2 7 7 2 7" xfId="24559"/>
    <cellStyle name="Note 2 7 7 2 8" xfId="26657"/>
    <cellStyle name="Note 2 7 7 3" xfId="21572"/>
    <cellStyle name="Note 2 7 7 3 2" xfId="21368"/>
    <cellStyle name="Note 2 7 7 3 3" xfId="23902"/>
    <cellStyle name="Note 2 7 7 3 4" xfId="25254"/>
    <cellStyle name="Note 2 7 7 3 5" xfId="25659"/>
    <cellStyle name="Note 2 7 7 3 6" xfId="26577"/>
    <cellStyle name="Note 2 7 7 3 7" xfId="26691"/>
    <cellStyle name="Note 2 7 7 4" xfId="27053"/>
    <cellStyle name="Note 2 8" xfId="20479"/>
    <cellStyle name="Note 2 8 2" xfId="20480"/>
    <cellStyle name="Note 2 8 2 2" xfId="21840"/>
    <cellStyle name="Note 2 8 2 2 2" xfId="22520"/>
    <cellStyle name="Note 2 8 2 2 3" xfId="22802"/>
    <cellStyle name="Note 2 8 2 2 4" xfId="23534"/>
    <cellStyle name="Note 2 8 2 2 5" xfId="24960"/>
    <cellStyle name="Note 2 8 2 2 6" xfId="26158"/>
    <cellStyle name="Note 2 8 2 2 7" xfId="24558"/>
    <cellStyle name="Note 2 8 2 2 8" xfId="26749"/>
    <cellStyle name="Note 2 8 2 3" xfId="21573"/>
    <cellStyle name="Note 2 8 2 3 2" xfId="21367"/>
    <cellStyle name="Note 2 8 2 3 3" xfId="25120"/>
    <cellStyle name="Note 2 8 2 3 4" xfId="24448"/>
    <cellStyle name="Note 2 8 2 3 5" xfId="24991"/>
    <cellStyle name="Note 2 8 2 3 6" xfId="26591"/>
    <cellStyle name="Note 2 8 2 3 7" xfId="26729"/>
    <cellStyle name="Note 2 8 2 4" xfId="27054"/>
    <cellStyle name="Note 2 8 3" xfId="20481"/>
    <cellStyle name="Note 2 8 3 2" xfId="21841"/>
    <cellStyle name="Note 2 8 3 2 2" xfId="22521"/>
    <cellStyle name="Note 2 8 3 2 3" xfId="22803"/>
    <cellStyle name="Note 2 8 3 2 4" xfId="23533"/>
    <cellStyle name="Note 2 8 3 2 5" xfId="24109"/>
    <cellStyle name="Note 2 8 3 2 6" xfId="26159"/>
    <cellStyle name="Note 2 8 3 2 7" xfId="24290"/>
    <cellStyle name="Note 2 8 3 2 8" xfId="26734"/>
    <cellStyle name="Note 2 8 3 3" xfId="21574"/>
    <cellStyle name="Note 2 8 3 3 2" xfId="21366"/>
    <cellStyle name="Note 2 8 3 3 3" xfId="25146"/>
    <cellStyle name="Note 2 8 3 3 4" xfId="25199"/>
    <cellStyle name="Note 2 8 3 3 5" xfId="25596"/>
    <cellStyle name="Note 2 8 3 3 6" xfId="24679"/>
    <cellStyle name="Note 2 8 3 3 7" xfId="26746"/>
    <cellStyle name="Note 2 8 3 4" xfId="27055"/>
    <cellStyle name="Note 2 8 4" xfId="20482"/>
    <cellStyle name="Note 2 8 4 2" xfId="21842"/>
    <cellStyle name="Note 2 8 4 2 2" xfId="22522"/>
    <cellStyle name="Note 2 8 4 2 3" xfId="22804"/>
    <cellStyle name="Note 2 8 4 2 4" xfId="23532"/>
    <cellStyle name="Note 2 8 4 2 5" xfId="25034"/>
    <cellStyle name="Note 2 8 4 2 6" xfId="26160"/>
    <cellStyle name="Note 2 8 4 2 7" xfId="24905"/>
    <cellStyle name="Note 2 8 4 2 8" xfId="26643"/>
    <cellStyle name="Note 2 8 4 3" xfId="21575"/>
    <cellStyle name="Note 2 8 4 3 2" xfId="21365"/>
    <cellStyle name="Note 2 8 4 3 3" xfId="23903"/>
    <cellStyle name="Note 2 8 4 3 4" xfId="24323"/>
    <cellStyle name="Note 2 8 4 3 5" xfId="24012"/>
    <cellStyle name="Note 2 8 4 3 6" xfId="26578"/>
    <cellStyle name="Note 2 8 4 3 7" xfId="26675"/>
    <cellStyle name="Note 2 8 4 4" xfId="27056"/>
    <cellStyle name="Note 2 8 5" xfId="20483"/>
    <cellStyle name="Note 2 8 5 2" xfId="21843"/>
    <cellStyle name="Note 2 8 5 2 2" xfId="22523"/>
    <cellStyle name="Note 2 8 5 2 3" xfId="22805"/>
    <cellStyle name="Note 2 8 5 2 4" xfId="23531"/>
    <cellStyle name="Note 2 8 5 2 5" xfId="24961"/>
    <cellStyle name="Note 2 8 5 2 6" xfId="26161"/>
    <cellStyle name="Note 2 8 5 2 7" xfId="24291"/>
    <cellStyle name="Note 2 8 5 2 8" xfId="24685"/>
    <cellStyle name="Note 2 8 5 3" xfId="21576"/>
    <cellStyle name="Note 2 8 5 3 2" xfId="21364"/>
    <cellStyle name="Note 2 8 5 3 3" xfId="25121"/>
    <cellStyle name="Note 2 8 5 3 4" xfId="25449"/>
    <cellStyle name="Note 2 8 5 3 5" xfId="25669"/>
    <cellStyle name="Note 2 8 5 3 6" xfId="26590"/>
    <cellStyle name="Note 2 8 5 3 7" xfId="25255"/>
    <cellStyle name="Note 2 8 5 4" xfId="27057"/>
    <cellStyle name="Note 2 9" xfId="20484"/>
    <cellStyle name="Note 2 9 2" xfId="20485"/>
    <cellStyle name="Note 2 9 2 2" xfId="21845"/>
    <cellStyle name="Note 2 9 2 2 2" xfId="22524"/>
    <cellStyle name="Note 2 9 2 2 3" xfId="22806"/>
    <cellStyle name="Note 2 9 2 2 4" xfId="23530"/>
    <cellStyle name="Note 2 9 2 2 5" xfId="24870"/>
    <cellStyle name="Note 2 9 2 2 6" xfId="26162"/>
    <cellStyle name="Note 2 9 2 2 7" xfId="24080"/>
    <cellStyle name="Note 2 9 2 2 8" xfId="24697"/>
    <cellStyle name="Note 2 9 2 3" xfId="21577"/>
    <cellStyle name="Note 2 9 2 3 2" xfId="21363"/>
    <cellStyle name="Note 2 9 2 3 3" xfId="25145"/>
    <cellStyle name="Note 2 9 2 3 4" xfId="24726"/>
    <cellStyle name="Note 2 9 2 3 5" xfId="25447"/>
    <cellStyle name="Note 2 9 2 3 6" xfId="25434"/>
    <cellStyle name="Note 2 9 2 3 7" xfId="26777"/>
    <cellStyle name="Note 2 9 2 4" xfId="27058"/>
    <cellStyle name="Note 2 9 3" xfId="20486"/>
    <cellStyle name="Note 2 9 3 2" xfId="21846"/>
    <cellStyle name="Note 2 9 3 2 2" xfId="22525"/>
    <cellStyle name="Note 2 9 3 2 3" xfId="22807"/>
    <cellStyle name="Note 2 9 3 2 4" xfId="23529"/>
    <cellStyle name="Note 2 9 3 2 5" xfId="24791"/>
    <cellStyle name="Note 2 9 3 2 6" xfId="26163"/>
    <cellStyle name="Note 2 9 3 2 7" xfId="24557"/>
    <cellStyle name="Note 2 9 3 2 8" xfId="26669"/>
    <cellStyle name="Note 2 9 3 3" xfId="21578"/>
    <cellStyle name="Note 2 9 3 3 2" xfId="21362"/>
    <cellStyle name="Note 2 9 3 3 3" xfId="23904"/>
    <cellStyle name="Note 2 9 3 3 4" xfId="24222"/>
    <cellStyle name="Note 2 9 3 3 5" xfId="23933"/>
    <cellStyle name="Note 2 9 3 3 6" xfId="26579"/>
    <cellStyle name="Note 2 9 3 3 7" xfId="26766"/>
    <cellStyle name="Note 2 9 3 4" xfId="27059"/>
    <cellStyle name="Note 2 9 4" xfId="20487"/>
    <cellStyle name="Note 2 9 4 2" xfId="21847"/>
    <cellStyle name="Note 2 9 4 2 2" xfId="22526"/>
    <cellStyle name="Note 2 9 4 2 3" xfId="22808"/>
    <cellStyle name="Note 2 9 4 2 4" xfId="23528"/>
    <cellStyle name="Note 2 9 4 2 5" xfId="24962"/>
    <cellStyle name="Note 2 9 4 2 6" xfId="26164"/>
    <cellStyle name="Note 2 9 4 2 7" xfId="24556"/>
    <cellStyle name="Note 2 9 4 2 8" xfId="24684"/>
    <cellStyle name="Note 2 9 4 3" xfId="21579"/>
    <cellStyle name="Note 2 9 4 3 2" xfId="21361"/>
    <cellStyle name="Note 2 9 4 3 3" xfId="25122"/>
    <cellStyle name="Note 2 9 4 3 4" xfId="24078"/>
    <cellStyle name="Note 2 9 4 3 5" xfId="24028"/>
    <cellStyle name="Note 2 9 4 3 6" xfId="26589"/>
    <cellStyle name="Note 2 9 4 3 7" xfId="24717"/>
    <cellStyle name="Note 2 9 4 4" xfId="27060"/>
    <cellStyle name="Note 2 9 5" xfId="20488"/>
    <cellStyle name="Note 2 9 5 2" xfId="21848"/>
    <cellStyle name="Note 2 9 5 2 2" xfId="22527"/>
    <cellStyle name="Note 2 9 5 2 3" xfId="22809"/>
    <cellStyle name="Note 2 9 5 2 4" xfId="23527"/>
    <cellStyle name="Note 2 9 5 2 5" xfId="24146"/>
    <cellStyle name="Note 2 9 5 2 6" xfId="26165"/>
    <cellStyle name="Note 2 9 5 2 7" xfId="24329"/>
    <cellStyle name="Note 2 9 5 2 8" xfId="24698"/>
    <cellStyle name="Note 2 9 5 3" xfId="21580"/>
    <cellStyle name="Note 2 9 5 3 2" xfId="21360"/>
    <cellStyle name="Note 2 9 5 3 3" xfId="25144"/>
    <cellStyle name="Note 2 9 5 3 4" xfId="25066"/>
    <cellStyle name="Note 2 9 5 3 5" xfId="24040"/>
    <cellStyle name="Note 2 9 5 3 6" xfId="24065"/>
    <cellStyle name="Note 2 9 5 3 7" xfId="26743"/>
    <cellStyle name="Note 2 9 5 4" xfId="27061"/>
    <cellStyle name="Note 3 2" xfId="20489"/>
    <cellStyle name="Note 3 2 2" xfId="20490"/>
    <cellStyle name="Note 3 2 2 2" xfId="21850"/>
    <cellStyle name="Note 3 2 2 2 2" xfId="22529"/>
    <cellStyle name="Note 3 2 2 2 3" xfId="22811"/>
    <cellStyle name="Note 3 2 2 2 4" xfId="23525"/>
    <cellStyle name="Note 3 2 2 2 5" xfId="25231"/>
    <cellStyle name="Note 3 2 2 2 6" xfId="26167"/>
    <cellStyle name="Note 3 2 2 2 7" xfId="25512"/>
    <cellStyle name="Note 3 2 2 2 8" xfId="24683"/>
    <cellStyle name="Note 3 2 2 3" xfId="21582"/>
    <cellStyle name="Note 3 2 2 3 2" xfId="21358"/>
    <cellStyle name="Note 3 2 2 3 3" xfId="23906"/>
    <cellStyle name="Note 3 2 2 3 4" xfId="25540"/>
    <cellStyle name="Note 3 2 2 3 5" xfId="24356"/>
    <cellStyle name="Note 3 2 2 3 6" xfId="26580"/>
    <cellStyle name="Note 3 2 2 3 7" xfId="25029"/>
    <cellStyle name="Note 3 2 2 4" xfId="27063"/>
    <cellStyle name="Note 3 2 3" xfId="20491"/>
    <cellStyle name="Note 3 2 4" xfId="21849"/>
    <cellStyle name="Note 3 2 4 2" xfId="22528"/>
    <cellStyle name="Note 3 2 4 3" xfId="22810"/>
    <cellStyle name="Note 3 2 4 4" xfId="23526"/>
    <cellStyle name="Note 3 2 4 5" xfId="24792"/>
    <cellStyle name="Note 3 2 4 6" xfId="26166"/>
    <cellStyle name="Note 3 2 4 7" xfId="24288"/>
    <cellStyle name="Note 3 2 4 8" xfId="25415"/>
    <cellStyle name="Note 3 2 5" xfId="21581"/>
    <cellStyle name="Note 3 2 5 2" xfId="21359"/>
    <cellStyle name="Note 3 2 5 3" xfId="23905"/>
    <cellStyle name="Note 3 2 5 4" xfId="25198"/>
    <cellStyle name="Note 3 2 5 5" xfId="24314"/>
    <cellStyle name="Note 3 2 5 6" xfId="24680"/>
    <cellStyle name="Note 3 2 5 7" xfId="26798"/>
    <cellStyle name="Note 3 2 6" xfId="27062"/>
    <cellStyle name="Note 3 3" xfId="20492"/>
    <cellStyle name="Note 3 3 2" xfId="20493"/>
    <cellStyle name="Note 3 3 3" xfId="21852"/>
    <cellStyle name="Note 3 3 3 2" xfId="22530"/>
    <cellStyle name="Note 3 3 3 3" xfId="22812"/>
    <cellStyle name="Note 3 3 3 4" xfId="23524"/>
    <cellStyle name="Note 3 3 3 5" xfId="24963"/>
    <cellStyle name="Note 3 3 3 6" xfId="26168"/>
    <cellStyle name="Note 3 3 3 7" xfId="24555"/>
    <cellStyle name="Note 3 3 3 8" xfId="24699"/>
    <cellStyle name="Note 3 3 4" xfId="21583"/>
    <cellStyle name="Note 3 3 4 2" xfId="21357"/>
    <cellStyle name="Note 3 3 4 3" xfId="25123"/>
    <cellStyle name="Note 3 3 4 4" xfId="25517"/>
    <cellStyle name="Note 3 3 4 5" xfId="23967"/>
    <cellStyle name="Note 3 3 4 6" xfId="26588"/>
    <cellStyle name="Note 3 3 4 7" xfId="26797"/>
    <cellStyle name="Note 3 3 5" xfId="27064"/>
    <cellStyle name="Note 3 4" xfId="20494"/>
    <cellStyle name="Note 3 4 2" xfId="21854"/>
    <cellStyle name="Note 3 4 2 2" xfId="22531"/>
    <cellStyle name="Note 3 4 2 3" xfId="22813"/>
    <cellStyle name="Note 3 4 2 4" xfId="23523"/>
    <cellStyle name="Note 3 4 2 5" xfId="24110"/>
    <cellStyle name="Note 3 4 2 6" xfId="26169"/>
    <cellStyle name="Note 3 4 2 7" xfId="24287"/>
    <cellStyle name="Note 3 4 2 8" xfId="24706"/>
    <cellStyle name="Note 3 4 3" xfId="21584"/>
    <cellStyle name="Note 3 4 3 2" xfId="21356"/>
    <cellStyle name="Note 3 4 3 3" xfId="25143"/>
    <cellStyle name="Note 3 4 3 4" xfId="25613"/>
    <cellStyle name="Note 3 4 3 5" xfId="25533"/>
    <cellStyle name="Note 3 4 3 6" xfId="24681"/>
    <cellStyle name="Note 3 4 3 7" xfId="24718"/>
    <cellStyle name="Note 3 4 4" xfId="27065"/>
    <cellStyle name="Note 3 5" xfId="20495"/>
    <cellStyle name="Note 4 2" xfId="20496"/>
    <cellStyle name="Note 4 2 2" xfId="20497"/>
    <cellStyle name="Note 4 2 2 2" xfId="21857"/>
    <cellStyle name="Note 4 2 2 2 2" xfId="22533"/>
    <cellStyle name="Note 4 2 2 2 3" xfId="22815"/>
    <cellStyle name="Note 4 2 2 2 4" xfId="23521"/>
    <cellStyle name="Note 4 2 2 2 5" xfId="24964"/>
    <cellStyle name="Note 4 2 2 2 6" xfId="26171"/>
    <cellStyle name="Note 4 2 2 2 7" xfId="24554"/>
    <cellStyle name="Note 4 2 2 2 8" xfId="24700"/>
    <cellStyle name="Note 4 2 2 3" xfId="21586"/>
    <cellStyle name="Note 4 2 2 3 2" xfId="21354"/>
    <cellStyle name="Note 4 2 2 3 3" xfId="25124"/>
    <cellStyle name="Note 4 2 2 3 4" xfId="24449"/>
    <cellStyle name="Note 4 2 2 3 5" xfId="24881"/>
    <cellStyle name="Note 4 2 2 3 6" xfId="26587"/>
    <cellStyle name="Note 4 2 2 3 7" xfId="26668"/>
    <cellStyle name="Note 4 2 2 4" xfId="27067"/>
    <cellStyle name="Note 4 2 3" xfId="20498"/>
    <cellStyle name="Note 4 2 4" xfId="21856"/>
    <cellStyle name="Note 4 2 4 2" xfId="22532"/>
    <cellStyle name="Note 4 2 4 3" xfId="22814"/>
    <cellStyle name="Note 4 2 4 4" xfId="23522"/>
    <cellStyle name="Note 4 2 4 5" xfId="25033"/>
    <cellStyle name="Note 4 2 4 6" xfId="26170"/>
    <cellStyle name="Note 4 2 4 7" xfId="24904"/>
    <cellStyle name="Note 4 2 4 8" xfId="24923"/>
    <cellStyle name="Note 4 2 5" xfId="21585"/>
    <cellStyle name="Note 4 2 5 2" xfId="21355"/>
    <cellStyle name="Note 4 2 5 3" xfId="23907"/>
    <cellStyle name="Note 4 2 5 4" xfId="24020"/>
    <cellStyle name="Note 4 2 5 5" xfId="24233"/>
    <cellStyle name="Note 4 2 5 6" xfId="26581"/>
    <cellStyle name="Note 4 2 5 7" xfId="26730"/>
    <cellStyle name="Note 4 2 6" xfId="27066"/>
    <cellStyle name="Note 4 3" xfId="20499"/>
    <cellStyle name="Note 4 4" xfId="20500"/>
    <cellStyle name="Note 4 4 2" xfId="21860"/>
    <cellStyle name="Note 4 4 2 2" xfId="22534"/>
    <cellStyle name="Note 4 4 2 3" xfId="22816"/>
    <cellStyle name="Note 4 4 2 4" xfId="23520"/>
    <cellStyle name="Note 4 4 2 5" xfId="24869"/>
    <cellStyle name="Note 4 4 2 6" xfId="26172"/>
    <cellStyle name="Note 4 4 2 7" xfId="24286"/>
    <cellStyle name="Note 4 4 2 8" xfId="26780"/>
    <cellStyle name="Note 4 4 3" xfId="21587"/>
    <cellStyle name="Note 4 4 3 2" xfId="21353"/>
    <cellStyle name="Note 4 4 3 3" xfId="25142"/>
    <cellStyle name="Note 4 4 3 4" xfId="25543"/>
    <cellStyle name="Note 4 4 3 5" xfId="23966"/>
    <cellStyle name="Note 4 4 3 6" xfId="24456"/>
    <cellStyle name="Note 4 4 3 7" xfId="26796"/>
    <cellStyle name="Note 4 4 4" xfId="27068"/>
    <cellStyle name="Note 4 5" xfId="20501"/>
    <cellStyle name="Note 5" xfId="20502"/>
    <cellStyle name="Note 5 2" xfId="20503"/>
    <cellStyle name="Note 5 2 2" xfId="20504"/>
    <cellStyle name="Note 5 2 3" xfId="21863"/>
    <cellStyle name="Note 5 2 3 2" xfId="22536"/>
    <cellStyle name="Note 5 2 3 3" xfId="22818"/>
    <cellStyle name="Note 5 2 3 4" xfId="23518"/>
    <cellStyle name="Note 5 2 3 5" xfId="24965"/>
    <cellStyle name="Note 5 2 3 6" xfId="26174"/>
    <cellStyle name="Note 5 2 3 7" xfId="24553"/>
    <cellStyle name="Note 5 2 3 8" xfId="25417"/>
    <cellStyle name="Note 5 2 4" xfId="21589"/>
    <cellStyle name="Note 5 2 4 2" xfId="21351"/>
    <cellStyle name="Note 5 2 4 3" xfId="25125"/>
    <cellStyle name="Note 5 2 4 4" xfId="23977"/>
    <cellStyle name="Note 5 2 4 5" xfId="24379"/>
    <cellStyle name="Note 5 2 4 6" xfId="26586"/>
    <cellStyle name="Note 5 2 4 7" xfId="26747"/>
    <cellStyle name="Note 5 2 5" xfId="27070"/>
    <cellStyle name="Note 5 3" xfId="20505"/>
    <cellStyle name="Note 5 3 2" xfId="20506"/>
    <cellStyle name="Note 5 3 3" xfId="21865"/>
    <cellStyle name="Note 5 3 3 2" xfId="22537"/>
    <cellStyle name="Note 5 3 3 3" xfId="22819"/>
    <cellStyle name="Note 5 3 3 4" xfId="23517"/>
    <cellStyle name="Note 5 3 3 5" xfId="24868"/>
    <cellStyle name="Note 5 3 3 6" xfId="26175"/>
    <cellStyle name="Note 5 3 3 7" xfId="24285"/>
    <cellStyle name="Note 5 3 3 8" xfId="24701"/>
    <cellStyle name="Note 5 3 4" xfId="21590"/>
    <cellStyle name="Note 5 3 4 2" xfId="21350"/>
    <cellStyle name="Note 5 3 4 3" xfId="25141"/>
    <cellStyle name="Note 5 3 4 4" xfId="24725"/>
    <cellStyle name="Note 5 3 4 5" xfId="24463"/>
    <cellStyle name="Note 5 3 4 6" xfId="24429"/>
    <cellStyle name="Note 5 3 4 7" xfId="26715"/>
    <cellStyle name="Note 5 3 5" xfId="27071"/>
    <cellStyle name="Note 5 4" xfId="20507"/>
    <cellStyle name="Note 5 4 2" xfId="21867"/>
    <cellStyle name="Note 5 4 2 2" xfId="22538"/>
    <cellStyle name="Note 5 4 2 3" xfId="22820"/>
    <cellStyle name="Note 5 4 2 4" xfId="23516"/>
    <cellStyle name="Note 5 4 2 5" xfId="25232"/>
    <cellStyle name="Note 5 4 2 6" xfId="26176"/>
    <cellStyle name="Note 5 4 2 7" xfId="24091"/>
    <cellStyle name="Note 5 4 2 8" xfId="24705"/>
    <cellStyle name="Note 5 4 3" xfId="21591"/>
    <cellStyle name="Note 5 4 3 2" xfId="21349"/>
    <cellStyle name="Note 5 4 3 3" xfId="23909"/>
    <cellStyle name="Note 5 4 3 4" xfId="25420"/>
    <cellStyle name="Note 5 4 3 5" xfId="24357"/>
    <cellStyle name="Note 5 4 3 6" xfId="26583"/>
    <cellStyle name="Note 5 4 3 7" xfId="26653"/>
    <cellStyle name="Note 5 4 4" xfId="27072"/>
    <cellStyle name="Note 5 5" xfId="20508"/>
    <cellStyle name="Note 5 6" xfId="21862"/>
    <cellStyle name="Note 5 6 2" xfId="22535"/>
    <cellStyle name="Note 5 6 3" xfId="22817"/>
    <cellStyle name="Note 5 6 4" xfId="23519"/>
    <cellStyle name="Note 5 6 5" xfId="24793"/>
    <cellStyle name="Note 5 6 6" xfId="26173"/>
    <cellStyle name="Note 5 6 7" xfId="24024"/>
    <cellStyle name="Note 5 6 8" xfId="26697"/>
    <cellStyle name="Note 5 7" xfId="21588"/>
    <cellStyle name="Note 5 7 2" xfId="21352"/>
    <cellStyle name="Note 5 7 3" xfId="23908"/>
    <cellStyle name="Note 5 7 4" xfId="23917"/>
    <cellStyle name="Note 5 7 5" xfId="24885"/>
    <cellStyle name="Note 5 7 6" xfId="26582"/>
    <cellStyle name="Note 5 7 7" xfId="26716"/>
    <cellStyle name="Note 5 8" xfId="27069"/>
    <cellStyle name="Note 6" xfId="20509"/>
    <cellStyle name="Note 6 2" xfId="20510"/>
    <cellStyle name="Note 6 2 2" xfId="20511"/>
    <cellStyle name="Note 6 2 3" xfId="21870"/>
    <cellStyle name="Note 6 2 3 2" xfId="22540"/>
    <cellStyle name="Note 6 2 3 3" xfId="22822"/>
    <cellStyle name="Note 6 2 3 4" xfId="23514"/>
    <cellStyle name="Note 6 2 3 5" xfId="25521"/>
    <cellStyle name="Note 6 2 3 6" xfId="26178"/>
    <cellStyle name="Note 6 2 3 7" xfId="23954"/>
    <cellStyle name="Note 6 2 3 8" xfId="24702"/>
    <cellStyle name="Note 6 2 4" xfId="21593"/>
    <cellStyle name="Note 6 2 4 2" xfId="21347"/>
    <cellStyle name="Note 6 2 4 3" xfId="25140"/>
    <cellStyle name="Note 6 2 4 4" xfId="25667"/>
    <cellStyle name="Note 6 2 4 5" xfId="24313"/>
    <cellStyle name="Note 6 2 4 6" xfId="24682"/>
    <cellStyle name="Note 6 2 4 7" xfId="25339"/>
    <cellStyle name="Note 6 2 5" xfId="27074"/>
    <cellStyle name="Note 6 3" xfId="20512"/>
    <cellStyle name="Note 6 4" xfId="20513"/>
    <cellStyle name="Note 6 5" xfId="21869"/>
    <cellStyle name="Note 6 5 2" xfId="22539"/>
    <cellStyle name="Note 6 5 3" xfId="22821"/>
    <cellStyle name="Note 6 5 4" xfId="23515"/>
    <cellStyle name="Note 6 5 5" xfId="24966"/>
    <cellStyle name="Note 6 5 6" xfId="26177"/>
    <cellStyle name="Note 6 5 7" xfId="24289"/>
    <cellStyle name="Note 6 5 8" xfId="26720"/>
    <cellStyle name="Note 6 6" xfId="21592"/>
    <cellStyle name="Note 6 6 2" xfId="21348"/>
    <cellStyle name="Note 6 6 3" xfId="25126"/>
    <cellStyle name="Note 6 6 4" xfId="24010"/>
    <cellStyle name="Note 6 6 5" xfId="25500"/>
    <cellStyle name="Note 6 6 6" xfId="26585"/>
    <cellStyle name="Note 6 6 7" xfId="26778"/>
    <cellStyle name="Note 6 7" xfId="27073"/>
    <cellStyle name="Note 7" xfId="20514"/>
    <cellStyle name="Note 7 2" xfId="21874"/>
    <cellStyle name="Note 7 2 2" xfId="22541"/>
    <cellStyle name="Note 7 2 3" xfId="22823"/>
    <cellStyle name="Note 7 2 4" xfId="23513"/>
    <cellStyle name="Note 7 2 5" xfId="25032"/>
    <cellStyle name="Note 7 2 6" xfId="26179"/>
    <cellStyle name="Note 7 2 7" xfId="24552"/>
    <cellStyle name="Note 7 2 8" xfId="26680"/>
    <cellStyle name="Note 7 3" xfId="21594"/>
    <cellStyle name="Note 7 3 2" xfId="22995"/>
    <cellStyle name="Note 7 3 3" xfId="23338"/>
    <cellStyle name="Note 7 3 4" xfId="24861"/>
    <cellStyle name="Note 7 3 5" xfId="26355"/>
    <cellStyle name="Note 7 3 6" xfId="24490"/>
    <cellStyle name="Note 7 3 7" xfId="26774"/>
    <cellStyle name="Note 7 4" xfId="27075"/>
    <cellStyle name="Note 8" xfId="20515"/>
    <cellStyle name="Note 8 2" xfId="20516"/>
    <cellStyle name="Note 8 2 2" xfId="21876"/>
    <cellStyle name="Note 8 2 2 2" xfId="22543"/>
    <cellStyle name="Note 8 2 2 3" xfId="22825"/>
    <cellStyle name="Note 8 2 2 4" xfId="23511"/>
    <cellStyle name="Note 8 2 2 5" xfId="25229"/>
    <cellStyle name="Note 8 2 2 6" xfId="26181"/>
    <cellStyle name="Note 8 2 2 7" xfId="24284"/>
    <cellStyle name="Note 8 2 2 8" xfId="24703"/>
    <cellStyle name="Note 8 2 3" xfId="21596"/>
    <cellStyle name="Note 8 2 3 2" xfId="22997"/>
    <cellStyle name="Note 8 2 3 3" xfId="23336"/>
    <cellStyle name="Note 8 2 3 4" xfId="24135"/>
    <cellStyle name="Note 8 2 3 5" xfId="26357"/>
    <cellStyle name="Note 8 2 3 6" xfId="24082"/>
    <cellStyle name="Note 8 2 3 7" xfId="26731"/>
    <cellStyle name="Note 8 2 4" xfId="27077"/>
    <cellStyle name="Note 8 3" xfId="21875"/>
    <cellStyle name="Note 8 3 2" xfId="22542"/>
    <cellStyle name="Note 8 3 3" xfId="22824"/>
    <cellStyle name="Note 8 3 4" xfId="23512"/>
    <cellStyle name="Note 8 3 5" xfId="24794"/>
    <cellStyle name="Note 8 3 6" xfId="26180"/>
    <cellStyle name="Note 8 3 7" xfId="24551"/>
    <cellStyle name="Note 8 3 8" xfId="24704"/>
    <cellStyle name="Note 8 4" xfId="21595"/>
    <cellStyle name="Note 8 4 2" xfId="22996"/>
    <cellStyle name="Note 8 4 3" xfId="23337"/>
    <cellStyle name="Note 8 4 4" xfId="25700"/>
    <cellStyle name="Note 8 4 5" xfId="26356"/>
    <cellStyle name="Note 8 4 6" xfId="25502"/>
    <cellStyle name="Note 8 4 7" xfId="26764"/>
    <cellStyle name="Note 8 5" xfId="27076"/>
    <cellStyle name="Note 9" xfId="20517"/>
    <cellStyle name="Note 9 2" xfId="21877"/>
    <cellStyle name="Note 9 2 2" xfId="22544"/>
    <cellStyle name="Note 9 2 3" xfId="22826"/>
    <cellStyle name="Note 9 2 4" xfId="23510"/>
    <cellStyle name="Note 9 2 5" xfId="25280"/>
    <cellStyle name="Note 9 2 6" xfId="26182"/>
    <cellStyle name="Note 9 2 7" xfId="24903"/>
    <cellStyle name="Note 9 2 8" xfId="26707"/>
    <cellStyle name="Note 9 3" xfId="21597"/>
    <cellStyle name="Note 9 3 2" xfId="22998"/>
    <cellStyle name="Note 9 3 3" xfId="23335"/>
    <cellStyle name="Note 9 3 4" xfId="25609"/>
    <cellStyle name="Note 9 3 5" xfId="26358"/>
    <cellStyle name="Note 9 3 6" xfId="24247"/>
    <cellStyle name="Note 9 3 7" xfId="26678"/>
    <cellStyle name="Note 9 4" xfId="27078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1884"/>
    <cellStyle name="optionalExposure 2 2" xfId="22545"/>
    <cellStyle name="optionalExposure 2 3" xfId="24325"/>
    <cellStyle name="optionalExposure 3" xfId="22250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1890"/>
    <cellStyle name="Output 2 10 2 2 2" xfId="22547"/>
    <cellStyle name="Output 2 10 2 2 3" xfId="22828"/>
    <cellStyle name="Output 2 10 2 2 4" xfId="23507"/>
    <cellStyle name="Output 2 10 2 2 5" xfId="24795"/>
    <cellStyle name="Output 2 10 2 2 6" xfId="26185"/>
    <cellStyle name="Output 2 10 2 2 7" xfId="24341"/>
    <cellStyle name="Output 2 10 2 3" xfId="21599"/>
    <cellStyle name="Output 2 10 2 3 2" xfId="23000"/>
    <cellStyle name="Output 2 10 2 3 3" xfId="23333"/>
    <cellStyle name="Output 2 10 2 3 4" xfId="25331"/>
    <cellStyle name="Output 2 10 2 3 5" xfId="26360"/>
    <cellStyle name="Output 2 10 2 3 6" xfId="24201"/>
    <cellStyle name="Output 2 10 2 4" xfId="27080"/>
    <cellStyle name="Output 2 10 3" xfId="20531"/>
    <cellStyle name="Output 2 10 3 2" xfId="21891"/>
    <cellStyle name="Output 2 10 3 2 2" xfId="22548"/>
    <cellStyle name="Output 2 10 3 2 3" xfId="22829"/>
    <cellStyle name="Output 2 10 3 2 4" xfId="23506"/>
    <cellStyle name="Output 2 10 3 2 5" xfId="25368"/>
    <cellStyle name="Output 2 10 3 2 6" xfId="26186"/>
    <cellStyle name="Output 2 10 3 2 7" xfId="24550"/>
    <cellStyle name="Output 2 10 3 3" xfId="21600"/>
    <cellStyle name="Output 2 10 3 3 2" xfId="23001"/>
    <cellStyle name="Output 2 10 3 3 3" xfId="23332"/>
    <cellStyle name="Output 2 10 3 3 4" xfId="25322"/>
    <cellStyle name="Output 2 10 3 3 5" xfId="26361"/>
    <cellStyle name="Output 2 10 3 3 6" xfId="25133"/>
    <cellStyle name="Output 2 10 3 4" xfId="27081"/>
    <cellStyle name="Output 2 10 4" xfId="20532"/>
    <cellStyle name="Output 2 10 4 2" xfId="21892"/>
    <cellStyle name="Output 2 10 4 2 2" xfId="22549"/>
    <cellStyle name="Output 2 10 4 2 3" xfId="22830"/>
    <cellStyle name="Output 2 10 4 2 4" xfId="23505"/>
    <cellStyle name="Output 2 10 4 2 5" xfId="24867"/>
    <cellStyle name="Output 2 10 4 2 6" xfId="26187"/>
    <cellStyle name="Output 2 10 4 2 7" xfId="24282"/>
    <cellStyle name="Output 2 10 4 3" xfId="21601"/>
    <cellStyle name="Output 2 10 4 3 2" xfId="23002"/>
    <cellStyle name="Output 2 10 4 3 3" xfId="23331"/>
    <cellStyle name="Output 2 10 4 3 4" xfId="25531"/>
    <cellStyle name="Output 2 10 4 3 5" xfId="26362"/>
    <cellStyle name="Output 2 10 4 3 6" xfId="23922"/>
    <cellStyle name="Output 2 10 4 4" xfId="27082"/>
    <cellStyle name="Output 2 10 5" xfId="20533"/>
    <cellStyle name="Output 2 10 5 2" xfId="21893"/>
    <cellStyle name="Output 2 10 5 2 2" xfId="22550"/>
    <cellStyle name="Output 2 10 5 2 3" xfId="22831"/>
    <cellStyle name="Output 2 10 5 2 4" xfId="23504"/>
    <cellStyle name="Output 2 10 5 2 5" xfId="24796"/>
    <cellStyle name="Output 2 10 5 2 6" xfId="26188"/>
    <cellStyle name="Output 2 10 5 2 7" xfId="25515"/>
    <cellStyle name="Output 2 10 5 3" xfId="21602"/>
    <cellStyle name="Output 2 10 5 3 2" xfId="23003"/>
    <cellStyle name="Output 2 10 5 3 3" xfId="23330"/>
    <cellStyle name="Output 2 10 5 3 4" xfId="24820"/>
    <cellStyle name="Output 2 10 5 3 5" xfId="26363"/>
    <cellStyle name="Output 2 10 5 3 6" xfId="24351"/>
    <cellStyle name="Output 2 10 5 4" xfId="27083"/>
    <cellStyle name="Output 2 11" xfId="20534"/>
    <cellStyle name="Output 2 11 2" xfId="20535"/>
    <cellStyle name="Output 2 11 2 2" xfId="21895"/>
    <cellStyle name="Output 2 11 2 2 2" xfId="22552"/>
    <cellStyle name="Output 2 11 2 2 3" xfId="22833"/>
    <cellStyle name="Output 2 11 2 2 4" xfId="23502"/>
    <cellStyle name="Output 2 11 2 2 5" xfId="24967"/>
    <cellStyle name="Output 2 11 2 2 6" xfId="26190"/>
    <cellStyle name="Output 2 11 2 2 7" xfId="24281"/>
    <cellStyle name="Output 2 11 2 3" xfId="21604"/>
    <cellStyle name="Output 2 11 2 3 2" xfId="23005"/>
    <cellStyle name="Output 2 11 2 3 3" xfId="23328"/>
    <cellStyle name="Output 2 11 2 3 4" xfId="25301"/>
    <cellStyle name="Output 2 11 2 3 5" xfId="26365"/>
    <cellStyle name="Output 2 11 2 3 6" xfId="25489"/>
    <cellStyle name="Output 2 11 2 4" xfId="27085"/>
    <cellStyle name="Output 2 11 3" xfId="20536"/>
    <cellStyle name="Output 2 11 3 2" xfId="21896"/>
    <cellStyle name="Output 2 11 3 2 2" xfId="22553"/>
    <cellStyle name="Output 2 11 3 2 3" xfId="22834"/>
    <cellStyle name="Output 2 11 3 2 4" xfId="23501"/>
    <cellStyle name="Output 2 11 3 2 5" xfId="25437"/>
    <cellStyle name="Output 2 11 3 2 6" xfId="26191"/>
    <cellStyle name="Output 2 11 3 2 7" xfId="24902"/>
    <cellStyle name="Output 2 11 3 3" xfId="21605"/>
    <cellStyle name="Output 2 11 3 3 2" xfId="23006"/>
    <cellStyle name="Output 2 11 3 3 3" xfId="23327"/>
    <cellStyle name="Output 2 11 3 3 4" xfId="25372"/>
    <cellStyle name="Output 2 11 3 3 5" xfId="26366"/>
    <cellStyle name="Output 2 11 3 3 6" xfId="24489"/>
    <cellStyle name="Output 2 11 3 4" xfId="27086"/>
    <cellStyle name="Output 2 11 4" xfId="20537"/>
    <cellStyle name="Output 2 11 4 2" xfId="21897"/>
    <cellStyle name="Output 2 11 4 2 2" xfId="22554"/>
    <cellStyle name="Output 2 11 4 2 3" xfId="22835"/>
    <cellStyle name="Output 2 11 4 2 4" xfId="23500"/>
    <cellStyle name="Output 2 11 4 2 5" xfId="25234"/>
    <cellStyle name="Output 2 11 4 2 6" xfId="26192"/>
    <cellStyle name="Output 2 11 4 2 7" xfId="24548"/>
    <cellStyle name="Output 2 11 4 3" xfId="21606"/>
    <cellStyle name="Output 2 11 4 3 2" xfId="23007"/>
    <cellStyle name="Output 2 11 4 3 3" xfId="23326"/>
    <cellStyle name="Output 2 11 4 3 4" xfId="25636"/>
    <cellStyle name="Output 2 11 4 3 5" xfId="26367"/>
    <cellStyle name="Output 2 11 4 3 6" xfId="24385"/>
    <cellStyle name="Output 2 11 4 4" xfId="27087"/>
    <cellStyle name="Output 2 11 5" xfId="20538"/>
    <cellStyle name="Output 2 11 5 2" xfId="21898"/>
    <cellStyle name="Output 2 11 5 2 2" xfId="22555"/>
    <cellStyle name="Output 2 11 5 2 3" xfId="22836"/>
    <cellStyle name="Output 2 11 5 2 4" xfId="23499"/>
    <cellStyle name="Output 2 11 5 2 5" xfId="25030"/>
    <cellStyle name="Output 2 11 5 2 6" xfId="26193"/>
    <cellStyle name="Output 2 11 5 2 7" xfId="24547"/>
    <cellStyle name="Output 2 11 5 3" xfId="21607"/>
    <cellStyle name="Output 2 11 5 3 2" xfId="23008"/>
    <cellStyle name="Output 2 11 5 3 3" xfId="23325"/>
    <cellStyle name="Output 2 11 5 3 4" xfId="25313"/>
    <cellStyle name="Output 2 11 5 3 5" xfId="26368"/>
    <cellStyle name="Output 2 11 5 3 6" xfId="24029"/>
    <cellStyle name="Output 2 11 5 4" xfId="27088"/>
    <cellStyle name="Output 2 11 6" xfId="21894"/>
    <cellStyle name="Output 2 11 6 2" xfId="22551"/>
    <cellStyle name="Output 2 11 6 3" xfId="22832"/>
    <cellStyle name="Output 2 11 6 4" xfId="23503"/>
    <cellStyle name="Output 2 11 6 5" xfId="24797"/>
    <cellStyle name="Output 2 11 6 6" xfId="26189"/>
    <cellStyle name="Output 2 11 6 7" xfId="24549"/>
    <cellStyle name="Output 2 11 7" xfId="21603"/>
    <cellStyle name="Output 2 11 7 2" xfId="23004"/>
    <cellStyle name="Output 2 11 7 3" xfId="23329"/>
    <cellStyle name="Output 2 11 7 4" xfId="25678"/>
    <cellStyle name="Output 2 11 7 5" xfId="26364"/>
    <cellStyle name="Output 2 11 7 6" xfId="25135"/>
    <cellStyle name="Output 2 11 8" xfId="27084"/>
    <cellStyle name="Output 2 12" xfId="20539"/>
    <cellStyle name="Output 2 12 2" xfId="20540"/>
    <cellStyle name="Output 2 12 2 2" xfId="21900"/>
    <cellStyle name="Output 2 12 2 2 2" xfId="22557"/>
    <cellStyle name="Output 2 12 2 2 3" xfId="22838"/>
    <cellStyle name="Output 2 12 2 2 4" xfId="23497"/>
    <cellStyle name="Output 2 12 2 2 5" xfId="25281"/>
    <cellStyle name="Output 2 12 2 2 6" xfId="26195"/>
    <cellStyle name="Output 2 12 2 2 7" xfId="24025"/>
    <cellStyle name="Output 2 12 2 3" xfId="21609"/>
    <cellStyle name="Output 2 12 2 3 2" xfId="23010"/>
    <cellStyle name="Output 2 12 2 3 3" xfId="23323"/>
    <cellStyle name="Output 2 12 2 3 4" xfId="25266"/>
    <cellStyle name="Output 2 12 2 3 5" xfId="26370"/>
    <cellStyle name="Output 2 12 2 3 6" xfId="26268"/>
    <cellStyle name="Output 2 12 2 4" xfId="27090"/>
    <cellStyle name="Output 2 12 3" xfId="20541"/>
    <cellStyle name="Output 2 12 3 2" xfId="21901"/>
    <cellStyle name="Output 2 12 3 2 2" xfId="22558"/>
    <cellStyle name="Output 2 12 3 2 3" xfId="22839"/>
    <cellStyle name="Output 2 12 3 2 4" xfId="23496"/>
    <cellStyle name="Output 2 12 3 2 5" xfId="24111"/>
    <cellStyle name="Output 2 12 3 2 6" xfId="26196"/>
    <cellStyle name="Output 2 12 3 2 7" xfId="24546"/>
    <cellStyle name="Output 2 12 3 3" xfId="21610"/>
    <cellStyle name="Output 2 12 3 3 2" xfId="23011"/>
    <cellStyle name="Output 2 12 3 3 3" xfId="23322"/>
    <cellStyle name="Output 2 12 3 3 4" xfId="25276"/>
    <cellStyle name="Output 2 12 3 3 5" xfId="26371"/>
    <cellStyle name="Output 2 12 3 3 6" xfId="26527"/>
    <cellStyle name="Output 2 12 3 4" xfId="27091"/>
    <cellStyle name="Output 2 12 4" xfId="20542"/>
    <cellStyle name="Output 2 12 4 2" xfId="21902"/>
    <cellStyle name="Output 2 12 4 2 2" xfId="22559"/>
    <cellStyle name="Output 2 12 4 2 3" xfId="22840"/>
    <cellStyle name="Output 2 12 4 2 4" xfId="23495"/>
    <cellStyle name="Output 2 12 4 2 5" xfId="24799"/>
    <cellStyle name="Output 2 12 4 2 6" xfId="26197"/>
    <cellStyle name="Output 2 12 4 2 7" xfId="24278"/>
    <cellStyle name="Output 2 12 4 3" xfId="21611"/>
    <cellStyle name="Output 2 12 4 3 2" xfId="23012"/>
    <cellStyle name="Output 2 12 4 3 3" xfId="23321"/>
    <cellStyle name="Output 2 12 4 3 4" xfId="24821"/>
    <cellStyle name="Output 2 12 4 3 5" xfId="26372"/>
    <cellStyle name="Output 2 12 4 3 6" xfId="24216"/>
    <cellStyle name="Output 2 12 4 4" xfId="27092"/>
    <cellStyle name="Output 2 12 5" xfId="20543"/>
    <cellStyle name="Output 2 12 5 2" xfId="21903"/>
    <cellStyle name="Output 2 12 5 2 2" xfId="22560"/>
    <cellStyle name="Output 2 12 5 2 3" xfId="22841"/>
    <cellStyle name="Output 2 12 5 2 4" xfId="23494"/>
    <cellStyle name="Output 2 12 5 2 5" xfId="25233"/>
    <cellStyle name="Output 2 12 5 2 6" xfId="26198"/>
    <cellStyle name="Output 2 12 5 2 7" xfId="25589"/>
    <cellStyle name="Output 2 12 5 3" xfId="21612"/>
    <cellStyle name="Output 2 12 5 3 2" xfId="23013"/>
    <cellStyle name="Output 2 12 5 3 3" xfId="23320"/>
    <cellStyle name="Output 2 12 5 3 4" xfId="25284"/>
    <cellStyle name="Output 2 12 5 3 5" xfId="26373"/>
    <cellStyle name="Output 2 12 5 3 6" xfId="26269"/>
    <cellStyle name="Output 2 12 5 4" xfId="27093"/>
    <cellStyle name="Output 2 12 6" xfId="21899"/>
    <cellStyle name="Output 2 12 6 2" xfId="22556"/>
    <cellStyle name="Output 2 12 6 3" xfId="22837"/>
    <cellStyle name="Output 2 12 6 4" xfId="23498"/>
    <cellStyle name="Output 2 12 6 5" xfId="24798"/>
    <cellStyle name="Output 2 12 6 6" xfId="26194"/>
    <cellStyle name="Output 2 12 6 7" xfId="24279"/>
    <cellStyle name="Output 2 12 7" xfId="21608"/>
    <cellStyle name="Output 2 12 7 2" xfId="23009"/>
    <cellStyle name="Output 2 12 7 3" xfId="23324"/>
    <cellStyle name="Output 2 12 7 4" xfId="25523"/>
    <cellStyle name="Output 2 12 7 5" xfId="26369"/>
    <cellStyle name="Output 2 12 7 6" xfId="24246"/>
    <cellStyle name="Output 2 12 8" xfId="27089"/>
    <cellStyle name="Output 2 13" xfId="20544"/>
    <cellStyle name="Output 2 13 2" xfId="20545"/>
    <cellStyle name="Output 2 13 2 2" xfId="21905"/>
    <cellStyle name="Output 2 13 2 2 2" xfId="22562"/>
    <cellStyle name="Output 2 13 2 2 3" xfId="22843"/>
    <cellStyle name="Output 2 13 2 2 4" xfId="23492"/>
    <cellStyle name="Output 2 13 2 2 5" xfId="25369"/>
    <cellStyle name="Output 2 13 2 2 6" xfId="26200"/>
    <cellStyle name="Output 2 13 2 2 7" xfId="24277"/>
    <cellStyle name="Output 2 13 2 3" xfId="21614"/>
    <cellStyle name="Output 2 13 2 3 2" xfId="23015"/>
    <cellStyle name="Output 2 13 2 3 3" xfId="23318"/>
    <cellStyle name="Output 2 13 2 3 4" xfId="25389"/>
    <cellStyle name="Output 2 13 2 3 5" xfId="26375"/>
    <cellStyle name="Output 2 13 2 3 6" xfId="24883"/>
    <cellStyle name="Output 2 13 2 4" xfId="27095"/>
    <cellStyle name="Output 2 13 3" xfId="20546"/>
    <cellStyle name="Output 2 13 3 2" xfId="21906"/>
    <cellStyle name="Output 2 13 3 2 2" xfId="22563"/>
    <cellStyle name="Output 2 13 3 2 3" xfId="22844"/>
    <cellStyle name="Output 2 13 3 2 4" xfId="23491"/>
    <cellStyle name="Output 2 13 3 2 5" xfId="25647"/>
    <cellStyle name="Output 2 13 3 2 6" xfId="26201"/>
    <cellStyle name="Output 2 13 3 2 7" xfId="24886"/>
    <cellStyle name="Output 2 13 3 3" xfId="21615"/>
    <cellStyle name="Output 2 13 3 3 2" xfId="23016"/>
    <cellStyle name="Output 2 13 3 3 3" xfId="23317"/>
    <cellStyle name="Output 2 13 3 3 4" xfId="24860"/>
    <cellStyle name="Output 2 13 3 3 5" xfId="26376"/>
    <cellStyle name="Output 2 13 3 3 6" xfId="23975"/>
    <cellStyle name="Output 2 13 3 4" xfId="27096"/>
    <cellStyle name="Output 2 13 4" xfId="20547"/>
    <cellStyle name="Output 2 13 4 2" xfId="21907"/>
    <cellStyle name="Output 2 13 4 2 2" xfId="22564"/>
    <cellStyle name="Output 2 13 4 2 3" xfId="22845"/>
    <cellStyle name="Output 2 13 4 2 4" xfId="23490"/>
    <cellStyle name="Output 2 13 4 2 5" xfId="25631"/>
    <cellStyle name="Output 2 13 4 2 6" xfId="26202"/>
    <cellStyle name="Output 2 13 4 2 7" xfId="24901"/>
    <cellStyle name="Output 2 13 4 3" xfId="21616"/>
    <cellStyle name="Output 2 13 4 3 2" xfId="23017"/>
    <cellStyle name="Output 2 13 4 3 3" xfId="23316"/>
    <cellStyle name="Output 2 13 4 3 4" xfId="25610"/>
    <cellStyle name="Output 2 13 4 3 5" xfId="26377"/>
    <cellStyle name="Output 2 13 4 3 6" xfId="24185"/>
    <cellStyle name="Output 2 13 4 4" xfId="27097"/>
    <cellStyle name="Output 2 13 5" xfId="21904"/>
    <cellStyle name="Output 2 13 5 2" xfId="22561"/>
    <cellStyle name="Output 2 13 5 3" xfId="22842"/>
    <cellStyle name="Output 2 13 5 4" xfId="23493"/>
    <cellStyle name="Output 2 13 5 5" xfId="25031"/>
    <cellStyle name="Output 2 13 5 6" xfId="26199"/>
    <cellStyle name="Output 2 13 5 7" xfId="24545"/>
    <cellStyle name="Output 2 13 6" xfId="21613"/>
    <cellStyle name="Output 2 13 6 2" xfId="23014"/>
    <cellStyle name="Output 2 13 6 3" xfId="23319"/>
    <cellStyle name="Output 2 13 6 4" xfId="25561"/>
    <cellStyle name="Output 2 13 6 5" xfId="26374"/>
    <cellStyle name="Output 2 13 6 6" xfId="26528"/>
    <cellStyle name="Output 2 13 7" xfId="27094"/>
    <cellStyle name="Output 2 14" xfId="20548"/>
    <cellStyle name="Output 2 14 2" xfId="21908"/>
    <cellStyle name="Output 2 14 2 2" xfId="22565"/>
    <cellStyle name="Output 2 14 2 3" xfId="22846"/>
    <cellStyle name="Output 2 14 2 4" xfId="23489"/>
    <cellStyle name="Output 2 14 2 5" xfId="24142"/>
    <cellStyle name="Output 2 14 2 6" xfId="26203"/>
    <cellStyle name="Output 2 14 2 7" xfId="24280"/>
    <cellStyle name="Output 2 14 3" xfId="21617"/>
    <cellStyle name="Output 2 14 3 2" xfId="23018"/>
    <cellStyle name="Output 2 14 3 3" xfId="23315"/>
    <cellStyle name="Output 2 14 3 4" xfId="25403"/>
    <cellStyle name="Output 2 14 3 5" xfId="26378"/>
    <cellStyle name="Output 2 14 3 6" xfId="25514"/>
    <cellStyle name="Output 2 14 4" xfId="27098"/>
    <cellStyle name="Output 2 15" xfId="20549"/>
    <cellStyle name="Output 2 15 2" xfId="21909"/>
    <cellStyle name="Output 2 15 2 2" xfId="22566"/>
    <cellStyle name="Output 2 15 2 3" xfId="22847"/>
    <cellStyle name="Output 2 15 2 4" xfId="23488"/>
    <cellStyle name="Output 2 15 2 5" xfId="24800"/>
    <cellStyle name="Output 2 15 2 6" xfId="26204"/>
    <cellStyle name="Output 2 15 2 7" xfId="23955"/>
    <cellStyle name="Output 2 15 3" xfId="21618"/>
    <cellStyle name="Output 2 15 3 2" xfId="23019"/>
    <cellStyle name="Output 2 15 3 3" xfId="23314"/>
    <cellStyle name="Output 2 15 3 4" xfId="25245"/>
    <cellStyle name="Output 2 15 3 5" xfId="26379"/>
    <cellStyle name="Output 2 15 3 6" xfId="25480"/>
    <cellStyle name="Output 2 15 4" xfId="27099"/>
    <cellStyle name="Output 2 16" xfId="20550"/>
    <cellStyle name="Output 2 16 2" xfId="21910"/>
    <cellStyle name="Output 2 16 2 2" xfId="22567"/>
    <cellStyle name="Output 2 16 2 3" xfId="22848"/>
    <cellStyle name="Output 2 16 2 4" xfId="23487"/>
    <cellStyle name="Output 2 16 2 5" xfId="25382"/>
    <cellStyle name="Output 2 16 2 6" xfId="26205"/>
    <cellStyle name="Output 2 16 2 7" xfId="24544"/>
    <cellStyle name="Output 2 16 3" xfId="21619"/>
    <cellStyle name="Output 2 16 3 2" xfId="23020"/>
    <cellStyle name="Output 2 16 3 3" xfId="23313"/>
    <cellStyle name="Output 2 16 3 4" xfId="25306"/>
    <cellStyle name="Output 2 16 3 5" xfId="26380"/>
    <cellStyle name="Output 2 16 3 6" xfId="23921"/>
    <cellStyle name="Output 2 16 4" xfId="27100"/>
    <cellStyle name="Output 2 17" xfId="21888"/>
    <cellStyle name="Output 2 17 2" xfId="22546"/>
    <cellStyle name="Output 2 17 3" xfId="22827"/>
    <cellStyle name="Output 2 17 4" xfId="23508"/>
    <cellStyle name="Output 2 17 5" xfId="25035"/>
    <cellStyle name="Output 2 17 6" xfId="26184"/>
    <cellStyle name="Output 2 17 7" xfId="24283"/>
    <cellStyle name="Output 2 18" xfId="21598"/>
    <cellStyle name="Output 2 18 2" xfId="22999"/>
    <cellStyle name="Output 2 18 3" xfId="23334"/>
    <cellStyle name="Output 2 18 4" xfId="25006"/>
    <cellStyle name="Output 2 18 5" xfId="26359"/>
    <cellStyle name="Output 2 18 6" xfId="24217"/>
    <cellStyle name="Output 2 19" xfId="27079"/>
    <cellStyle name="Output 2 2" xfId="20551"/>
    <cellStyle name="Output 2 2 10" xfId="21911"/>
    <cellStyle name="Output 2 2 10 2" xfId="22568"/>
    <cellStyle name="Output 2 2 10 3" xfId="22849"/>
    <cellStyle name="Output 2 2 10 4" xfId="23486"/>
    <cellStyle name="Output 2 2 10 5" xfId="25317"/>
    <cellStyle name="Output 2 2 10 6" xfId="26206"/>
    <cellStyle name="Output 2 2 10 7" xfId="24543"/>
    <cellStyle name="Output 2 2 11" xfId="21620"/>
    <cellStyle name="Output 2 2 11 2" xfId="23021"/>
    <cellStyle name="Output 2 2 11 3" xfId="23312"/>
    <cellStyle name="Output 2 2 11 4" xfId="25692"/>
    <cellStyle name="Output 2 2 11 5" xfId="26381"/>
    <cellStyle name="Output 2 2 11 6" xfId="24488"/>
    <cellStyle name="Output 2 2 12" xfId="27101"/>
    <cellStyle name="Output 2 2 2" xfId="20552"/>
    <cellStyle name="Output 2 2 2 2" xfId="20553"/>
    <cellStyle name="Output 2 2 2 2 2" xfId="21913"/>
    <cellStyle name="Output 2 2 2 2 2 2" xfId="22570"/>
    <cellStyle name="Output 2 2 2 2 2 3" xfId="22851"/>
    <cellStyle name="Output 2 2 2 2 2 4" xfId="23484"/>
    <cellStyle name="Output 2 2 2 2 2 5" xfId="24123"/>
    <cellStyle name="Output 2 2 2 2 2 6" xfId="26208"/>
    <cellStyle name="Output 2 2 2 2 2 7" xfId="24090"/>
    <cellStyle name="Output 2 2 2 2 3" xfId="21622"/>
    <cellStyle name="Output 2 2 2 2 3 2" xfId="23023"/>
    <cellStyle name="Output 2 2 2 2 3 3" xfId="23310"/>
    <cellStyle name="Output 2 2 2 2 3 4" xfId="25015"/>
    <cellStyle name="Output 2 2 2 2 3 5" xfId="26383"/>
    <cellStyle name="Output 2 2 2 2 3 6" xfId="24003"/>
    <cellStyle name="Output 2 2 2 2 4" xfId="27103"/>
    <cellStyle name="Output 2 2 2 3" xfId="20554"/>
    <cellStyle name="Output 2 2 2 3 2" xfId="21914"/>
    <cellStyle name="Output 2 2 2 3 2 2" xfId="22571"/>
    <cellStyle name="Output 2 2 2 3 2 3" xfId="22852"/>
    <cellStyle name="Output 2 2 2 3 2 4" xfId="23483"/>
    <cellStyle name="Output 2 2 2 3 2 5" xfId="24968"/>
    <cellStyle name="Output 2 2 2 3 2 6" xfId="26209"/>
    <cellStyle name="Output 2 2 2 3 2 7" xfId="24542"/>
    <cellStyle name="Output 2 2 2 3 3" xfId="21623"/>
    <cellStyle name="Output 2 2 2 3 3 2" xfId="23024"/>
    <cellStyle name="Output 2 2 2 3 3 3" xfId="23309"/>
    <cellStyle name="Output 2 2 2 3 3 4" xfId="25007"/>
    <cellStyle name="Output 2 2 2 3 3 5" xfId="26384"/>
    <cellStyle name="Output 2 2 2 3 3 6" xfId="25588"/>
    <cellStyle name="Output 2 2 2 3 4" xfId="27104"/>
    <cellStyle name="Output 2 2 2 4" xfId="20555"/>
    <cellStyle name="Output 2 2 2 4 2" xfId="21915"/>
    <cellStyle name="Output 2 2 2 4 2 2" xfId="22572"/>
    <cellStyle name="Output 2 2 2 4 2 3" xfId="22853"/>
    <cellStyle name="Output 2 2 2 4 2 4" xfId="23482"/>
    <cellStyle name="Output 2 2 2 4 2 5" xfId="24145"/>
    <cellStyle name="Output 2 2 2 4 2 6" xfId="26210"/>
    <cellStyle name="Output 2 2 2 4 2 7" xfId="24274"/>
    <cellStyle name="Output 2 2 2 4 3" xfId="21624"/>
    <cellStyle name="Output 2 2 2 4 3 2" xfId="23025"/>
    <cellStyle name="Output 2 2 2 4 3 3" xfId="23308"/>
    <cellStyle name="Output 2 2 2 4 3 4" xfId="24975"/>
    <cellStyle name="Output 2 2 2 4 3 5" xfId="26385"/>
    <cellStyle name="Output 2 2 2 4 3 6" xfId="24891"/>
    <cellStyle name="Output 2 2 2 4 4" xfId="27105"/>
    <cellStyle name="Output 2 2 2 5" xfId="21912"/>
    <cellStyle name="Output 2 2 2 5 2" xfId="22569"/>
    <cellStyle name="Output 2 2 2 5 3" xfId="22850"/>
    <cellStyle name="Output 2 2 2 5 4" xfId="23485"/>
    <cellStyle name="Output 2 2 2 5 5" xfId="25235"/>
    <cellStyle name="Output 2 2 2 5 6" xfId="26207"/>
    <cellStyle name="Output 2 2 2 5 7" xfId="24275"/>
    <cellStyle name="Output 2 2 2 6" xfId="21621"/>
    <cellStyle name="Output 2 2 2 6 2" xfId="23022"/>
    <cellStyle name="Output 2 2 2 6 3" xfId="23311"/>
    <cellStyle name="Output 2 2 2 6 4" xfId="25333"/>
    <cellStyle name="Output 2 2 2 6 5" xfId="26382"/>
    <cellStyle name="Output 2 2 2 6 6" xfId="24245"/>
    <cellStyle name="Output 2 2 2 7" xfId="27102"/>
    <cellStyle name="Output 2 2 3" xfId="20556"/>
    <cellStyle name="Output 2 2 3 2" xfId="20557"/>
    <cellStyle name="Output 2 2 3 2 2" xfId="21917"/>
    <cellStyle name="Output 2 2 3 2 2 2" xfId="22574"/>
    <cellStyle name="Output 2 2 3 2 2 3" xfId="22855"/>
    <cellStyle name="Output 2 2 3 2 2 4" xfId="23480"/>
    <cellStyle name="Output 2 2 3 2 2 5" xfId="24801"/>
    <cellStyle name="Output 2 2 3 2 2 6" xfId="26212"/>
    <cellStyle name="Output 2 2 3 2 2 7" xfId="24541"/>
    <cellStyle name="Output 2 2 3 2 3" xfId="21626"/>
    <cellStyle name="Output 2 2 3 2 3 2" xfId="23027"/>
    <cellStyle name="Output 2 2 3 2 3 3" xfId="23306"/>
    <cellStyle name="Output 2 2 3 2 3 4" xfId="25679"/>
    <cellStyle name="Output 2 2 3 2 3 5" xfId="26387"/>
    <cellStyle name="Output 2 2 3 2 3 6" xfId="24200"/>
    <cellStyle name="Output 2 2 3 2 4" xfId="27107"/>
    <cellStyle name="Output 2 2 3 3" xfId="20558"/>
    <cellStyle name="Output 2 2 3 3 2" xfId="21918"/>
    <cellStyle name="Output 2 2 3 3 2 2" xfId="22575"/>
    <cellStyle name="Output 2 2 3 3 2 3" xfId="22856"/>
    <cellStyle name="Output 2 2 3 3 2 4" xfId="23479"/>
    <cellStyle name="Output 2 2 3 3 2 5" xfId="25282"/>
    <cellStyle name="Output 2 2 3 3 2 6" xfId="26213"/>
    <cellStyle name="Output 2 2 3 3 2 7" xfId="24273"/>
    <cellStyle name="Output 2 2 3 3 3" xfId="21627"/>
    <cellStyle name="Output 2 2 3 3 3 2" xfId="23028"/>
    <cellStyle name="Output 2 2 3 3 3 3" xfId="23305"/>
    <cellStyle name="Output 2 2 3 3 3 4" xfId="25573"/>
    <cellStyle name="Output 2 2 3 3 3 5" xfId="26388"/>
    <cellStyle name="Output 2 2 3 3 3 6" xfId="24487"/>
    <cellStyle name="Output 2 2 3 3 4" xfId="27108"/>
    <cellStyle name="Output 2 2 3 4" xfId="20559"/>
    <cellStyle name="Output 2 2 3 4 2" xfId="21919"/>
    <cellStyle name="Output 2 2 3 4 2 2" xfId="22576"/>
    <cellStyle name="Output 2 2 3 4 2 3" xfId="22857"/>
    <cellStyle name="Output 2 2 3 4 2 4" xfId="23478"/>
    <cellStyle name="Output 2 2 3 4 2 5" xfId="24112"/>
    <cellStyle name="Output 2 2 3 4 2 6" xfId="26214"/>
    <cellStyle name="Output 2 2 3 4 2 7" xfId="24343"/>
    <cellStyle name="Output 2 2 3 4 3" xfId="21628"/>
    <cellStyle name="Output 2 2 3 4 3 2" xfId="23029"/>
    <cellStyle name="Output 2 2 3 4 3 3" xfId="23304"/>
    <cellStyle name="Output 2 2 3 4 3 4" xfId="24822"/>
    <cellStyle name="Output 2 2 3 4 3 5" xfId="26389"/>
    <cellStyle name="Output 2 2 3 4 3 6" xfId="23943"/>
    <cellStyle name="Output 2 2 3 4 4" xfId="27109"/>
    <cellStyle name="Output 2 2 3 5" xfId="21916"/>
    <cellStyle name="Output 2 2 3 5 2" xfId="22573"/>
    <cellStyle name="Output 2 2 3 5 3" xfId="22854"/>
    <cellStyle name="Output 2 2 3 5 4" xfId="23481"/>
    <cellStyle name="Output 2 2 3 5 5" xfId="25324"/>
    <cellStyle name="Output 2 2 3 5 6" xfId="26211"/>
    <cellStyle name="Output 2 2 3 5 7" xfId="24900"/>
    <cellStyle name="Output 2 2 3 6" xfId="21625"/>
    <cellStyle name="Output 2 2 3 6 2" xfId="23026"/>
    <cellStyle name="Output 2 2 3 6 3" xfId="23307"/>
    <cellStyle name="Output 2 2 3 6 4" xfId="24118"/>
    <cellStyle name="Output 2 2 3 6 5" xfId="26386"/>
    <cellStyle name="Output 2 2 3 6 6" xfId="23971"/>
    <cellStyle name="Output 2 2 3 7" xfId="27106"/>
    <cellStyle name="Output 2 2 4" xfId="20560"/>
    <cellStyle name="Output 2 2 4 2" xfId="20561"/>
    <cellStyle name="Output 2 2 4 2 2" xfId="21921"/>
    <cellStyle name="Output 2 2 4 2 2 2" xfId="22578"/>
    <cellStyle name="Output 2 2 4 2 2 3" xfId="22859"/>
    <cellStyle name="Output 2 2 4 2 2 4" xfId="23476"/>
    <cellStyle name="Output 2 2 4 2 2 5" xfId="25237"/>
    <cellStyle name="Output 2 2 4 2 2 6" xfId="26216"/>
    <cellStyle name="Output 2 2 4 2 2 7" xfId="24342"/>
    <cellStyle name="Output 2 2 4 2 3" xfId="21630"/>
    <cellStyle name="Output 2 2 4 2 3 2" xfId="23031"/>
    <cellStyle name="Output 2 2 4 2 3 3" xfId="23302"/>
    <cellStyle name="Output 2 2 4 2 3 4" xfId="24131"/>
    <cellStyle name="Output 2 2 4 2 3 5" xfId="26391"/>
    <cellStyle name="Output 2 2 4 2 3 6" xfId="24045"/>
    <cellStyle name="Output 2 2 4 2 4" xfId="27111"/>
    <cellStyle name="Output 2 2 4 3" xfId="20562"/>
    <cellStyle name="Output 2 2 4 3 2" xfId="21922"/>
    <cellStyle name="Output 2 2 4 3 2 2" xfId="22579"/>
    <cellStyle name="Output 2 2 4 3 2 3" xfId="22860"/>
    <cellStyle name="Output 2 2 4 3 2 4" xfId="23475"/>
    <cellStyle name="Output 2 2 4 3 2 5" xfId="25326"/>
    <cellStyle name="Output 2 2 4 3 2 6" xfId="26217"/>
    <cellStyle name="Output 2 2 4 3 2 7" xfId="24540"/>
    <cellStyle name="Output 2 2 4 3 3" xfId="21631"/>
    <cellStyle name="Output 2 2 4 3 3 2" xfId="23032"/>
    <cellStyle name="Output 2 2 4 3 3 3" xfId="23301"/>
    <cellStyle name="Output 2 2 4 3 3 4" xfId="24976"/>
    <cellStyle name="Output 2 2 4 3 3 5" xfId="26392"/>
    <cellStyle name="Output 2 2 4 3 3 6" xfId="24184"/>
    <cellStyle name="Output 2 2 4 3 4" xfId="27112"/>
    <cellStyle name="Output 2 2 4 4" xfId="20563"/>
    <cellStyle name="Output 2 2 4 4 2" xfId="21923"/>
    <cellStyle name="Output 2 2 4 4 2 2" xfId="22580"/>
    <cellStyle name="Output 2 2 4 4 2 3" xfId="22861"/>
    <cellStyle name="Output 2 2 4 4 2 4" xfId="23474"/>
    <cellStyle name="Output 2 2 4 4 2 5" xfId="25370"/>
    <cellStyle name="Output 2 2 4 4 2 6" xfId="26218"/>
    <cellStyle name="Output 2 2 4 4 2 7" xfId="24272"/>
    <cellStyle name="Output 2 2 4 4 3" xfId="21632"/>
    <cellStyle name="Output 2 2 4 4 3 2" xfId="23033"/>
    <cellStyle name="Output 2 2 4 4 3 3" xfId="23300"/>
    <cellStyle name="Output 2 2 4 4 3 4" xfId="25355"/>
    <cellStyle name="Output 2 2 4 4 3 5" xfId="26393"/>
    <cellStyle name="Output 2 2 4 4 3 6" xfId="24486"/>
    <cellStyle name="Output 2 2 4 4 4" xfId="27113"/>
    <cellStyle name="Output 2 2 4 5" xfId="21920"/>
    <cellStyle name="Output 2 2 4 5 2" xfId="22577"/>
    <cellStyle name="Output 2 2 4 5 3" xfId="22858"/>
    <cellStyle name="Output 2 2 4 5 4" xfId="23477"/>
    <cellStyle name="Output 2 2 4 5 5" xfId="24802"/>
    <cellStyle name="Output 2 2 4 5 6" xfId="26215"/>
    <cellStyle name="Output 2 2 4 5 7" xfId="24276"/>
    <cellStyle name="Output 2 2 4 6" xfId="21629"/>
    <cellStyle name="Output 2 2 4 6 2" xfId="23030"/>
    <cellStyle name="Output 2 2 4 6 3" xfId="23303"/>
    <cellStyle name="Output 2 2 4 6 4" xfId="25637"/>
    <cellStyle name="Output 2 2 4 6 5" xfId="26390"/>
    <cellStyle name="Output 2 2 4 6 6" xfId="24183"/>
    <cellStyle name="Output 2 2 4 7" xfId="27110"/>
    <cellStyle name="Output 2 2 5" xfId="20564"/>
    <cellStyle name="Output 2 2 5 2" xfId="20565"/>
    <cellStyle name="Output 2 2 5 2 2" xfId="21925"/>
    <cellStyle name="Output 2 2 5 2 2 2" xfId="22582"/>
    <cellStyle name="Output 2 2 5 2 2 3" xfId="22863"/>
    <cellStyle name="Output 2 2 5 2 2 4" xfId="23472"/>
    <cellStyle name="Output 2 2 5 2 2 5" xfId="25236"/>
    <cellStyle name="Output 2 2 5 2 2 6" xfId="26220"/>
    <cellStyle name="Output 2 2 5 2 2 7" xfId="24539"/>
    <cellStyle name="Output 2 2 5 2 3" xfId="21634"/>
    <cellStyle name="Output 2 2 5 2 3 2" xfId="23035"/>
    <cellStyle name="Output 2 2 5 2 3 3" xfId="23298"/>
    <cellStyle name="Output 2 2 5 2 3 4" xfId="25650"/>
    <cellStyle name="Output 2 2 5 2 3 5" xfId="26395"/>
    <cellStyle name="Output 2 2 5 2 3 6" xfId="24169"/>
    <cellStyle name="Output 2 2 5 2 4" xfId="27115"/>
    <cellStyle name="Output 2 2 5 3" xfId="20566"/>
    <cellStyle name="Output 2 2 5 3 2" xfId="21926"/>
    <cellStyle name="Output 2 2 5 3 2 2" xfId="22583"/>
    <cellStyle name="Output 2 2 5 3 2 3" xfId="22864"/>
    <cellStyle name="Output 2 2 5 3 2 4" xfId="23471"/>
    <cellStyle name="Output 2 2 5 3 2 5" xfId="25325"/>
    <cellStyle name="Output 2 2 5 3 2 6" xfId="26221"/>
    <cellStyle name="Output 2 2 5 3 2 7" xfId="24271"/>
    <cellStyle name="Output 2 2 5 3 3" xfId="21635"/>
    <cellStyle name="Output 2 2 5 3 3 2" xfId="23036"/>
    <cellStyle name="Output 2 2 5 3 3 3" xfId="23297"/>
    <cellStyle name="Output 2 2 5 3 3 4" xfId="25607"/>
    <cellStyle name="Output 2 2 5 3 3 5" xfId="26396"/>
    <cellStyle name="Output 2 2 5 3 3 6" xfId="25472"/>
    <cellStyle name="Output 2 2 5 3 4" xfId="27116"/>
    <cellStyle name="Output 2 2 5 4" xfId="20567"/>
    <cellStyle name="Output 2 2 5 4 2" xfId="21927"/>
    <cellStyle name="Output 2 2 5 4 2 2" xfId="22584"/>
    <cellStyle name="Output 2 2 5 4 2 3" xfId="22865"/>
    <cellStyle name="Output 2 2 5 4 2 4" xfId="23470"/>
    <cellStyle name="Output 2 2 5 4 2 5" xfId="24803"/>
    <cellStyle name="Output 2 2 5 4 2 6" xfId="26222"/>
    <cellStyle name="Output 2 2 5 4 2 7" xfId="25419"/>
    <cellStyle name="Output 2 2 5 4 3" xfId="21636"/>
    <cellStyle name="Output 2 2 5 4 3 2" xfId="23037"/>
    <cellStyle name="Output 2 2 5 4 3 3" xfId="23296"/>
    <cellStyle name="Output 2 2 5 4 3 4" xfId="25314"/>
    <cellStyle name="Output 2 2 5 4 3 5" xfId="26397"/>
    <cellStyle name="Output 2 2 5 4 3 6" xfId="24352"/>
    <cellStyle name="Output 2 2 5 4 4" xfId="27117"/>
    <cellStyle name="Output 2 2 5 5" xfId="21924"/>
    <cellStyle name="Output 2 2 5 5 2" xfId="22581"/>
    <cellStyle name="Output 2 2 5 5 3" xfId="22862"/>
    <cellStyle name="Output 2 2 5 5 4" xfId="23473"/>
    <cellStyle name="Output 2 2 5 5 5" xfId="25580"/>
    <cellStyle name="Output 2 2 5 5 6" xfId="26219"/>
    <cellStyle name="Output 2 2 5 5 7" xfId="24153"/>
    <cellStyle name="Output 2 2 5 6" xfId="21633"/>
    <cellStyle name="Output 2 2 5 6 2" xfId="23034"/>
    <cellStyle name="Output 2 2 5 6 3" xfId="23299"/>
    <cellStyle name="Output 2 2 5 6 4" xfId="25696"/>
    <cellStyle name="Output 2 2 5 6 5" xfId="26394"/>
    <cellStyle name="Output 2 2 5 6 6" xfId="24244"/>
    <cellStyle name="Output 2 2 5 7" xfId="27114"/>
    <cellStyle name="Output 2 2 6" xfId="20568"/>
    <cellStyle name="Output 2 2 6 2" xfId="21928"/>
    <cellStyle name="Output 2 2 6 2 2" xfId="22585"/>
    <cellStyle name="Output 2 2 6 2 3" xfId="22866"/>
    <cellStyle name="Output 2 2 6 2 4" xfId="23469"/>
    <cellStyle name="Output 2 2 6 2 5" xfId="24969"/>
    <cellStyle name="Output 2 2 6 2 6" xfId="26223"/>
    <cellStyle name="Output 2 2 6 2 7" xfId="24899"/>
    <cellStyle name="Output 2 2 6 3" xfId="21637"/>
    <cellStyle name="Output 2 2 6 3 2" xfId="23038"/>
    <cellStyle name="Output 2 2 6 3 3" xfId="23295"/>
    <cellStyle name="Output 2 2 6 3 4" xfId="25246"/>
    <cellStyle name="Output 2 2 6 3 5" xfId="26398"/>
    <cellStyle name="Output 2 2 6 3 6" xfId="23937"/>
    <cellStyle name="Output 2 2 6 4" xfId="27118"/>
    <cellStyle name="Output 2 2 7" xfId="20569"/>
    <cellStyle name="Output 2 2 7 2" xfId="21929"/>
    <cellStyle name="Output 2 2 7 2 2" xfId="22586"/>
    <cellStyle name="Output 2 2 7 2 3" xfId="22867"/>
    <cellStyle name="Output 2 2 7 2 4" xfId="23468"/>
    <cellStyle name="Output 2 2 7 2 5" xfId="25525"/>
    <cellStyle name="Output 2 2 7 2 6" xfId="26224"/>
    <cellStyle name="Output 2 2 7 2 7" xfId="24538"/>
    <cellStyle name="Output 2 2 7 3" xfId="21638"/>
    <cellStyle name="Output 2 2 7 3 2" xfId="23039"/>
    <cellStyle name="Output 2 2 7 3 3" xfId="23294"/>
    <cellStyle name="Output 2 2 7 3 4" xfId="25334"/>
    <cellStyle name="Output 2 2 7 3 5" xfId="26399"/>
    <cellStyle name="Output 2 2 7 3 6" xfId="25662"/>
    <cellStyle name="Output 2 2 7 4" xfId="27119"/>
    <cellStyle name="Output 2 2 8" xfId="20570"/>
    <cellStyle name="Output 2 2 8 2" xfId="21930"/>
    <cellStyle name="Output 2 2 8 2 2" xfId="22587"/>
    <cellStyle name="Output 2 2 8 2 3" xfId="22868"/>
    <cellStyle name="Output 2 2 8 2 4" xfId="23467"/>
    <cellStyle name="Output 2 2 8 2 5" xfId="25238"/>
    <cellStyle name="Output 2 2 8 2 6" xfId="26225"/>
    <cellStyle name="Output 2 2 8 2 7" xfId="24270"/>
    <cellStyle name="Output 2 2 8 3" xfId="21639"/>
    <cellStyle name="Output 2 2 8 3 2" xfId="23040"/>
    <cellStyle name="Output 2 2 8 3 3" xfId="23293"/>
    <cellStyle name="Output 2 2 8 3 4" xfId="25709"/>
    <cellStyle name="Output 2 2 8 3 5" xfId="26400"/>
    <cellStyle name="Output 2 2 8 3 6" xfId="24485"/>
    <cellStyle name="Output 2 2 8 4" xfId="27120"/>
    <cellStyle name="Output 2 2 9" xfId="20571"/>
    <cellStyle name="Output 2 2 9 2" xfId="21931"/>
    <cellStyle name="Output 2 2 9 2 2" xfId="22588"/>
    <cellStyle name="Output 2 2 9 2 3" xfId="22869"/>
    <cellStyle name="Output 2 2 9 2 4" xfId="23466"/>
    <cellStyle name="Output 2 2 9 2 5" xfId="25327"/>
    <cellStyle name="Output 2 2 9 2 6" xfId="26226"/>
    <cellStyle name="Output 2 2 9 2 7" xfId="24344"/>
    <cellStyle name="Output 2 2 9 3" xfId="21640"/>
    <cellStyle name="Output 2 2 9 3 2" xfId="23041"/>
    <cellStyle name="Output 2 2 9 3 3" xfId="23292"/>
    <cellStyle name="Output 2 2 9 3 4" xfId="25528"/>
    <cellStyle name="Output 2 2 9 3 5" xfId="26401"/>
    <cellStyle name="Output 2 2 9 3 6" xfId="25132"/>
    <cellStyle name="Output 2 2 9 4" xfId="27121"/>
    <cellStyle name="Output 2 3" xfId="20572"/>
    <cellStyle name="Output 2 3 2" xfId="20573"/>
    <cellStyle name="Output 2 3 2 2" xfId="21933"/>
    <cellStyle name="Output 2 3 2 2 2" xfId="22589"/>
    <cellStyle name="Output 2 3 2 2 3" xfId="22870"/>
    <cellStyle name="Output 2 3 2 2 4" xfId="23465"/>
    <cellStyle name="Output 2 3 2 2 5" xfId="25283"/>
    <cellStyle name="Output 2 3 2 2 6" xfId="26227"/>
    <cellStyle name="Output 2 3 2 2 7" xfId="24537"/>
    <cellStyle name="Output 2 3 2 3" xfId="21641"/>
    <cellStyle name="Output 2 3 2 3 2" xfId="23042"/>
    <cellStyle name="Output 2 3 2 3 3" xfId="23291"/>
    <cellStyle name="Output 2 3 2 3 4" xfId="24823"/>
    <cellStyle name="Output 2 3 2 3 5" xfId="26402"/>
    <cellStyle name="Output 2 3 2 3 6" xfId="25446"/>
    <cellStyle name="Output 2 3 2 4" xfId="27122"/>
    <cellStyle name="Output 2 3 3" xfId="20574"/>
    <cellStyle name="Output 2 3 3 2" xfId="21934"/>
    <cellStyle name="Output 2 3 3 2 2" xfId="22590"/>
    <cellStyle name="Output 2 3 3 2 3" xfId="22871"/>
    <cellStyle name="Output 2 3 3 2 4" xfId="23464"/>
    <cellStyle name="Output 2 3 3 2 5" xfId="24113"/>
    <cellStyle name="Output 2 3 3 2 6" xfId="26228"/>
    <cellStyle name="Output 2 3 3 2 7" xfId="24269"/>
    <cellStyle name="Output 2 3 3 3" xfId="21642"/>
    <cellStyle name="Output 2 3 3 3 2" xfId="23043"/>
    <cellStyle name="Output 2 3 3 3 3" xfId="23290"/>
    <cellStyle name="Output 2 3 3 3 4" xfId="24983"/>
    <cellStyle name="Output 2 3 3 3 5" xfId="26403"/>
    <cellStyle name="Output 2 3 3 3 6" xfId="23972"/>
    <cellStyle name="Output 2 3 3 4" xfId="27123"/>
    <cellStyle name="Output 2 3 4" xfId="20575"/>
    <cellStyle name="Output 2 3 4 2" xfId="21935"/>
    <cellStyle name="Output 2 3 4 2 2" xfId="22591"/>
    <cellStyle name="Output 2 3 4 2 3" xfId="22872"/>
    <cellStyle name="Output 2 3 4 2 4" xfId="23463"/>
    <cellStyle name="Output 2 3 4 2 5" xfId="24804"/>
    <cellStyle name="Output 2 3 4 2 6" xfId="26229"/>
    <cellStyle name="Output 2 3 4 2 7" xfId="25658"/>
    <cellStyle name="Output 2 3 4 3" xfId="21643"/>
    <cellStyle name="Output 2 3 4 3 2" xfId="23044"/>
    <cellStyle name="Output 2 3 4 3 3" xfId="23289"/>
    <cellStyle name="Output 2 3 4 3 4" xfId="24989"/>
    <cellStyle name="Output 2 3 4 3 5" xfId="26404"/>
    <cellStyle name="Output 2 3 4 3 6" xfId="23986"/>
    <cellStyle name="Output 2 3 4 4" xfId="27124"/>
    <cellStyle name="Output 2 3 5" xfId="20576"/>
    <cellStyle name="Output 2 3 5 2" xfId="21936"/>
    <cellStyle name="Output 2 3 5 2 2" xfId="22592"/>
    <cellStyle name="Output 2 3 5 2 3" xfId="22873"/>
    <cellStyle name="Output 2 3 5 2 4" xfId="23462"/>
    <cellStyle name="Output 2 3 5 2 5" xfId="24805"/>
    <cellStyle name="Output 2 3 5 2 6" xfId="26230"/>
    <cellStyle name="Output 2 3 5 2 7" xfId="24536"/>
    <cellStyle name="Output 2 3 5 3" xfId="21644"/>
    <cellStyle name="Output 2 3 5 3 2" xfId="23045"/>
    <cellStyle name="Output 2 3 5 3 3" xfId="23288"/>
    <cellStyle name="Output 2 3 5 3 4" xfId="25377"/>
    <cellStyle name="Output 2 3 5 3 5" xfId="26405"/>
    <cellStyle name="Output 2 3 5 3 6" xfId="24243"/>
    <cellStyle name="Output 2 3 5 4" xfId="27125"/>
    <cellStyle name="Output 2 4" xfId="20577"/>
    <cellStyle name="Output 2 4 2" xfId="20578"/>
    <cellStyle name="Output 2 4 2 2" xfId="21938"/>
    <cellStyle name="Output 2 4 2 2 2" xfId="22593"/>
    <cellStyle name="Output 2 4 2 2 3" xfId="22874"/>
    <cellStyle name="Output 2 4 2 2 4" xfId="23461"/>
    <cellStyle name="Output 2 4 2 2 5" xfId="25371"/>
    <cellStyle name="Output 2 4 2 2 6" xfId="26231"/>
    <cellStyle name="Output 2 4 2 2 7" xfId="24535"/>
    <cellStyle name="Output 2 4 2 3" xfId="21645"/>
    <cellStyle name="Output 2 4 2 3 2" xfId="23046"/>
    <cellStyle name="Output 2 4 2 3 3" xfId="23287"/>
    <cellStyle name="Output 2 4 2 3 4" xfId="25708"/>
    <cellStyle name="Output 2 4 2 3 5" xfId="26406"/>
    <cellStyle name="Output 2 4 2 3 6" xfId="25590"/>
    <cellStyle name="Output 2 4 2 4" xfId="27126"/>
    <cellStyle name="Output 2 4 3" xfId="20579"/>
    <cellStyle name="Output 2 4 3 2" xfId="21939"/>
    <cellStyle name="Output 2 4 3 2 2" xfId="22594"/>
    <cellStyle name="Output 2 4 3 2 3" xfId="22875"/>
    <cellStyle name="Output 2 4 3 2 4" xfId="23460"/>
    <cellStyle name="Output 2 4 3 2 5" xfId="24866"/>
    <cellStyle name="Output 2 4 3 2 6" xfId="26232"/>
    <cellStyle name="Output 2 4 3 2 7" xfId="24268"/>
    <cellStyle name="Output 2 4 3 3" xfId="21646"/>
    <cellStyle name="Output 2 4 3 3 2" xfId="23047"/>
    <cellStyle name="Output 2 4 3 3 3" xfId="23286"/>
    <cellStyle name="Output 2 4 3 3 4" xfId="25404"/>
    <cellStyle name="Output 2 4 3 3 5" xfId="26407"/>
    <cellStyle name="Output 2 4 3 3 6" xfId="24215"/>
    <cellStyle name="Output 2 4 3 4" xfId="27127"/>
    <cellStyle name="Output 2 4 4" xfId="20580"/>
    <cellStyle name="Output 2 4 4 2" xfId="21940"/>
    <cellStyle name="Output 2 4 4 2 2" xfId="22595"/>
    <cellStyle name="Output 2 4 4 2 3" xfId="22876"/>
    <cellStyle name="Output 2 4 4 2 4" xfId="23459"/>
    <cellStyle name="Output 2 4 4 2 5" xfId="24806"/>
    <cellStyle name="Output 2 4 4 2 6" xfId="26233"/>
    <cellStyle name="Output 2 4 4 2 7" xfId="24898"/>
    <cellStyle name="Output 2 4 4 3" xfId="21647"/>
    <cellStyle name="Output 2 4 4 3 2" xfId="23048"/>
    <cellStyle name="Output 2 4 4 3 3" xfId="23285"/>
    <cellStyle name="Output 2 4 4 3 4" xfId="24119"/>
    <cellStyle name="Output 2 4 4 3 5" xfId="26408"/>
    <cellStyle name="Output 2 4 4 3 6" xfId="25468"/>
    <cellStyle name="Output 2 4 4 4" xfId="27128"/>
    <cellStyle name="Output 2 4 5" xfId="20581"/>
    <cellStyle name="Output 2 4 5 2" xfId="21941"/>
    <cellStyle name="Output 2 4 5 2 2" xfId="22596"/>
    <cellStyle name="Output 2 4 5 2 3" xfId="22877"/>
    <cellStyle name="Output 2 4 5 2 4" xfId="23458"/>
    <cellStyle name="Output 2 4 5 2 5" xfId="24807"/>
    <cellStyle name="Output 2 4 5 2 6" xfId="26234"/>
    <cellStyle name="Output 2 4 5 2 7" xfId="24534"/>
    <cellStyle name="Output 2 4 5 3" xfId="21648"/>
    <cellStyle name="Output 2 4 5 3 2" xfId="23049"/>
    <cellStyle name="Output 2 4 5 3 3" xfId="23284"/>
    <cellStyle name="Output 2 4 5 3 4" xfId="24848"/>
    <cellStyle name="Output 2 4 5 3 5" xfId="26409"/>
    <cellStyle name="Output 2 4 5 3 6" xfId="24484"/>
    <cellStyle name="Output 2 4 5 4" xfId="27129"/>
    <cellStyle name="Output 2 5" xfId="20582"/>
    <cellStyle name="Output 2 5 2" xfId="20583"/>
    <cellStyle name="Output 2 5 2 2" xfId="21943"/>
    <cellStyle name="Output 2 5 2 2 2" xfId="22597"/>
    <cellStyle name="Output 2 5 2 2 3" xfId="22878"/>
    <cellStyle name="Output 2 5 2 2 4" xfId="23457"/>
    <cellStyle name="Output 2 5 2 2 5" xfId="24808"/>
    <cellStyle name="Output 2 5 2 2 6" xfId="26235"/>
    <cellStyle name="Output 2 5 2 2 7" xfId="24267"/>
    <cellStyle name="Output 2 5 2 3" xfId="21649"/>
    <cellStyle name="Output 2 5 2 3 2" xfId="23050"/>
    <cellStyle name="Output 2 5 2 3 3" xfId="23283"/>
    <cellStyle name="Output 2 5 2 3 4" xfId="25625"/>
    <cellStyle name="Output 2 5 2 3 5" xfId="26410"/>
    <cellStyle name="Output 2 5 2 3 6" xfId="24190"/>
    <cellStyle name="Output 2 5 2 4" xfId="27130"/>
    <cellStyle name="Output 2 5 3" xfId="20584"/>
    <cellStyle name="Output 2 5 3 2" xfId="21944"/>
    <cellStyle name="Output 2 5 3 2 2" xfId="22598"/>
    <cellStyle name="Output 2 5 3 2 3" xfId="22879"/>
    <cellStyle name="Output 2 5 3 2 4" xfId="23456"/>
    <cellStyle name="Output 2 5 3 2 5" xfId="24970"/>
    <cellStyle name="Output 2 5 3 2 6" xfId="26236"/>
    <cellStyle name="Output 2 5 3 2 7" xfId="24345"/>
    <cellStyle name="Output 2 5 3 3" xfId="21650"/>
    <cellStyle name="Output 2 5 3 3 2" xfId="23051"/>
    <cellStyle name="Output 2 5 3 3 3" xfId="23282"/>
    <cellStyle name="Output 2 5 3 3 4" xfId="25247"/>
    <cellStyle name="Output 2 5 3 3 5" xfId="26411"/>
    <cellStyle name="Output 2 5 3 3 6" xfId="25465"/>
    <cellStyle name="Output 2 5 3 4" xfId="27131"/>
    <cellStyle name="Output 2 5 4" xfId="20585"/>
    <cellStyle name="Output 2 5 4 2" xfId="21945"/>
    <cellStyle name="Output 2 5 4 2 2" xfId="22599"/>
    <cellStyle name="Output 2 5 4 2 3" xfId="22880"/>
    <cellStyle name="Output 2 5 4 2 4" xfId="23455"/>
    <cellStyle name="Output 2 5 4 2 5" xfId="24865"/>
    <cellStyle name="Output 2 5 4 2 6" xfId="26237"/>
    <cellStyle name="Output 2 5 4 2 7" xfId="24533"/>
    <cellStyle name="Output 2 5 4 3" xfId="21651"/>
    <cellStyle name="Output 2 5 4 3 2" xfId="23052"/>
    <cellStyle name="Output 2 5 4 3 3" xfId="23281"/>
    <cellStyle name="Output 2 5 4 3 4" xfId="25289"/>
    <cellStyle name="Output 2 5 4 3 5" xfId="26412"/>
    <cellStyle name="Output 2 5 4 3 6" xfId="24242"/>
    <cellStyle name="Output 2 5 4 4" xfId="27132"/>
    <cellStyle name="Output 2 5 5" xfId="20586"/>
    <cellStyle name="Output 2 5 5 2" xfId="21946"/>
    <cellStyle name="Output 2 5 5 2 2" xfId="22600"/>
    <cellStyle name="Output 2 5 5 2 3" xfId="22881"/>
    <cellStyle name="Output 2 5 5 2 4" xfId="23454"/>
    <cellStyle name="Output 2 5 5 2 5" xfId="24809"/>
    <cellStyle name="Output 2 5 5 2 6" xfId="26238"/>
    <cellStyle name="Output 2 5 5 2 7" xfId="24266"/>
    <cellStyle name="Output 2 5 5 3" xfId="21652"/>
    <cellStyle name="Output 2 5 5 3 2" xfId="23053"/>
    <cellStyle name="Output 2 5 5 3 3" xfId="23280"/>
    <cellStyle name="Output 2 5 5 3 4" xfId="25562"/>
    <cellStyle name="Output 2 5 5 3 5" xfId="26413"/>
    <cellStyle name="Output 2 5 5 3 6" xfId="24044"/>
    <cellStyle name="Output 2 5 5 4" xfId="27133"/>
    <cellStyle name="Output 2 6" xfId="20587"/>
    <cellStyle name="Output 2 6 2" xfId="20588"/>
    <cellStyle name="Output 2 6 2 2" xfId="21948"/>
    <cellStyle name="Output 2 6 2 2 2" xfId="22601"/>
    <cellStyle name="Output 2 6 2 2 3" xfId="22882"/>
    <cellStyle name="Output 2 6 2 2 4" xfId="23453"/>
    <cellStyle name="Output 2 6 2 2 5" xfId="24810"/>
    <cellStyle name="Output 2 6 2 2 6" xfId="26239"/>
    <cellStyle name="Output 2 6 2 2 7" xfId="24346"/>
    <cellStyle name="Output 2 6 2 3" xfId="21653"/>
    <cellStyle name="Output 2 6 2 3 2" xfId="23054"/>
    <cellStyle name="Output 2 6 2 3 3" xfId="23279"/>
    <cellStyle name="Output 2 6 2 3 4" xfId="25008"/>
    <cellStyle name="Output 2 6 2 3 5" xfId="26414"/>
    <cellStyle name="Output 2 6 2 3 6" xfId="23988"/>
    <cellStyle name="Output 2 6 2 4" xfId="27134"/>
    <cellStyle name="Output 2 6 3" xfId="20589"/>
    <cellStyle name="Output 2 6 3 2" xfId="21949"/>
    <cellStyle name="Output 2 6 3 2 2" xfId="22602"/>
    <cellStyle name="Output 2 6 3 2 3" xfId="22883"/>
    <cellStyle name="Output 2 6 3 2 4" xfId="23452"/>
    <cellStyle name="Output 2 6 3 2 5" xfId="25239"/>
    <cellStyle name="Output 2 6 3 2 6" xfId="26240"/>
    <cellStyle name="Output 2 6 3 2 7" xfId="24532"/>
    <cellStyle name="Output 2 6 3 3" xfId="21654"/>
    <cellStyle name="Output 2 6 3 3 2" xfId="23055"/>
    <cellStyle name="Output 2 6 3 3 3" xfId="23278"/>
    <cellStyle name="Output 2 6 3 3 4" xfId="25435"/>
    <cellStyle name="Output 2 6 3 3 5" xfId="26415"/>
    <cellStyle name="Output 2 6 3 3 6" xfId="24384"/>
    <cellStyle name="Output 2 6 3 4" xfId="27135"/>
    <cellStyle name="Output 2 6 4" xfId="20590"/>
    <cellStyle name="Output 2 6 4 2" xfId="21950"/>
    <cellStyle name="Output 2 6 4 2 2" xfId="22603"/>
    <cellStyle name="Output 2 6 4 2 3" xfId="22884"/>
    <cellStyle name="Output 2 6 4 2 4" xfId="23451"/>
    <cellStyle name="Output 2 6 4 2 5" xfId="24971"/>
    <cellStyle name="Output 2 6 4 2 6" xfId="26241"/>
    <cellStyle name="Output 2 6 4 2 7" xfId="24265"/>
    <cellStyle name="Output 2 6 4 3" xfId="21655"/>
    <cellStyle name="Output 2 6 4 3 2" xfId="23056"/>
    <cellStyle name="Output 2 6 4 3 3" xfId="23277"/>
    <cellStyle name="Output 2 6 4 3 4" xfId="25297"/>
    <cellStyle name="Output 2 6 4 3 5" xfId="26416"/>
    <cellStyle name="Output 2 6 4 3 6" xfId="23920"/>
    <cellStyle name="Output 2 6 4 4" xfId="27136"/>
    <cellStyle name="Output 2 6 5" xfId="20591"/>
    <cellStyle name="Output 2 6 5 2" xfId="21951"/>
    <cellStyle name="Output 2 6 5 2 2" xfId="22604"/>
    <cellStyle name="Output 2 6 5 2 3" xfId="22885"/>
    <cellStyle name="Output 2 6 5 2 4" xfId="23450"/>
    <cellStyle name="Output 2 6 5 2 5" xfId="25433"/>
    <cellStyle name="Output 2 6 5 2 6" xfId="26242"/>
    <cellStyle name="Output 2 6 5 2 7" xfId="24089"/>
    <cellStyle name="Output 2 6 5 3" xfId="21656"/>
    <cellStyle name="Output 2 6 5 3 2" xfId="23057"/>
    <cellStyle name="Output 2 6 5 3 3" xfId="23276"/>
    <cellStyle name="Output 2 6 5 3 4" xfId="24133"/>
    <cellStyle name="Output 2 6 5 3 5" xfId="26417"/>
    <cellStyle name="Output 2 6 5 3 6" xfId="24890"/>
    <cellStyle name="Output 2 6 5 4" xfId="27137"/>
    <cellStyle name="Output 2 7" xfId="20592"/>
    <cellStyle name="Output 2 7 2" xfId="20593"/>
    <cellStyle name="Output 2 7 2 2" xfId="21953"/>
    <cellStyle name="Output 2 7 2 2 2" xfId="22605"/>
    <cellStyle name="Output 2 7 2 2 3" xfId="22886"/>
    <cellStyle name="Output 2 7 2 2 4" xfId="23449"/>
    <cellStyle name="Output 2 7 2 2 5" xfId="25323"/>
    <cellStyle name="Output 2 7 2 2 6" xfId="26243"/>
    <cellStyle name="Output 2 7 2 2 7" xfId="24531"/>
    <cellStyle name="Output 2 7 2 3" xfId="21657"/>
    <cellStyle name="Output 2 7 2 3 2" xfId="23058"/>
    <cellStyle name="Output 2 7 2 3 3" xfId="23275"/>
    <cellStyle name="Output 2 7 2 3 4" xfId="25335"/>
    <cellStyle name="Output 2 7 2 3 5" xfId="26418"/>
    <cellStyle name="Output 2 7 2 3 6" xfId="24483"/>
    <cellStyle name="Output 2 7 2 4" xfId="27138"/>
    <cellStyle name="Output 2 7 3" xfId="20594"/>
    <cellStyle name="Output 2 7 3 2" xfId="21954"/>
    <cellStyle name="Output 2 7 3 2 2" xfId="22606"/>
    <cellStyle name="Output 2 7 3 2 3" xfId="22887"/>
    <cellStyle name="Output 2 7 3 2 4" xfId="23448"/>
    <cellStyle name="Output 2 7 3 2 5" xfId="24811"/>
    <cellStyle name="Output 2 7 3 2 6" xfId="26244"/>
    <cellStyle name="Output 2 7 3 2 7" xfId="24530"/>
    <cellStyle name="Output 2 7 3 3" xfId="21658"/>
    <cellStyle name="Output 2 7 3 3 2" xfId="23059"/>
    <cellStyle name="Output 2 7 3 3 3" xfId="23274"/>
    <cellStyle name="Output 2 7 3 3 4" xfId="25707"/>
    <cellStyle name="Output 2 7 3 3 5" xfId="26419"/>
    <cellStyle name="Output 2 7 3 3 6" xfId="25484"/>
    <cellStyle name="Output 2 7 3 4" xfId="27139"/>
    <cellStyle name="Output 2 7 4" xfId="20595"/>
    <cellStyle name="Output 2 7 4 2" xfId="21955"/>
    <cellStyle name="Output 2 7 4 2 2" xfId="22607"/>
    <cellStyle name="Output 2 7 4 2 3" xfId="22888"/>
    <cellStyle name="Output 2 7 4 2 4" xfId="23447"/>
    <cellStyle name="Output 2 7 4 2 5" xfId="25267"/>
    <cellStyle name="Output 2 7 4 2 6" xfId="26245"/>
    <cellStyle name="Output 2 7 4 2 7" xfId="24529"/>
    <cellStyle name="Output 2 7 4 3" xfId="21659"/>
    <cellStyle name="Output 2 7 4 3 2" xfId="23060"/>
    <cellStyle name="Output 2 7 4 3 3" xfId="23273"/>
    <cellStyle name="Output 2 7 4 3 4" xfId="25626"/>
    <cellStyle name="Output 2 7 4 3 5" xfId="26420"/>
    <cellStyle name="Output 2 7 4 3 6" xfId="23985"/>
    <cellStyle name="Output 2 7 4 4" xfId="27140"/>
    <cellStyle name="Output 2 7 5" xfId="20596"/>
    <cellStyle name="Output 2 7 5 2" xfId="21956"/>
    <cellStyle name="Output 2 7 5 2 2" xfId="22608"/>
    <cellStyle name="Output 2 7 5 2 3" xfId="22889"/>
    <cellStyle name="Output 2 7 5 2 4" xfId="23446"/>
    <cellStyle name="Output 2 7 5 2 5" xfId="25275"/>
    <cellStyle name="Output 2 7 5 2 6" xfId="26246"/>
    <cellStyle name="Output 2 7 5 2 7" xfId="24264"/>
    <cellStyle name="Output 2 7 5 3" xfId="21660"/>
    <cellStyle name="Output 2 7 5 3 2" xfId="23061"/>
    <cellStyle name="Output 2 7 5 3 3" xfId="23272"/>
    <cellStyle name="Output 2 7 5 3 4" xfId="24824"/>
    <cellStyle name="Output 2 7 5 3 5" xfId="26421"/>
    <cellStyle name="Output 2 7 5 3 6" xfId="24241"/>
    <cellStyle name="Output 2 7 5 4" xfId="27141"/>
    <cellStyle name="Output 2 8" xfId="20597"/>
    <cellStyle name="Output 2 8 2" xfId="20598"/>
    <cellStyle name="Output 2 8 2 2" xfId="21958"/>
    <cellStyle name="Output 2 8 2 2 2" xfId="22609"/>
    <cellStyle name="Output 2 8 2 2 3" xfId="22890"/>
    <cellStyle name="Output 2 8 2 2 4" xfId="23445"/>
    <cellStyle name="Output 2 8 2 2 5" xfId="25285"/>
    <cellStyle name="Output 2 8 2 2 6" xfId="26247"/>
    <cellStyle name="Output 2 8 2 2 7" xfId="24897"/>
    <cellStyle name="Output 2 8 2 3" xfId="21661"/>
    <cellStyle name="Output 2 8 2 3 2" xfId="23062"/>
    <cellStyle name="Output 2 8 2 3 3" xfId="23271"/>
    <cellStyle name="Output 2 8 2 3 4" xfId="25410"/>
    <cellStyle name="Output 2 8 2 3 5" xfId="26422"/>
    <cellStyle name="Output 2 8 2 3 6" xfId="23945"/>
    <cellStyle name="Output 2 8 2 4" xfId="27142"/>
    <cellStyle name="Output 2 8 3" xfId="20599"/>
    <cellStyle name="Output 2 8 3 2" xfId="21959"/>
    <cellStyle name="Output 2 8 3 2 2" xfId="22610"/>
    <cellStyle name="Output 2 8 3 2 3" xfId="22891"/>
    <cellStyle name="Output 2 8 3 2 4" xfId="23444"/>
    <cellStyle name="Output 2 8 3 2 5" xfId="25557"/>
    <cellStyle name="Output 2 8 3 2 6" xfId="26248"/>
    <cellStyle name="Output 2 8 3 2 7" xfId="24528"/>
    <cellStyle name="Output 2 8 3 3" xfId="21662"/>
    <cellStyle name="Output 2 8 3 3 2" xfId="23063"/>
    <cellStyle name="Output 2 8 3 3 3" xfId="23270"/>
    <cellStyle name="Output 2 8 3 3 4" xfId="25009"/>
    <cellStyle name="Output 2 8 3 3 5" xfId="26423"/>
    <cellStyle name="Output 2 8 3 3 6" xfId="25493"/>
    <cellStyle name="Output 2 8 3 4" xfId="27143"/>
    <cellStyle name="Output 2 8 4" xfId="20600"/>
    <cellStyle name="Output 2 8 4 2" xfId="21960"/>
    <cellStyle name="Output 2 8 4 2 2" xfId="22611"/>
    <cellStyle name="Output 2 8 4 2 3" xfId="22892"/>
    <cellStyle name="Output 2 8 4 2 4" xfId="23443"/>
    <cellStyle name="Output 2 8 4 2 5" xfId="25688"/>
    <cellStyle name="Output 2 8 4 2 6" xfId="26249"/>
    <cellStyle name="Output 2 8 4 2 7" xfId="24527"/>
    <cellStyle name="Output 2 8 4 3" xfId="21663"/>
    <cellStyle name="Output 2 8 4 3 2" xfId="23064"/>
    <cellStyle name="Output 2 8 4 3 3" xfId="23269"/>
    <cellStyle name="Output 2 8 4 3 4" xfId="24977"/>
    <cellStyle name="Output 2 8 4 3 5" xfId="26424"/>
    <cellStyle name="Output 2 8 4 3 6" xfId="24353"/>
    <cellStyle name="Output 2 8 4 4" xfId="27144"/>
    <cellStyle name="Output 2 8 5" xfId="20601"/>
    <cellStyle name="Output 2 8 5 2" xfId="21961"/>
    <cellStyle name="Output 2 8 5 2 2" xfId="22612"/>
    <cellStyle name="Output 2 8 5 2 3" xfId="22893"/>
    <cellStyle name="Output 2 8 5 2 4" xfId="23442"/>
    <cellStyle name="Output 2 8 5 2 5" xfId="24114"/>
    <cellStyle name="Output 2 8 5 2 6" xfId="26250"/>
    <cellStyle name="Output 2 8 5 2 7" xfId="24263"/>
    <cellStyle name="Output 2 8 5 3" xfId="21664"/>
    <cellStyle name="Output 2 8 5 3 2" xfId="23065"/>
    <cellStyle name="Output 2 8 5 3 3" xfId="23268"/>
    <cellStyle name="Output 2 8 5 3 4" xfId="25579"/>
    <cellStyle name="Output 2 8 5 3 5" xfId="26425"/>
    <cellStyle name="Output 2 8 5 3 6" xfId="25136"/>
    <cellStyle name="Output 2 8 5 4" xfId="27145"/>
    <cellStyle name="Output 2 9" xfId="20602"/>
    <cellStyle name="Output 2 9 2" xfId="20603"/>
    <cellStyle name="Output 2 9 2 2" xfId="21963"/>
    <cellStyle name="Output 2 9 2 2 2" xfId="22613"/>
    <cellStyle name="Output 2 9 2 2 3" xfId="22894"/>
    <cellStyle name="Output 2 9 2 2 4" xfId="23441"/>
    <cellStyle name="Output 2 9 2 2 5" xfId="25296"/>
    <cellStyle name="Output 2 9 2 2 6" xfId="26251"/>
    <cellStyle name="Output 2 9 2 2 7" xfId="24347"/>
    <cellStyle name="Output 2 9 2 3" xfId="21665"/>
    <cellStyle name="Output 2 9 2 3 2" xfId="23066"/>
    <cellStyle name="Output 2 9 2 3 3" xfId="23267"/>
    <cellStyle name="Output 2 9 2 3 4" xfId="25611"/>
    <cellStyle name="Output 2 9 2 3 5" xfId="26426"/>
    <cellStyle name="Output 2 9 2 3 6" xfId="24882"/>
    <cellStyle name="Output 2 9 2 4" xfId="27146"/>
    <cellStyle name="Output 2 9 3" xfId="20604"/>
    <cellStyle name="Output 2 9 3 2" xfId="21964"/>
    <cellStyle name="Output 2 9 3 2 2" xfId="22614"/>
    <cellStyle name="Output 2 9 3 2 3" xfId="22895"/>
    <cellStyle name="Output 2 9 3 2 4" xfId="23440"/>
    <cellStyle name="Output 2 9 3 2 5" xfId="25310"/>
    <cellStyle name="Output 2 9 3 2 6" xfId="26252"/>
    <cellStyle name="Output 2 9 3 2 7" xfId="24526"/>
    <cellStyle name="Output 2 9 3 3" xfId="21666"/>
    <cellStyle name="Output 2 9 3 3 2" xfId="23067"/>
    <cellStyle name="Output 2 9 3 3 3" xfId="23266"/>
    <cellStyle name="Output 2 9 3 3 4" xfId="24139"/>
    <cellStyle name="Output 2 9 3 3 5" xfId="26427"/>
    <cellStyle name="Output 2 9 3 3 6" xfId="24002"/>
    <cellStyle name="Output 2 9 3 4" xfId="27147"/>
    <cellStyle name="Output 2 9 4" xfId="20605"/>
    <cellStyle name="Output 2 9 4 2" xfId="21965"/>
    <cellStyle name="Output 2 9 4 2 2" xfId="22615"/>
    <cellStyle name="Output 2 9 4 2 3" xfId="22896"/>
    <cellStyle name="Output 2 9 4 2 4" xfId="23439"/>
    <cellStyle name="Output 2 9 4 2 5" xfId="24812"/>
    <cellStyle name="Output 2 9 4 2 6" xfId="26253"/>
    <cellStyle name="Output 2 9 4 2 7" xfId="24525"/>
    <cellStyle name="Output 2 9 4 3" xfId="21667"/>
    <cellStyle name="Output 2 9 4 3 2" xfId="23068"/>
    <cellStyle name="Output 2 9 4 3 3" xfId="23265"/>
    <cellStyle name="Output 2 9 4 3 4" xfId="25248"/>
    <cellStyle name="Output 2 9 4 3 5" xfId="26428"/>
    <cellStyle name="Output 2 9 4 3 6" xfId="25491"/>
    <cellStyle name="Output 2 9 4 4" xfId="27148"/>
    <cellStyle name="Output 2 9 5" xfId="20606"/>
    <cellStyle name="Output 2 9 5 2" xfId="21966"/>
    <cellStyle name="Output 2 9 5 2 2" xfId="22616"/>
    <cellStyle name="Output 2 9 5 2 3" xfId="22897"/>
    <cellStyle name="Output 2 9 5 2 4" xfId="23438"/>
    <cellStyle name="Output 2 9 5 2 5" xfId="25392"/>
    <cellStyle name="Output 2 9 5 2 6" xfId="26254"/>
    <cellStyle name="Output 2 9 5 2 7" xfId="24262"/>
    <cellStyle name="Output 2 9 5 3" xfId="21668"/>
    <cellStyle name="Output 2 9 5 3 2" xfId="23069"/>
    <cellStyle name="Output 2 9 5 3 3" xfId="23264"/>
    <cellStyle name="Output 2 9 5 3 4" xfId="25394"/>
    <cellStyle name="Output 2 9 5 3 5" xfId="26429"/>
    <cellStyle name="Output 2 9 5 3 6" xfId="24482"/>
    <cellStyle name="Output 2 9 5 4" xfId="27149"/>
    <cellStyle name="Output 3" xfId="20607"/>
    <cellStyle name="Output 3 2" xfId="20608"/>
    <cellStyle name="Output 3 2 2" xfId="21968"/>
    <cellStyle name="Output 3 2 2 2" xfId="22618"/>
    <cellStyle name="Output 3 2 2 3" xfId="22899"/>
    <cellStyle name="Output 3 2 2 4" xfId="23436"/>
    <cellStyle name="Output 3 2 2 5" xfId="24813"/>
    <cellStyle name="Output 3 2 2 6" xfId="26256"/>
    <cellStyle name="Output 3 2 2 7" xfId="24524"/>
    <cellStyle name="Output 3 2 3" xfId="21670"/>
    <cellStyle name="Output 3 2 3 2" xfId="23071"/>
    <cellStyle name="Output 3 2 3 3" xfId="23262"/>
    <cellStyle name="Output 3 2 3 4" xfId="25336"/>
    <cellStyle name="Output 3 2 3 5" xfId="26431"/>
    <cellStyle name="Output 3 2 3 6" xfId="24081"/>
    <cellStyle name="Output 3 2 4" xfId="27151"/>
    <cellStyle name="Output 3 3" xfId="20609"/>
    <cellStyle name="Output 3 3 2" xfId="21969"/>
    <cellStyle name="Output 3 3 2 2" xfId="22619"/>
    <cellStyle name="Output 3 3 2 3" xfId="22900"/>
    <cellStyle name="Output 3 3 2 4" xfId="23435"/>
    <cellStyle name="Output 3 3 2 5" xfId="25373"/>
    <cellStyle name="Output 3 3 2 6" xfId="26257"/>
    <cellStyle name="Output 3 3 2 7" xfId="24523"/>
    <cellStyle name="Output 3 3 3" xfId="21671"/>
    <cellStyle name="Output 3 3 3 2" xfId="23072"/>
    <cellStyle name="Output 3 3 3 3" xfId="23261"/>
    <cellStyle name="Output 3 3 3 4" xfId="24849"/>
    <cellStyle name="Output 3 3 3 5" xfId="26432"/>
    <cellStyle name="Output 3 3 3 6" xfId="24481"/>
    <cellStyle name="Output 3 3 4" xfId="27152"/>
    <cellStyle name="Output 3 4" xfId="21967"/>
    <cellStyle name="Output 3 4 2" xfId="22617"/>
    <cellStyle name="Output 3 4 3" xfId="22898"/>
    <cellStyle name="Output 3 4 4" xfId="23437"/>
    <cellStyle name="Output 3 4 5" xfId="25365"/>
    <cellStyle name="Output 3 4 6" xfId="26255"/>
    <cellStyle name="Output 3 4 7" xfId="25445"/>
    <cellStyle name="Output 3 5" xfId="21669"/>
    <cellStyle name="Output 3 5 2" xfId="23070"/>
    <cellStyle name="Output 3 5 3" xfId="23263"/>
    <cellStyle name="Output 3 5 4" xfId="25409"/>
    <cellStyle name="Output 3 5 5" xfId="26430"/>
    <cellStyle name="Output 3 5 6" xfId="25461"/>
    <cellStyle name="Output 3 6" xfId="27150"/>
    <cellStyle name="Output 4" xfId="20610"/>
    <cellStyle name="Output 4 2" xfId="20611"/>
    <cellStyle name="Output 4 2 2" xfId="21971"/>
    <cellStyle name="Output 4 2 2 2" xfId="22621"/>
    <cellStyle name="Output 4 2 2 3" xfId="22902"/>
    <cellStyle name="Output 4 2 2 4" xfId="23433"/>
    <cellStyle name="Output 4 2 2 5" xfId="25399"/>
    <cellStyle name="Output 4 2 2 6" xfId="26259"/>
    <cellStyle name="Output 4 2 2 7" xfId="24261"/>
    <cellStyle name="Output 4 2 3" xfId="21673"/>
    <cellStyle name="Output 4 2 3 2" xfId="23074"/>
    <cellStyle name="Output 4 2 3 3" xfId="23259"/>
    <cellStyle name="Output 4 2 3 4" xfId="25244"/>
    <cellStyle name="Output 4 2 3 5" xfId="26434"/>
    <cellStyle name="Output 4 2 3 6" xfId="24199"/>
    <cellStyle name="Output 4 2 4" xfId="27154"/>
    <cellStyle name="Output 4 3" xfId="20612"/>
    <cellStyle name="Output 4 3 2" xfId="21972"/>
    <cellStyle name="Output 4 3 2 2" xfId="22622"/>
    <cellStyle name="Output 4 3 2 3" xfId="22903"/>
    <cellStyle name="Output 4 3 2 4" xfId="23432"/>
    <cellStyle name="Output 4 3 2 5" xfId="24864"/>
    <cellStyle name="Output 4 3 2 6" xfId="26260"/>
    <cellStyle name="Output 4 3 2 7" xfId="24896"/>
    <cellStyle name="Output 4 3 3" xfId="21674"/>
    <cellStyle name="Output 4 3 3 2" xfId="23075"/>
    <cellStyle name="Output 4 3 3 3" xfId="23258"/>
    <cellStyle name="Output 4 3 3 4" xfId="25680"/>
    <cellStyle name="Output 4 3 3 5" xfId="26435"/>
    <cellStyle name="Output 4 3 3 6" xfId="24239"/>
    <cellStyle name="Output 4 3 4" xfId="27155"/>
    <cellStyle name="Output 4 4" xfId="21970"/>
    <cellStyle name="Output 4 4 2" xfId="22620"/>
    <cellStyle name="Output 4 4 3" xfId="22901"/>
    <cellStyle name="Output 4 4 4" xfId="23434"/>
    <cellStyle name="Output 4 4 5" xfId="25606"/>
    <cellStyle name="Output 4 4 6" xfId="26258"/>
    <cellStyle name="Output 4 4 7" xfId="24522"/>
    <cellStyle name="Output 4 5" xfId="21672"/>
    <cellStyle name="Output 4 5 2" xfId="23073"/>
    <cellStyle name="Output 4 5 3" xfId="23260"/>
    <cellStyle name="Output 4 5 4" xfId="24132"/>
    <cellStyle name="Output 4 5 5" xfId="26433"/>
    <cellStyle name="Output 4 5 6" xfId="23936"/>
    <cellStyle name="Output 4 6" xfId="27153"/>
    <cellStyle name="Output 5" xfId="20613"/>
    <cellStyle name="Output 5 2" xfId="20614"/>
    <cellStyle name="Output 5 2 2" xfId="21974"/>
    <cellStyle name="Output 5 2 2 2" xfId="22624"/>
    <cellStyle name="Output 5 2 2 3" xfId="22905"/>
    <cellStyle name="Output 5 2 2 4" xfId="23430"/>
    <cellStyle name="Output 5 2 2 5" xfId="25575"/>
    <cellStyle name="Output 5 2 2 6" xfId="26262"/>
    <cellStyle name="Output 5 2 2 7" xfId="24520"/>
    <cellStyle name="Output 5 2 3" xfId="21676"/>
    <cellStyle name="Output 5 2 3 2" xfId="23077"/>
    <cellStyle name="Output 5 2 3 3" xfId="23256"/>
    <cellStyle name="Output 5 2 3 4" xfId="25332"/>
    <cellStyle name="Output 5 2 3 5" xfId="26437"/>
    <cellStyle name="Output 5 2 3 6" xfId="24182"/>
    <cellStyle name="Output 5 2 4" xfId="27157"/>
    <cellStyle name="Output 5 3" xfId="20615"/>
    <cellStyle name="Output 5 3 2" xfId="21975"/>
    <cellStyle name="Output 5 3 2 2" xfId="22625"/>
    <cellStyle name="Output 5 3 2 3" xfId="22906"/>
    <cellStyle name="Output 5 3 2 4" xfId="23429"/>
    <cellStyle name="Output 5 3 2 5" xfId="24814"/>
    <cellStyle name="Output 5 3 2 6" xfId="26263"/>
    <cellStyle name="Output 5 3 2 7" xfId="24519"/>
    <cellStyle name="Output 5 3 3" xfId="21677"/>
    <cellStyle name="Output 5 3 3 2" xfId="23078"/>
    <cellStyle name="Output 5 3 3 3" xfId="23255"/>
    <cellStyle name="Output 5 3 3 4" xfId="25378"/>
    <cellStyle name="Output 5 3 3 5" xfId="26438"/>
    <cellStyle name="Output 5 3 3 6" xfId="24087"/>
    <cellStyle name="Output 5 3 4" xfId="27158"/>
    <cellStyle name="Output 5 4" xfId="21973"/>
    <cellStyle name="Output 5 4 2" xfId="22623"/>
    <cellStyle name="Output 5 4 3" xfId="22904"/>
    <cellStyle name="Output 5 4 4" xfId="23431"/>
    <cellStyle name="Output 5 4 5" xfId="25632"/>
    <cellStyle name="Output 5 4 6" xfId="26261"/>
    <cellStyle name="Output 5 4 7" xfId="24521"/>
    <cellStyle name="Output 5 5" xfId="21675"/>
    <cellStyle name="Output 5 5 2" xfId="23076"/>
    <cellStyle name="Output 5 5 3" xfId="23257"/>
    <cellStyle name="Output 5 5 4" xfId="25429"/>
    <cellStyle name="Output 5 5 5" xfId="26436"/>
    <cellStyle name="Output 5 5 6" xfId="23969"/>
    <cellStyle name="Output 5 6" xfId="27156"/>
    <cellStyle name="Output 6" xfId="20616"/>
    <cellStyle name="Output 6 2" xfId="20617"/>
    <cellStyle name="Output 6 2 2" xfId="21977"/>
    <cellStyle name="Output 6 2 2 2" xfId="22627"/>
    <cellStyle name="Output 6 2 2 3" xfId="22908"/>
    <cellStyle name="Output 6 2 2 4" xfId="23427"/>
    <cellStyle name="Output 6 2 2 5" xfId="25012"/>
    <cellStyle name="Output 6 2 2 6" xfId="26265"/>
    <cellStyle name="Output 6 2 2 7" xfId="23958"/>
    <cellStyle name="Output 6 2 3" xfId="21679"/>
    <cellStyle name="Output 6 2 3 2" xfId="23080"/>
    <cellStyle name="Output 6 2 3 3" xfId="23253"/>
    <cellStyle name="Output 6 2 3 4" xfId="25366"/>
    <cellStyle name="Output 6 2 3 5" xfId="26440"/>
    <cellStyle name="Output 6 2 3 6" xfId="24360"/>
    <cellStyle name="Output 6 2 4" xfId="27160"/>
    <cellStyle name="Output 6 3" xfId="20618"/>
    <cellStyle name="Output 6 3 2" xfId="21978"/>
    <cellStyle name="Output 6 3 2 2" xfId="22628"/>
    <cellStyle name="Output 6 3 2 3" xfId="22909"/>
    <cellStyle name="Output 6 3 2 4" xfId="23426"/>
    <cellStyle name="Output 6 3 2 5" xfId="24815"/>
    <cellStyle name="Output 6 3 2 6" xfId="26266"/>
    <cellStyle name="Output 6 3 2 7" xfId="23974"/>
    <cellStyle name="Output 6 3 3" xfId="21680"/>
    <cellStyle name="Output 6 3 3 2" xfId="23081"/>
    <cellStyle name="Output 6 3 3 3" xfId="23252"/>
    <cellStyle name="Output 6 3 3 4" xfId="24120"/>
    <cellStyle name="Output 6 3 3 5" xfId="26441"/>
    <cellStyle name="Output 6 3 3 6" xfId="24480"/>
    <cellStyle name="Output 6 3 4" xfId="27161"/>
    <cellStyle name="Output 6 4" xfId="21976"/>
    <cellStyle name="Output 6 4 2" xfId="22626"/>
    <cellStyle name="Output 6 4 3" xfId="22907"/>
    <cellStyle name="Output 6 4 4" xfId="23428"/>
    <cellStyle name="Output 6 4 5" xfId="25356"/>
    <cellStyle name="Output 6 4 6" xfId="26264"/>
    <cellStyle name="Output 6 4 7" xfId="24260"/>
    <cellStyle name="Output 6 5" xfId="21678"/>
    <cellStyle name="Output 6 5 2" xfId="23079"/>
    <cellStyle name="Output 6 5 3" xfId="23254"/>
    <cellStyle name="Output 6 5 4" xfId="24996"/>
    <cellStyle name="Output 6 5 5" xfId="26439"/>
    <cellStyle name="Output 6 5 6" xfId="24383"/>
    <cellStyle name="Output 6 6" xfId="27159"/>
    <cellStyle name="Output 7" xfId="20619"/>
    <cellStyle name="Output 7 2" xfId="21979"/>
    <cellStyle name="Output 7 2 2" xfId="22629"/>
    <cellStyle name="Output 7 2 3" xfId="22910"/>
    <cellStyle name="Output 7 2 4" xfId="23425"/>
    <cellStyle name="Output 7 2 5" xfId="25675"/>
    <cellStyle name="Output 7 2 6" xfId="26267"/>
    <cellStyle name="Output 7 2 7" xfId="25660"/>
    <cellStyle name="Output 7 3" xfId="21681"/>
    <cellStyle name="Output 7 3 2" xfId="23082"/>
    <cellStyle name="Output 7 3 3" xfId="23251"/>
    <cellStyle name="Output 7 3 4" xfId="25676"/>
    <cellStyle name="Output 7 3 5" xfId="26442"/>
    <cellStyle name="Output 7 3 6" xfId="24240"/>
    <cellStyle name="Output 7 4" xfId="27162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4691"/>
    <cellStyle name="Percent 23" xfId="26695"/>
    <cellStyle name="Percent 24" xfId="26722"/>
    <cellStyle name="Percent 25" xfId="24689"/>
    <cellStyle name="Percent 26" xfId="24693"/>
    <cellStyle name="Percent 27" xfId="26802"/>
    <cellStyle name="Percent 28" xfId="24719"/>
    <cellStyle name="Percent 29" xfId="24695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6718"/>
    <cellStyle name="Percent 31" xfId="26721"/>
    <cellStyle name="Percent 32" xfId="26733"/>
    <cellStyle name="Percent 33" xfId="24327"/>
    <cellStyle name="Percent 34" xfId="26806"/>
    <cellStyle name="Percent 35" xfId="26813"/>
    <cellStyle name="Percent 36" xfId="26807"/>
    <cellStyle name="Percent 37" xfId="26811"/>
    <cellStyle name="Percent 38" xfId="26808"/>
    <cellStyle name="Percent 39" xfId="2680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6817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142"/>
    <cellStyle name="showExposure 2 2" xfId="22630"/>
    <cellStyle name="showExposure 2 3" xfId="26641"/>
    <cellStyle name="showExposure 3" xfId="22258"/>
    <cellStyle name="showParameterE" xfId="20787"/>
    <cellStyle name="showParameterE 2" xfId="22143"/>
    <cellStyle name="showParameterE 2 2" xfId="22631"/>
    <cellStyle name="showParameterE 2 3" xfId="24686"/>
    <cellStyle name="showParameterE 3" xfId="22259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6723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164"/>
    <cellStyle name="Total 2 10 2 2 2" xfId="22633"/>
    <cellStyle name="Total 2 10 2 2 3" xfId="22912"/>
    <cellStyle name="Total 2 10 2 2 4" xfId="23422"/>
    <cellStyle name="Total 2 10 2 2 5" xfId="24816"/>
    <cellStyle name="Total 2 10 2 2 6" xfId="26271"/>
    <cellStyle name="Total 2 10 2 2 7" xfId="24079"/>
    <cellStyle name="Total 2 10 2 3" xfId="22047"/>
    <cellStyle name="Total 2 10 2 3 2" xfId="23084"/>
    <cellStyle name="Total 2 10 2 3 3" xfId="23249"/>
    <cellStyle name="Total 2 10 2 3 4" xfId="24825"/>
    <cellStyle name="Total 2 10 2 3 5" xfId="26444"/>
    <cellStyle name="Total 2 10 2 3 6" xfId="24198"/>
    <cellStyle name="Total 2 10 2 4" xfId="27164"/>
    <cellStyle name="Total 2 10 3" xfId="20826"/>
    <cellStyle name="Total 2 10 3 2" xfId="22165"/>
    <cellStyle name="Total 2 10 3 2 2" xfId="22634"/>
    <cellStyle name="Total 2 10 3 2 3" xfId="22913"/>
    <cellStyle name="Total 2 10 3 2 4" xfId="23421"/>
    <cellStyle name="Total 2 10 3 2 5" xfId="24972"/>
    <cellStyle name="Total 2 10 3 2 6" xfId="26272"/>
    <cellStyle name="Total 2 10 3 2 7" xfId="24518"/>
    <cellStyle name="Total 2 10 3 3" xfId="22048"/>
    <cellStyle name="Total 2 10 3 3 2" xfId="23085"/>
    <cellStyle name="Total 2 10 3 3 3" xfId="23248"/>
    <cellStyle name="Total 2 10 3 3 4" xfId="25635"/>
    <cellStyle name="Total 2 10 3 3 5" xfId="26445"/>
    <cellStyle name="Total 2 10 3 3 6" xfId="24354"/>
    <cellStyle name="Total 2 10 3 4" xfId="27165"/>
    <cellStyle name="Total 2 10 4" xfId="20827"/>
    <cellStyle name="Total 2 10 4 2" xfId="22166"/>
    <cellStyle name="Total 2 10 4 2 2" xfId="22635"/>
    <cellStyle name="Total 2 10 4 2 3" xfId="22914"/>
    <cellStyle name="Total 2 10 4 2 4" xfId="23420"/>
    <cellStyle name="Total 2 10 4 2 5" xfId="24847"/>
    <cellStyle name="Total 2 10 4 2 6" xfId="26273"/>
    <cellStyle name="Total 2 10 4 2 7" xfId="25665"/>
    <cellStyle name="Total 2 10 4 3" xfId="22049"/>
    <cellStyle name="Total 2 10 4 3 2" xfId="23086"/>
    <cellStyle name="Total 2 10 4 3 3" xfId="23247"/>
    <cellStyle name="Total 2 10 4 3 4" xfId="24128"/>
    <cellStyle name="Total 2 10 4 3 5" xfId="26446"/>
    <cellStyle name="Total 2 10 4 3 6" xfId="24001"/>
    <cellStyle name="Total 2 10 4 4" xfId="27166"/>
    <cellStyle name="Total 2 10 5" xfId="20828"/>
    <cellStyle name="Total 2 10 5 2" xfId="22167"/>
    <cellStyle name="Total 2 10 5 2 2" xfId="22636"/>
    <cellStyle name="Total 2 10 5 2 3" xfId="22915"/>
    <cellStyle name="Total 2 10 5 2 4" xfId="23419"/>
    <cellStyle name="Total 2 10 5 2 5" xfId="24856"/>
    <cellStyle name="Total 2 10 5 2 6" xfId="26274"/>
    <cellStyle name="Total 2 10 5 2 7" xfId="24259"/>
    <cellStyle name="Total 2 10 5 3" xfId="22050"/>
    <cellStyle name="Total 2 10 5 3 2" xfId="23087"/>
    <cellStyle name="Total 2 10 5 3 3" xfId="23246"/>
    <cellStyle name="Total 2 10 5 3 4" xfId="24826"/>
    <cellStyle name="Total 2 10 5 3 5" xfId="26447"/>
    <cellStyle name="Total 2 10 5 3 6" xfId="25492"/>
    <cellStyle name="Total 2 10 5 4" xfId="27167"/>
    <cellStyle name="Total 2 11" xfId="20829"/>
    <cellStyle name="Total 2 11 2" xfId="20830"/>
    <cellStyle name="Total 2 11 2 2" xfId="22169"/>
    <cellStyle name="Total 2 11 2 2 2" xfId="22638"/>
    <cellStyle name="Total 2 11 2 2 3" xfId="22917"/>
    <cellStyle name="Total 2 11 2 2 4" xfId="23417"/>
    <cellStyle name="Total 2 11 2 2 5" xfId="25602"/>
    <cellStyle name="Total 2 11 2 2 6" xfId="26276"/>
    <cellStyle name="Total 2 11 2 2 7" xfId="24517"/>
    <cellStyle name="Total 2 11 2 3" xfId="22052"/>
    <cellStyle name="Total 2 11 2 3 2" xfId="23089"/>
    <cellStyle name="Total 2 11 2 3 3" xfId="23244"/>
    <cellStyle name="Total 2 11 2 3 4" xfId="25527"/>
    <cellStyle name="Total 2 11 2 3 5" xfId="26449"/>
    <cellStyle name="Total 2 11 2 3 6" xfId="25477"/>
    <cellStyle name="Total 2 11 2 4" xfId="27169"/>
    <cellStyle name="Total 2 11 3" xfId="20831"/>
    <cellStyle name="Total 2 11 3 2" xfId="22170"/>
    <cellStyle name="Total 2 11 3 2 2" xfId="22639"/>
    <cellStyle name="Total 2 11 3 2 3" xfId="22918"/>
    <cellStyle name="Total 2 11 3 2 4" xfId="23416"/>
    <cellStyle name="Total 2 11 3 2 5" xfId="25622"/>
    <cellStyle name="Total 2 11 3 2 6" xfId="26277"/>
    <cellStyle name="Total 2 11 3 2 7" xfId="24516"/>
    <cellStyle name="Total 2 11 3 3" xfId="22053"/>
    <cellStyle name="Total 2 11 3 3 2" xfId="23090"/>
    <cellStyle name="Total 2 11 3 3 3" xfId="23243"/>
    <cellStyle name="Total 2 11 3 3 4" xfId="24978"/>
    <cellStyle name="Total 2 11 3 3 5" xfId="26450"/>
    <cellStyle name="Total 2 11 3 3 6" xfId="23923"/>
    <cellStyle name="Total 2 11 3 4" xfId="27170"/>
    <cellStyle name="Total 2 11 4" xfId="20832"/>
    <cellStyle name="Total 2 11 4 2" xfId="22171"/>
    <cellStyle name="Total 2 11 4 2 2" xfId="22640"/>
    <cellStyle name="Total 2 11 4 2 3" xfId="22919"/>
    <cellStyle name="Total 2 11 4 2 4" xfId="23415"/>
    <cellStyle name="Total 2 11 4 2 5" xfId="25240"/>
    <cellStyle name="Total 2 11 4 2 6" xfId="26278"/>
    <cellStyle name="Total 2 11 4 2 7" xfId="24258"/>
    <cellStyle name="Total 2 11 4 3" xfId="22054"/>
    <cellStyle name="Total 2 11 4 3 2" xfId="23091"/>
    <cellStyle name="Total 2 11 4 3 3" xfId="23242"/>
    <cellStyle name="Total 2 11 4 3 4" xfId="24859"/>
    <cellStyle name="Total 2 11 4 3 5" xfId="26451"/>
    <cellStyle name="Total 2 11 4 3 6" xfId="24478"/>
    <cellStyle name="Total 2 11 4 4" xfId="27171"/>
    <cellStyle name="Total 2 11 5" xfId="20833"/>
    <cellStyle name="Total 2 11 5 2" xfId="22172"/>
    <cellStyle name="Total 2 11 5 2 2" xfId="22641"/>
    <cellStyle name="Total 2 11 5 2 3" xfId="22920"/>
    <cellStyle name="Total 2 11 5 2 4" xfId="23414"/>
    <cellStyle name="Total 2 11 5 2 5" xfId="24994"/>
    <cellStyle name="Total 2 11 5 2 6" xfId="26279"/>
    <cellStyle name="Total 2 11 5 2 7" xfId="24895"/>
    <cellStyle name="Total 2 11 5 3" xfId="22055"/>
    <cellStyle name="Total 2 11 5 3 2" xfId="23092"/>
    <cellStyle name="Total 2 11 5 3 3" xfId="23241"/>
    <cellStyle name="Total 2 11 5 3 4" xfId="25319"/>
    <cellStyle name="Total 2 11 5 3 5" xfId="26452"/>
    <cellStyle name="Total 2 11 5 3 6" xfId="25501"/>
    <cellStyle name="Total 2 11 5 4" xfId="27172"/>
    <cellStyle name="Total 2 11 6" xfId="22168"/>
    <cellStyle name="Total 2 11 6 2" xfId="22637"/>
    <cellStyle name="Total 2 11 6 3" xfId="22916"/>
    <cellStyle name="Total 2 11 6 4" xfId="23418"/>
    <cellStyle name="Total 2 11 6 5" xfId="25522"/>
    <cellStyle name="Total 2 11 6 6" xfId="26275"/>
    <cellStyle name="Total 2 11 6 7" xfId="24880"/>
    <cellStyle name="Total 2 11 7" xfId="22051"/>
    <cellStyle name="Total 2 11 7 2" xfId="23088"/>
    <cellStyle name="Total 2 11 7 3" xfId="23245"/>
    <cellStyle name="Total 2 11 7 4" xfId="25563"/>
    <cellStyle name="Total 2 11 7 5" xfId="26448"/>
    <cellStyle name="Total 2 11 7 6" xfId="24479"/>
    <cellStyle name="Total 2 11 8" xfId="27168"/>
    <cellStyle name="Total 2 12" xfId="20834"/>
    <cellStyle name="Total 2 12 2" xfId="20835"/>
    <cellStyle name="Total 2 12 2 2" xfId="22174"/>
    <cellStyle name="Total 2 12 2 2 2" xfId="22643"/>
    <cellStyle name="Total 2 12 2 2 3" xfId="22922"/>
    <cellStyle name="Total 2 12 2 2 4" xfId="23412"/>
    <cellStyle name="Total 2 12 2 2 5" xfId="25328"/>
    <cellStyle name="Total 2 12 2 2 6" xfId="26281"/>
    <cellStyle name="Total 2 12 2 2 7" xfId="24514"/>
    <cellStyle name="Total 2 12 2 3" xfId="22057"/>
    <cellStyle name="Total 2 12 2 3 2" xfId="23094"/>
    <cellStyle name="Total 2 12 2 3 3" xfId="23239"/>
    <cellStyle name="Total 2 12 2 3 4" xfId="25249"/>
    <cellStyle name="Total 2 12 2 3 5" xfId="26454"/>
    <cellStyle name="Total 2 12 2 3 6" xfId="24238"/>
    <cellStyle name="Total 2 12 2 4" xfId="27174"/>
    <cellStyle name="Total 2 12 3" xfId="20836"/>
    <cellStyle name="Total 2 12 3 2" xfId="22175"/>
    <cellStyle name="Total 2 12 3 2 2" xfId="22644"/>
    <cellStyle name="Total 2 12 3 2 3" xfId="22923"/>
    <cellStyle name="Total 2 12 3 2 4" xfId="23411"/>
    <cellStyle name="Total 2 12 3 2 5" xfId="25674"/>
    <cellStyle name="Total 2 12 3 2 6" xfId="26282"/>
    <cellStyle name="Total 2 12 3 2 7" xfId="24513"/>
    <cellStyle name="Total 2 12 3 3" xfId="22058"/>
    <cellStyle name="Total 2 12 3 3 2" xfId="23095"/>
    <cellStyle name="Total 2 12 3 3 3" xfId="23238"/>
    <cellStyle name="Total 2 12 3 3 4" xfId="25612"/>
    <cellStyle name="Total 2 12 3 3 5" xfId="26455"/>
    <cellStyle name="Total 2 12 3 3 6" xfId="25406"/>
    <cellStyle name="Total 2 12 3 4" xfId="27175"/>
    <cellStyle name="Total 2 12 4" xfId="20837"/>
    <cellStyle name="Total 2 12 4 2" xfId="22176"/>
    <cellStyle name="Total 2 12 4 2 2" xfId="22645"/>
    <cellStyle name="Total 2 12 4 2 3" xfId="22924"/>
    <cellStyle name="Total 2 12 4 2 4" xfId="23410"/>
    <cellStyle name="Total 2 12 4 2 5" xfId="24137"/>
    <cellStyle name="Total 2 12 4 2 6" xfId="26283"/>
    <cellStyle name="Total 2 12 4 2 7" xfId="24257"/>
    <cellStyle name="Total 2 12 4 3" xfId="22059"/>
    <cellStyle name="Total 2 12 4 3 2" xfId="23096"/>
    <cellStyle name="Total 2 12 4 3 3" xfId="23237"/>
    <cellStyle name="Total 2 12 4 3 4" xfId="24140"/>
    <cellStyle name="Total 2 12 4 3 5" xfId="26456"/>
    <cellStyle name="Total 2 12 4 3 6" xfId="23935"/>
    <cellStyle name="Total 2 12 4 4" xfId="27176"/>
    <cellStyle name="Total 2 12 5" xfId="20838"/>
    <cellStyle name="Total 2 12 5 2" xfId="22177"/>
    <cellStyle name="Total 2 12 5 2 2" xfId="22646"/>
    <cellStyle name="Total 2 12 5 2 3" xfId="22925"/>
    <cellStyle name="Total 2 12 5 2 4" xfId="23409"/>
    <cellStyle name="Total 2 12 5 2 5" xfId="25704"/>
    <cellStyle name="Total 2 12 5 2 6" xfId="26284"/>
    <cellStyle name="Total 2 12 5 2 7" xfId="24026"/>
    <cellStyle name="Total 2 12 5 3" xfId="22060"/>
    <cellStyle name="Total 2 12 5 3 2" xfId="23097"/>
    <cellStyle name="Total 2 12 5 3 3" xfId="23236"/>
    <cellStyle name="Total 2 12 5 3 4" xfId="24017"/>
    <cellStyle name="Total 2 12 5 3 5" xfId="26457"/>
    <cellStyle name="Total 2 12 5 3 6" xfId="24032"/>
    <cellStyle name="Total 2 12 5 4" xfId="27177"/>
    <cellStyle name="Total 2 12 6" xfId="22173"/>
    <cellStyle name="Total 2 12 6 2" xfId="22642"/>
    <cellStyle name="Total 2 12 6 3" xfId="22921"/>
    <cellStyle name="Total 2 12 6 4" xfId="23413"/>
    <cellStyle name="Total 2 12 6 5" xfId="25311"/>
    <cellStyle name="Total 2 12 6 6" xfId="26280"/>
    <cellStyle name="Total 2 12 6 7" xfId="24515"/>
    <cellStyle name="Total 2 12 7" xfId="22056"/>
    <cellStyle name="Total 2 12 7 2" xfId="23093"/>
    <cellStyle name="Total 2 12 7 3" xfId="23240"/>
    <cellStyle name="Total 2 12 7 4" xfId="24130"/>
    <cellStyle name="Total 2 12 7 5" xfId="26453"/>
    <cellStyle name="Total 2 12 7 6" xfId="25470"/>
    <cellStyle name="Total 2 12 8" xfId="27173"/>
    <cellStyle name="Total 2 13" xfId="20839"/>
    <cellStyle name="Total 2 13 2" xfId="20840"/>
    <cellStyle name="Total 2 13 2 2" xfId="22179"/>
    <cellStyle name="Total 2 13 2 2 2" xfId="22648"/>
    <cellStyle name="Total 2 13 2 2 3" xfId="22927"/>
    <cellStyle name="Total 2 13 2 2 4" xfId="23407"/>
    <cellStyle name="Total 2 13 2 2 5" xfId="25286"/>
    <cellStyle name="Total 2 13 2 2 6" xfId="26286"/>
    <cellStyle name="Total 2 13 2 2 7" xfId="24511"/>
    <cellStyle name="Total 2 13 2 3" xfId="22062"/>
    <cellStyle name="Total 2 13 2 3 2" xfId="23099"/>
    <cellStyle name="Total 2 13 2 3 3" xfId="23234"/>
    <cellStyle name="Total 2 13 2 3 4" xfId="25364"/>
    <cellStyle name="Total 2 13 2 3 5" xfId="26459"/>
    <cellStyle name="Total 2 13 2 3 6" xfId="23968"/>
    <cellStyle name="Total 2 13 2 4" xfId="27179"/>
    <cellStyle name="Total 2 13 3" xfId="20841"/>
    <cellStyle name="Total 2 13 3 2" xfId="22180"/>
    <cellStyle name="Total 2 13 3 2 2" xfId="22649"/>
    <cellStyle name="Total 2 13 3 2 3" xfId="22928"/>
    <cellStyle name="Total 2 13 3 2 4" xfId="23406"/>
    <cellStyle name="Total 2 13 3 2 5" xfId="24115"/>
    <cellStyle name="Total 2 13 3 2 6" xfId="26287"/>
    <cellStyle name="Total 2 13 3 2 7" xfId="24510"/>
    <cellStyle name="Total 2 13 3 3" xfId="22063"/>
    <cellStyle name="Total 2 13 3 3 2" xfId="23100"/>
    <cellStyle name="Total 2 13 3 3 3" xfId="23233"/>
    <cellStyle name="Total 2 13 3 3 4" xfId="24921"/>
    <cellStyle name="Total 2 13 3 3 5" xfId="26460"/>
    <cellStyle name="Total 2 13 3 3 6" xfId="24884"/>
    <cellStyle name="Total 2 13 3 4" xfId="27180"/>
    <cellStyle name="Total 2 13 4" xfId="20842"/>
    <cellStyle name="Total 2 13 4 2" xfId="22181"/>
    <cellStyle name="Total 2 13 4 2 2" xfId="22650"/>
    <cellStyle name="Total 2 13 4 2 3" xfId="22929"/>
    <cellStyle name="Total 2 13 4 2 4" xfId="23405"/>
    <cellStyle name="Total 2 13 4 2 5" xfId="25558"/>
    <cellStyle name="Total 2 13 4 2 6" xfId="26288"/>
    <cellStyle name="Total 2 13 4 2 7" xfId="24256"/>
    <cellStyle name="Total 2 13 4 3" xfId="22064"/>
    <cellStyle name="Total 2 13 4 3 2" xfId="23101"/>
    <cellStyle name="Total 2 13 4 3 3" xfId="23232"/>
    <cellStyle name="Total 2 13 4 3 4" xfId="25269"/>
    <cellStyle name="Total 2 13 4 3 5" xfId="26461"/>
    <cellStyle name="Total 2 13 4 3 6" xfId="24237"/>
    <cellStyle name="Total 2 13 4 4" xfId="27181"/>
    <cellStyle name="Total 2 13 5" xfId="22178"/>
    <cellStyle name="Total 2 13 5 2" xfId="22647"/>
    <cellStyle name="Total 2 13 5 3" xfId="22926"/>
    <cellStyle name="Total 2 13 5 4" xfId="23408"/>
    <cellStyle name="Total 2 13 5 5" xfId="25003"/>
    <cellStyle name="Total 2 13 5 6" xfId="26285"/>
    <cellStyle name="Total 2 13 5 7" xfId="24512"/>
    <cellStyle name="Total 2 13 6" xfId="22061"/>
    <cellStyle name="Total 2 13 6 2" xfId="23098"/>
    <cellStyle name="Total 2 13 6 3" xfId="23235"/>
    <cellStyle name="Total 2 13 6 4" xfId="25711"/>
    <cellStyle name="Total 2 13 6 5" xfId="26458"/>
    <cellStyle name="Total 2 13 6 6" xfId="24477"/>
    <cellStyle name="Total 2 13 7" xfId="27178"/>
    <cellStyle name="Total 2 14" xfId="20843"/>
    <cellStyle name="Total 2 14 2" xfId="22182"/>
    <cellStyle name="Total 2 14 2 2" xfId="22651"/>
    <cellStyle name="Total 2 14 2 3" xfId="22930"/>
    <cellStyle name="Total 2 14 2 4" xfId="23404"/>
    <cellStyle name="Total 2 14 2 5" xfId="25400"/>
    <cellStyle name="Total 2 14 2 6" xfId="26289"/>
    <cellStyle name="Total 2 14 2 7" xfId="24086"/>
    <cellStyle name="Total 2 14 3" xfId="22065"/>
    <cellStyle name="Total 2 14 3 2" xfId="23102"/>
    <cellStyle name="Total 2 14 3 3" xfId="23231"/>
    <cellStyle name="Total 2 14 3 4" xfId="24129"/>
    <cellStyle name="Total 2 14 3 5" xfId="26462"/>
    <cellStyle name="Total 2 14 3 6" xfId="24382"/>
    <cellStyle name="Total 2 14 4" xfId="27182"/>
    <cellStyle name="Total 2 15" xfId="20844"/>
    <cellStyle name="Total 2 15 2" xfId="22183"/>
    <cellStyle name="Total 2 15 2 2" xfId="22652"/>
    <cellStyle name="Total 2 15 2 3" xfId="22931"/>
    <cellStyle name="Total 2 15 2 4" xfId="23403"/>
    <cellStyle name="Total 2 15 2 5" xfId="24817"/>
    <cellStyle name="Total 2 15 2 6" xfId="26290"/>
    <cellStyle name="Total 2 15 2 7" xfId="24509"/>
    <cellStyle name="Total 2 15 3" xfId="22066"/>
    <cellStyle name="Total 2 15 3 2" xfId="23103"/>
    <cellStyle name="Total 2 15 3 3" xfId="23230"/>
    <cellStyle name="Total 2 15 3 4" xfId="25291"/>
    <cellStyle name="Total 2 15 3 5" xfId="26463"/>
    <cellStyle name="Total 2 15 3 6" xfId="23919"/>
    <cellStyle name="Total 2 15 4" xfId="27183"/>
    <cellStyle name="Total 2 16" xfId="20845"/>
    <cellStyle name="Total 2 16 2" xfId="22184"/>
    <cellStyle name="Total 2 16 2 2" xfId="22653"/>
    <cellStyle name="Total 2 16 2 3" xfId="22932"/>
    <cellStyle name="Total 2 16 2 4" xfId="23402"/>
    <cellStyle name="Total 2 16 2 5" xfId="25016"/>
    <cellStyle name="Total 2 16 2 6" xfId="26291"/>
    <cellStyle name="Total 2 16 2 7" xfId="24508"/>
    <cellStyle name="Total 2 16 3" xfId="22067"/>
    <cellStyle name="Total 2 16 3 2" xfId="23104"/>
    <cellStyle name="Total 2 16 3 3" xfId="23229"/>
    <cellStyle name="Total 2 16 3 4" xfId="24333"/>
    <cellStyle name="Total 2 16 3 5" xfId="26464"/>
    <cellStyle name="Total 2 16 3 6" xfId="23956"/>
    <cellStyle name="Total 2 16 4" xfId="27184"/>
    <cellStyle name="Total 2 17" xfId="22163"/>
    <cellStyle name="Total 2 17 2" xfId="22632"/>
    <cellStyle name="Total 2 17 3" xfId="22911"/>
    <cellStyle name="Total 2 17 4" xfId="23423"/>
    <cellStyle name="Total 2 17 5" xfId="24987"/>
    <cellStyle name="Total 2 17 6" xfId="26270"/>
    <cellStyle name="Total 2 17 7" xfId="25497"/>
    <cellStyle name="Total 2 18" xfId="20967"/>
    <cellStyle name="Total 2 18 2" xfId="23083"/>
    <cellStyle name="Total 2 18 3" xfId="23250"/>
    <cellStyle name="Total 2 18 4" xfId="25274"/>
    <cellStyle name="Total 2 18 5" xfId="26443"/>
    <cellStyle name="Total 2 18 6" xfId="24043"/>
    <cellStyle name="Total 2 19" xfId="27163"/>
    <cellStyle name="Total 2 2" xfId="20846"/>
    <cellStyle name="Total 2 2 10" xfId="22185"/>
    <cellStyle name="Total 2 2 10 2" xfId="22654"/>
    <cellStyle name="Total 2 2 10 3" xfId="22933"/>
    <cellStyle name="Total 2 2 10 4" xfId="23401"/>
    <cellStyle name="Total 2 2 10 5" xfId="25530"/>
    <cellStyle name="Total 2 2 10 6" xfId="26292"/>
    <cellStyle name="Total 2 2 10 7" xfId="24255"/>
    <cellStyle name="Total 2 2 11" xfId="22068"/>
    <cellStyle name="Total 2 2 11 2" xfId="23105"/>
    <cellStyle name="Total 2 2 11 3" xfId="23228"/>
    <cellStyle name="Total 2 2 11 4" xfId="24997"/>
    <cellStyle name="Total 2 2 11 5" xfId="26465"/>
    <cellStyle name="Total 2 2 11 6" xfId="24004"/>
    <cellStyle name="Total 2 2 12" xfId="27185"/>
    <cellStyle name="Total 2 2 2" xfId="20847"/>
    <cellStyle name="Total 2 2 2 2" xfId="20848"/>
    <cellStyle name="Total 2 2 2 2 2" xfId="22187"/>
    <cellStyle name="Total 2 2 2 2 2 2" xfId="22656"/>
    <cellStyle name="Total 2 2 2 2 2 3" xfId="22935"/>
    <cellStyle name="Total 2 2 2 2 2 4" xfId="23399"/>
    <cellStyle name="Total 2 2 2 2 2 5" xfId="25383"/>
    <cellStyle name="Total 2 2 2 2 2 6" xfId="26294"/>
    <cellStyle name="Total 2 2 2 2 2 7" xfId="24507"/>
    <cellStyle name="Total 2 2 2 2 3" xfId="22070"/>
    <cellStyle name="Total 2 2 2 2 3 2" xfId="23107"/>
    <cellStyle name="Total 2 2 2 2 3 3" xfId="23226"/>
    <cellStyle name="Total 2 2 2 2 3 4" xfId="24019"/>
    <cellStyle name="Total 2 2 2 2 3 5" xfId="26467"/>
    <cellStyle name="Total 2 2 2 2 3 6" xfId="24476"/>
    <cellStyle name="Total 2 2 2 2 4" xfId="27187"/>
    <cellStyle name="Total 2 2 2 3" xfId="20849"/>
    <cellStyle name="Total 2 2 2 3 2" xfId="22188"/>
    <cellStyle name="Total 2 2 2 3 2 2" xfId="22657"/>
    <cellStyle name="Total 2 2 2 3 2 3" xfId="22936"/>
    <cellStyle name="Total 2 2 2 3 2 4" xfId="23398"/>
    <cellStyle name="Total 2 2 2 3 2 5" xfId="25388"/>
    <cellStyle name="Total 2 2 2 3 2 6" xfId="26295"/>
    <cellStyle name="Total 2 2 2 3 2 7" xfId="24506"/>
    <cellStyle name="Total 2 2 2 3 3" xfId="22071"/>
    <cellStyle name="Total 2 2 2 3 3 2" xfId="23108"/>
    <cellStyle name="Total 2 2 2 3 3 3" xfId="23225"/>
    <cellStyle name="Total 2 2 2 3 3 4" xfId="25564"/>
    <cellStyle name="Total 2 2 2 3 3 5" xfId="26468"/>
    <cellStyle name="Total 2 2 2 3 3 6" xfId="24475"/>
    <cellStyle name="Total 2 2 2 3 4" xfId="27188"/>
    <cellStyle name="Total 2 2 2 4" xfId="20850"/>
    <cellStyle name="Total 2 2 2 4 2" xfId="22189"/>
    <cellStyle name="Total 2 2 2 4 2 2" xfId="22658"/>
    <cellStyle name="Total 2 2 2 4 2 3" xfId="22937"/>
    <cellStyle name="Total 2 2 2 4 2 4" xfId="23397"/>
    <cellStyle name="Total 2 2 2 4 2 5" xfId="25703"/>
    <cellStyle name="Total 2 2 2 4 2 6" xfId="26296"/>
    <cellStyle name="Total 2 2 2 4 2 7" xfId="24254"/>
    <cellStyle name="Total 2 2 2 4 3" xfId="22072"/>
    <cellStyle name="Total 2 2 2 4 3 2" xfId="23109"/>
    <cellStyle name="Total 2 2 2 4 3 3" xfId="23224"/>
    <cellStyle name="Total 2 2 2 4 3 4" xfId="25011"/>
    <cellStyle name="Total 2 2 2 4 3 5" xfId="26469"/>
    <cellStyle name="Total 2 2 2 4 3 6" xfId="25138"/>
    <cellStyle name="Total 2 2 2 4 4" xfId="27189"/>
    <cellStyle name="Total 2 2 2 5" xfId="22186"/>
    <cellStyle name="Total 2 2 2 5 2" xfId="22655"/>
    <cellStyle name="Total 2 2 2 5 3" xfId="22934"/>
    <cellStyle name="Total 2 2 2 5 4" xfId="23400"/>
    <cellStyle name="Total 2 2 2 5 5" xfId="25374"/>
    <cellStyle name="Total 2 2 2 5 6" xfId="26293"/>
    <cellStyle name="Total 2 2 2 5 7" xfId="24894"/>
    <cellStyle name="Total 2 2 2 6" xfId="22069"/>
    <cellStyle name="Total 2 2 2 6 2" xfId="23106"/>
    <cellStyle name="Total 2 2 2 6 3" xfId="23227"/>
    <cellStyle name="Total 2 2 2 6 4" xfId="25578"/>
    <cellStyle name="Total 2 2 2 6 5" xfId="26466"/>
    <cellStyle name="Total 2 2 2 6 6" xfId="24181"/>
    <cellStyle name="Total 2 2 2 7" xfId="27186"/>
    <cellStyle name="Total 2 2 3" xfId="20851"/>
    <cellStyle name="Total 2 2 3 2" xfId="20852"/>
    <cellStyle name="Total 2 2 3 2 2" xfId="22191"/>
    <cellStyle name="Total 2 2 3 2 2 2" xfId="22660"/>
    <cellStyle name="Total 2 2 3 2 2 3" xfId="22939"/>
    <cellStyle name="Total 2 2 3 2 2 4" xfId="23395"/>
    <cellStyle name="Total 2 2 3 2 2 5" xfId="24863"/>
    <cellStyle name="Total 2 2 3 2 2 6" xfId="26298"/>
    <cellStyle name="Total 2 2 3 2 2 7" xfId="24505"/>
    <cellStyle name="Total 2 2 3 2 3" xfId="22074"/>
    <cellStyle name="Total 2 2 3 2 3 2" xfId="23111"/>
    <cellStyle name="Total 2 2 3 2 3 3" xfId="23222"/>
    <cellStyle name="Total 2 2 3 2 3 4" xfId="25430"/>
    <cellStyle name="Total 2 2 3 2 3 5" xfId="26471"/>
    <cellStyle name="Total 2 2 3 2 3 6" xfId="24474"/>
    <cellStyle name="Total 2 2 3 2 4" xfId="27191"/>
    <cellStyle name="Total 2 2 3 3" xfId="20853"/>
    <cellStyle name="Total 2 2 3 3 2" xfId="22192"/>
    <cellStyle name="Total 2 2 3 3 2 2" xfId="22661"/>
    <cellStyle name="Total 2 2 3 3 2 3" xfId="22940"/>
    <cellStyle name="Total 2 2 3 3 2 4" xfId="23394"/>
    <cellStyle name="Total 2 2 3 3 2 5" xfId="25705"/>
    <cellStyle name="Total 2 2 3 3 2 6" xfId="26299"/>
    <cellStyle name="Total 2 2 3 3 2 7" xfId="24504"/>
    <cellStyle name="Total 2 2 3 3 3" xfId="22075"/>
    <cellStyle name="Total 2 2 3 3 3 2" xfId="23112"/>
    <cellStyle name="Total 2 2 3 3 3 3" xfId="23221"/>
    <cellStyle name="Total 2 2 3 3 3 4" xfId="23950"/>
    <cellStyle name="Total 2 2 3 3 3 5" xfId="26472"/>
    <cellStyle name="Total 2 2 3 3 3 6" xfId="24214"/>
    <cellStyle name="Total 2 2 3 3 4" xfId="27192"/>
    <cellStyle name="Total 2 2 3 4" xfId="20854"/>
    <cellStyle name="Total 2 2 3 4 2" xfId="22193"/>
    <cellStyle name="Total 2 2 3 4 2 2" xfId="22662"/>
    <cellStyle name="Total 2 2 3 4 2 3" xfId="22941"/>
    <cellStyle name="Total 2 2 3 4 2 4" xfId="23393"/>
    <cellStyle name="Total 2 2 3 4 2 5" xfId="25004"/>
    <cellStyle name="Total 2 2 3 4 2 6" xfId="26300"/>
    <cellStyle name="Total 2 2 3 4 2 7" xfId="24503"/>
    <cellStyle name="Total 2 2 3 4 3" xfId="22076"/>
    <cellStyle name="Total 2 2 3 4 3 2" xfId="23113"/>
    <cellStyle name="Total 2 2 3 4 3 3" xfId="23220"/>
    <cellStyle name="Total 2 2 3 4 3 4" xfId="25442"/>
    <cellStyle name="Total 2 2 3 4 3 5" xfId="26473"/>
    <cellStyle name="Total 2 2 3 4 3 6" xfId="24197"/>
    <cellStyle name="Total 2 2 3 4 4" xfId="27193"/>
    <cellStyle name="Total 2 2 3 5" xfId="22190"/>
    <cellStyle name="Total 2 2 3 5 2" xfId="22659"/>
    <cellStyle name="Total 2 2 3 5 3" xfId="22938"/>
    <cellStyle name="Total 2 2 3 5 4" xfId="23396"/>
    <cellStyle name="Total 2 2 3 5 5" xfId="25693"/>
    <cellStyle name="Total 2 2 3 5 6" xfId="26297"/>
    <cellStyle name="Total 2 2 3 5 7" xfId="24348"/>
    <cellStyle name="Total 2 2 3 6" xfId="22073"/>
    <cellStyle name="Total 2 2 3 6 2" xfId="23110"/>
    <cellStyle name="Total 2 2 3 6 3" xfId="23223"/>
    <cellStyle name="Total 2 2 3 6 4" xfId="25681"/>
    <cellStyle name="Total 2 2 3 6 5" xfId="26470"/>
    <cellStyle name="Total 2 2 3 6 6" xfId="24084"/>
    <cellStyle name="Total 2 2 3 7" xfId="27190"/>
    <cellStyle name="Total 2 2 4" xfId="20855"/>
    <cellStyle name="Total 2 2 4 2" xfId="20856"/>
    <cellStyle name="Total 2 2 4 2 2" xfId="22195"/>
    <cellStyle name="Total 2 2 4 2 2 2" xfId="22664"/>
    <cellStyle name="Total 2 2 4 2 2 3" xfId="22943"/>
    <cellStyle name="Total 2 2 4 2 2 4" xfId="23391"/>
    <cellStyle name="Total 2 2 4 2 2 5" xfId="25268"/>
    <cellStyle name="Total 2 2 4 2 2 6" xfId="26302"/>
    <cellStyle name="Total 2 2 4 2 2 7" xfId="24349"/>
    <cellStyle name="Total 2 2 4 2 3" xfId="22078"/>
    <cellStyle name="Total 2 2 4 2 3 2" xfId="23115"/>
    <cellStyle name="Total 2 2 4 2 3 3" xfId="23218"/>
    <cellStyle name="Total 2 2 4 2 3 4" xfId="25526"/>
    <cellStyle name="Total 2 2 4 2 3 5" xfId="26475"/>
    <cellStyle name="Total 2 2 4 2 3 6" xfId="23914"/>
    <cellStyle name="Total 2 2 4 2 4" xfId="27195"/>
    <cellStyle name="Total 2 2 4 3" xfId="20857"/>
    <cellStyle name="Total 2 2 4 3 2" xfId="22196"/>
    <cellStyle name="Total 2 2 4 3 2 2" xfId="22665"/>
    <cellStyle name="Total 2 2 4 3 2 3" xfId="22944"/>
    <cellStyle name="Total 2 2 4 3 2 4" xfId="23390"/>
    <cellStyle name="Total 2 2 4 3 2 5" xfId="25576"/>
    <cellStyle name="Total 2 2 4 3 2 6" xfId="26303"/>
    <cellStyle name="Total 2 2 4 3 2 7" xfId="24502"/>
    <cellStyle name="Total 2 2 4 3 3" xfId="22079"/>
    <cellStyle name="Total 2 2 4 3 3 2" xfId="23116"/>
    <cellStyle name="Total 2 2 4 3 3 3" xfId="23217"/>
    <cellStyle name="Total 2 2 4 3 3 4" xfId="25524"/>
    <cellStyle name="Total 2 2 4 3 3 5" xfId="26476"/>
    <cellStyle name="Total 2 2 4 3 3 6" xfId="24180"/>
    <cellStyle name="Total 2 2 4 3 4" xfId="27196"/>
    <cellStyle name="Total 2 2 4 4" xfId="20858"/>
    <cellStyle name="Total 2 2 4 4 2" xfId="22197"/>
    <cellStyle name="Total 2 2 4 4 2 2" xfId="22666"/>
    <cellStyle name="Total 2 2 4 4 2 3" xfId="22945"/>
    <cellStyle name="Total 2 2 4 4 2 4" xfId="23389"/>
    <cellStyle name="Total 2 2 4 4 2 5" xfId="24973"/>
    <cellStyle name="Total 2 2 4 4 2 6" xfId="26304"/>
    <cellStyle name="Total 2 2 4 4 2 7" xfId="24501"/>
    <cellStyle name="Total 2 2 4 4 3" xfId="22080"/>
    <cellStyle name="Total 2 2 4 4 3 2" xfId="23117"/>
    <cellStyle name="Total 2 2 4 4 3 3" xfId="23216"/>
    <cellStyle name="Total 2 2 4 4 3 4" xfId="25384"/>
    <cellStyle name="Total 2 2 4 4 3 5" xfId="26477"/>
    <cellStyle name="Total 2 2 4 4 3 6" xfId="24889"/>
    <cellStyle name="Total 2 2 4 4 4" xfId="27197"/>
    <cellStyle name="Total 2 2 4 5" xfId="22194"/>
    <cellStyle name="Total 2 2 4 5 2" xfId="22663"/>
    <cellStyle name="Total 2 2 4 5 3" xfId="22942"/>
    <cellStyle name="Total 2 2 4 5 4" xfId="23392"/>
    <cellStyle name="Total 2 2 4 5 5" xfId="25241"/>
    <cellStyle name="Total 2 2 4 5 6" xfId="26301"/>
    <cellStyle name="Total 2 2 4 5 7" xfId="24253"/>
    <cellStyle name="Total 2 2 4 6" xfId="22077"/>
    <cellStyle name="Total 2 2 4 6 2" xfId="23114"/>
    <cellStyle name="Total 2 2 4 6 3" xfId="23219"/>
    <cellStyle name="Total 2 2 4 6 4" xfId="25640"/>
    <cellStyle name="Total 2 2 4 6 5" xfId="26474"/>
    <cellStyle name="Total 2 2 4 6 6" xfId="24235"/>
    <cellStyle name="Total 2 2 4 7" xfId="27194"/>
    <cellStyle name="Total 2 2 5" xfId="20859"/>
    <cellStyle name="Total 2 2 5 2" xfId="20860"/>
    <cellStyle name="Total 2 2 5 2 2" xfId="22199"/>
    <cellStyle name="Total 2 2 5 2 2 2" xfId="22668"/>
    <cellStyle name="Total 2 2 5 2 2 3" xfId="22947"/>
    <cellStyle name="Total 2 2 5 2 2 4" xfId="23387"/>
    <cellStyle name="Total 2 2 5 2 2 5" xfId="24134"/>
    <cellStyle name="Total 2 2 5 2 2 6" xfId="26306"/>
    <cellStyle name="Total 2 2 5 2 2 7" xfId="24252"/>
    <cellStyle name="Total 2 2 5 2 3" xfId="22082"/>
    <cellStyle name="Total 2 2 5 2 3 2" xfId="23119"/>
    <cellStyle name="Total 2 2 5 2 3 3" xfId="23214"/>
    <cellStyle name="Total 2 2 5 2 3 4" xfId="24984"/>
    <cellStyle name="Total 2 2 5 2 3 5" xfId="26479"/>
    <cellStyle name="Total 2 2 5 2 3 6" xfId="23983"/>
    <cellStyle name="Total 2 2 5 2 4" xfId="27199"/>
    <cellStyle name="Total 2 2 5 3" xfId="20861"/>
    <cellStyle name="Total 2 2 5 3 2" xfId="22200"/>
    <cellStyle name="Total 2 2 5 3 2 2" xfId="22669"/>
    <cellStyle name="Total 2 2 5 3 2 3" xfId="22948"/>
    <cellStyle name="Total 2 2 5 3 2 4" xfId="23386"/>
    <cellStyle name="Total 2 2 5 3 2 5" xfId="25630"/>
    <cellStyle name="Total 2 2 5 3 2 6" xfId="26307"/>
    <cellStyle name="Total 2 2 5 3 2 7" xfId="24154"/>
    <cellStyle name="Total 2 2 5 3 3" xfId="22083"/>
    <cellStyle name="Total 2 2 5 3 3 2" xfId="23120"/>
    <cellStyle name="Total 2 2 5 3 3 3" xfId="23213"/>
    <cellStyle name="Total 2 2 5 3 3 4" xfId="24125"/>
    <cellStyle name="Total 2 2 5 3 3 5" xfId="26480"/>
    <cellStyle name="Total 2 2 5 3 3 6" xfId="24473"/>
    <cellStyle name="Total 2 2 5 3 4" xfId="27200"/>
    <cellStyle name="Total 2 2 5 4" xfId="20862"/>
    <cellStyle name="Total 2 2 5 4 2" xfId="22201"/>
    <cellStyle name="Total 2 2 5 4 2 2" xfId="22670"/>
    <cellStyle name="Total 2 2 5 4 2 3" xfId="22949"/>
    <cellStyle name="Total 2 2 5 4 2 4" xfId="23385"/>
    <cellStyle name="Total 2 2 5 4 2 5" xfId="25002"/>
    <cellStyle name="Total 2 2 5 4 2 6" xfId="26308"/>
    <cellStyle name="Total 2 2 5 4 2 7" xfId="24499"/>
    <cellStyle name="Total 2 2 5 4 3" xfId="22084"/>
    <cellStyle name="Total 2 2 5 4 3 2" xfId="23121"/>
    <cellStyle name="Total 2 2 5 4 3 3" xfId="23212"/>
    <cellStyle name="Total 2 2 5 4 3 4" xfId="24334"/>
    <cellStyle name="Total 2 2 5 4 3 5" xfId="26481"/>
    <cellStyle name="Total 2 2 5 4 3 6" xfId="24236"/>
    <cellStyle name="Total 2 2 5 4 4" xfId="27201"/>
    <cellStyle name="Total 2 2 5 5" xfId="22198"/>
    <cellStyle name="Total 2 2 5 5 2" xfId="22667"/>
    <cellStyle name="Total 2 2 5 5 3" xfId="22946"/>
    <cellStyle name="Total 2 2 5 5 4" xfId="23388"/>
    <cellStyle name="Total 2 2 5 5 5" xfId="25293"/>
    <cellStyle name="Total 2 2 5 5 6" xfId="26305"/>
    <cellStyle name="Total 2 2 5 5 7" xfId="24500"/>
    <cellStyle name="Total 2 2 5 6" xfId="22081"/>
    <cellStyle name="Total 2 2 5 6 2" xfId="23118"/>
    <cellStyle name="Total 2 2 5 6 3" xfId="23215"/>
    <cellStyle name="Total 2 2 5 6 4" xfId="24127"/>
    <cellStyle name="Total 2 2 5 6 5" xfId="26478"/>
    <cellStyle name="Total 2 2 5 6 6" xfId="24381"/>
    <cellStyle name="Total 2 2 5 7" xfId="27198"/>
    <cellStyle name="Total 2 2 6" xfId="20863"/>
    <cellStyle name="Total 2 2 6 2" xfId="22202"/>
    <cellStyle name="Total 2 2 6 2 2" xfId="22671"/>
    <cellStyle name="Total 2 2 6 2 3" xfId="22950"/>
    <cellStyle name="Total 2 2 6 2 4" xfId="23384"/>
    <cellStyle name="Total 2 2 6 2 5" xfId="25436"/>
    <cellStyle name="Total 2 2 6 2 6" xfId="26309"/>
    <cellStyle name="Total 2 2 6 2 7" xfId="24498"/>
    <cellStyle name="Total 2 2 6 3" xfId="22085"/>
    <cellStyle name="Total 2 2 6 3 2" xfId="23122"/>
    <cellStyle name="Total 2 2 6 3 3" xfId="23211"/>
    <cellStyle name="Total 2 2 6 3 4" xfId="24922"/>
    <cellStyle name="Total 2 2 6 3 5" xfId="26482"/>
    <cellStyle name="Total 2 2 6 3 6" xfId="24042"/>
    <cellStyle name="Total 2 2 6 4" xfId="27202"/>
    <cellStyle name="Total 2 2 7" xfId="20864"/>
    <cellStyle name="Total 2 2 7 2" xfId="22203"/>
    <cellStyle name="Total 2 2 7 2 2" xfId="22672"/>
    <cellStyle name="Total 2 2 7 2 3" xfId="22951"/>
    <cellStyle name="Total 2 2 7 2 4" xfId="23383"/>
    <cellStyle name="Total 2 2 7 2 5" xfId="25305"/>
    <cellStyle name="Total 2 2 7 2 6" xfId="26310"/>
    <cellStyle name="Total 2 2 7 2 7" xfId="24388"/>
    <cellStyle name="Total 2 2 7 3" xfId="22086"/>
    <cellStyle name="Total 2 2 7 3 2" xfId="23123"/>
    <cellStyle name="Total 2 2 7 3 3" xfId="23210"/>
    <cellStyle name="Total 2 2 7 3 4" xfId="25411"/>
    <cellStyle name="Total 2 2 7 3 5" xfId="26483"/>
    <cellStyle name="Total 2 2 7 3 6" xfId="25469"/>
    <cellStyle name="Total 2 2 7 4" xfId="27203"/>
    <cellStyle name="Total 2 2 8" xfId="20865"/>
    <cellStyle name="Total 2 2 8 2" xfId="22204"/>
    <cellStyle name="Total 2 2 8 2 2" xfId="22673"/>
    <cellStyle name="Total 2 2 8 2 3" xfId="22952"/>
    <cellStyle name="Total 2 2 8 2 4" xfId="23382"/>
    <cellStyle name="Total 2 2 8 2 5" xfId="25694"/>
    <cellStyle name="Total 2 2 8 2 6" xfId="26311"/>
    <cellStyle name="Total 2 2 8 2 7" xfId="24363"/>
    <cellStyle name="Total 2 2 8 3" xfId="22087"/>
    <cellStyle name="Total 2 2 8 3 2" xfId="23124"/>
    <cellStyle name="Total 2 2 8 3 3" xfId="23209"/>
    <cellStyle name="Total 2 2 8 3 4" xfId="24857"/>
    <cellStyle name="Total 2 2 8 3 5" xfId="26484"/>
    <cellStyle name="Total 2 2 8 3 6" xfId="25443"/>
    <cellStyle name="Total 2 2 8 4" xfId="27204"/>
    <cellStyle name="Total 2 2 9" xfId="20866"/>
    <cellStyle name="Total 2 2 9 2" xfId="22205"/>
    <cellStyle name="Total 2 2 9 2 2" xfId="22674"/>
    <cellStyle name="Total 2 2 9 2 3" xfId="22953"/>
    <cellStyle name="Total 2 2 9 2 4" xfId="23381"/>
    <cellStyle name="Total 2 2 9 2 5" xfId="25329"/>
    <cellStyle name="Total 2 2 9 2 6" xfId="26312"/>
    <cellStyle name="Total 2 2 9 2 7" xfId="24251"/>
    <cellStyle name="Total 2 2 9 3" xfId="22088"/>
    <cellStyle name="Total 2 2 9 3 2" xfId="23125"/>
    <cellStyle name="Total 2 2 9 3 3" xfId="23208"/>
    <cellStyle name="Total 2 2 9 3 4" xfId="25337"/>
    <cellStyle name="Total 2 2 9 3 5" xfId="26485"/>
    <cellStyle name="Total 2 2 9 3 6" xfId="24213"/>
    <cellStyle name="Total 2 2 9 4" xfId="27205"/>
    <cellStyle name="Total 2 3" xfId="20867"/>
    <cellStyle name="Total 2 3 2" xfId="20868"/>
    <cellStyle name="Total 2 3 2 2" xfId="22206"/>
    <cellStyle name="Total 2 3 2 2 2" xfId="22675"/>
    <cellStyle name="Total 2 3 2 2 3" xfId="22954"/>
    <cellStyle name="Total 2 3 2 2 4" xfId="23380"/>
    <cellStyle name="Total 2 3 2 2 5" xfId="25287"/>
    <cellStyle name="Total 2 3 2 2 6" xfId="26313"/>
    <cellStyle name="Total 2 3 2 2 7" xfId="24047"/>
    <cellStyle name="Total 2 3 2 3" xfId="22090"/>
    <cellStyle name="Total 2 3 2 3 2" xfId="23126"/>
    <cellStyle name="Total 2 3 2 3 3" xfId="23207"/>
    <cellStyle name="Total 2 3 2 3 4" xfId="25359"/>
    <cellStyle name="Total 2 3 2 3 5" xfId="26486"/>
    <cellStyle name="Total 2 3 2 3 6" xfId="25594"/>
    <cellStyle name="Total 2 3 2 4" xfId="27206"/>
    <cellStyle name="Total 2 3 3" xfId="20869"/>
    <cellStyle name="Total 2 3 3 2" xfId="22207"/>
    <cellStyle name="Total 2 3 3 2 2" xfId="22676"/>
    <cellStyle name="Total 2 3 3 2 3" xfId="22955"/>
    <cellStyle name="Total 2 3 3 2 4" xfId="23379"/>
    <cellStyle name="Total 2 3 3 2 5" xfId="25608"/>
    <cellStyle name="Total 2 3 3 2 6" xfId="26314"/>
    <cellStyle name="Total 2 3 3 2 7" xfId="23927"/>
    <cellStyle name="Total 2 3 3 3" xfId="22091"/>
    <cellStyle name="Total 2 3 3 3 2" xfId="23127"/>
    <cellStyle name="Total 2 3 3 3 3" xfId="23206"/>
    <cellStyle name="Total 2 3 3 3 4" xfId="24126"/>
    <cellStyle name="Total 2 3 3 3 5" xfId="26487"/>
    <cellStyle name="Total 2 3 3 3 6" xfId="24472"/>
    <cellStyle name="Total 2 3 3 4" xfId="27207"/>
    <cellStyle name="Total 2 3 4" xfId="20870"/>
    <cellStyle name="Total 2 3 4 2" xfId="22208"/>
    <cellStyle name="Total 2 3 4 2 2" xfId="22677"/>
    <cellStyle name="Total 2 3 4 2 3" xfId="22956"/>
    <cellStyle name="Total 2 3 4 2 4" xfId="23378"/>
    <cellStyle name="Total 2 3 4 2 5" xfId="24138"/>
    <cellStyle name="Total 2 3 4 2 6" xfId="26315"/>
    <cellStyle name="Total 2 3 4 2 7" xfId="24893"/>
    <cellStyle name="Total 2 3 4 3" xfId="22092"/>
    <cellStyle name="Total 2 3 4 3 2" xfId="23128"/>
    <cellStyle name="Total 2 3 4 3 3" xfId="23205"/>
    <cellStyle name="Total 2 3 4 3 4" xfId="25639"/>
    <cellStyle name="Total 2 3 4 3 5" xfId="26488"/>
    <cellStyle name="Total 2 3 4 3 6" xfId="23915"/>
    <cellStyle name="Total 2 3 4 4" xfId="27208"/>
    <cellStyle name="Total 2 3 5" xfId="20871"/>
    <cellStyle name="Total 2 3 5 2" xfId="22209"/>
    <cellStyle name="Total 2 3 5 2 2" xfId="22678"/>
    <cellStyle name="Total 2 3 5 2 3" xfId="22957"/>
    <cellStyle name="Total 2 3 5 2 4" xfId="23377"/>
    <cellStyle name="Total 2 3 5 2 5" xfId="24116"/>
    <cellStyle name="Total 2 3 5 2 6" xfId="26316"/>
    <cellStyle name="Total 2 3 5 2 7" xfId="24218"/>
    <cellStyle name="Total 2 3 5 3" xfId="22093"/>
    <cellStyle name="Total 2 3 5 3 2" xfId="23129"/>
    <cellStyle name="Total 2 3 5 3 3" xfId="23204"/>
    <cellStyle name="Total 2 3 5 3 4" xfId="24141"/>
    <cellStyle name="Total 2 3 5 3 5" xfId="26489"/>
    <cellStyle name="Total 2 3 5 3 6" xfId="23982"/>
    <cellStyle name="Total 2 3 5 4" xfId="27209"/>
    <cellStyle name="Total 2 4" xfId="20872"/>
    <cellStyle name="Total 2 4 2" xfId="20873"/>
    <cellStyle name="Total 2 4 2 2" xfId="22210"/>
    <cellStyle name="Total 2 4 2 2 2" xfId="22679"/>
    <cellStyle name="Total 2 4 2 2 3" xfId="22958"/>
    <cellStyle name="Total 2 4 2 2 4" xfId="23376"/>
    <cellStyle name="Total 2 4 2 2 5" xfId="25634"/>
    <cellStyle name="Total 2 4 2 2 6" xfId="26317"/>
    <cellStyle name="Total 2 4 2 2 7" xfId="25490"/>
    <cellStyle name="Total 2 4 2 3" xfId="22095"/>
    <cellStyle name="Total 2 4 2 3 2" xfId="23130"/>
    <cellStyle name="Total 2 4 2 3 3" xfId="23203"/>
    <cellStyle name="Total 2 4 2 3 4" xfId="25290"/>
    <cellStyle name="Total 2 4 2 3 5" xfId="26490"/>
    <cellStyle name="Total 2 4 2 3 6" xfId="24471"/>
    <cellStyle name="Total 2 4 2 4" xfId="27210"/>
    <cellStyle name="Total 2 4 3" xfId="20874"/>
    <cellStyle name="Total 2 4 3 2" xfId="22211"/>
    <cellStyle name="Total 2 4 3 2 2" xfId="22680"/>
    <cellStyle name="Total 2 4 3 2 3" xfId="22959"/>
    <cellStyle name="Total 2 4 3 2 4" xfId="23375"/>
    <cellStyle name="Total 2 4 3 2 5" xfId="24988"/>
    <cellStyle name="Total 2 4 3 2 6" xfId="26318"/>
    <cellStyle name="Total 2 4 3 2 7" xfId="24497"/>
    <cellStyle name="Total 2 4 3 3" xfId="22096"/>
    <cellStyle name="Total 2 4 3 3 2" xfId="23131"/>
    <cellStyle name="Total 2 4 3 3 3" xfId="23202"/>
    <cellStyle name="Total 2 4 3 3 4" xfId="24332"/>
    <cellStyle name="Total 2 4 3 3 5" xfId="26491"/>
    <cellStyle name="Total 2 4 3 3 6" xfId="24170"/>
    <cellStyle name="Total 2 4 3 4" xfId="27211"/>
    <cellStyle name="Total 2 4 4" xfId="20875"/>
    <cellStyle name="Total 2 4 4 2" xfId="22212"/>
    <cellStyle name="Total 2 4 4 2 2" xfId="22681"/>
    <cellStyle name="Total 2 4 4 2 3" xfId="22960"/>
    <cellStyle name="Total 2 4 4 2 4" xfId="23374"/>
    <cellStyle name="Total 2 4 4 2 5" xfId="24818"/>
    <cellStyle name="Total 2 4 4 2 6" xfId="26319"/>
    <cellStyle name="Total 2 4 4 2 7" xfId="24191"/>
    <cellStyle name="Total 2 4 4 3" xfId="22097"/>
    <cellStyle name="Total 2 4 4 3 2" xfId="23132"/>
    <cellStyle name="Total 2 4 4 3 3" xfId="23201"/>
    <cellStyle name="Total 2 4 4 3 4" xfId="25638"/>
    <cellStyle name="Total 2 4 4 3 5" xfId="26492"/>
    <cellStyle name="Total 2 4 4 3 6" xfId="25494"/>
    <cellStyle name="Total 2 4 4 4" xfId="27212"/>
    <cellStyle name="Total 2 4 5" xfId="20876"/>
    <cellStyle name="Total 2 4 5 2" xfId="22213"/>
    <cellStyle name="Total 2 4 5 2 2" xfId="22682"/>
    <cellStyle name="Total 2 4 5 2 3" xfId="22961"/>
    <cellStyle name="Total 2 4 5 2 4" xfId="23373"/>
    <cellStyle name="Total 2 4 5 2 5" xfId="25671"/>
    <cellStyle name="Total 2 4 5 2 6" xfId="26320"/>
    <cellStyle name="Total 2 4 5 2 7" xfId="24362"/>
    <cellStyle name="Total 2 4 5 3" xfId="22098"/>
    <cellStyle name="Total 2 4 5 3 2" xfId="23133"/>
    <cellStyle name="Total 2 4 5 3 3" xfId="23200"/>
    <cellStyle name="Total 2 4 5 3 4" xfId="25277"/>
    <cellStyle name="Total 2 4 5 3 5" xfId="26493"/>
    <cellStyle name="Total 2 4 5 3 6" xfId="24234"/>
    <cellStyle name="Total 2 4 5 4" xfId="27213"/>
    <cellStyle name="Total 2 5" xfId="20877"/>
    <cellStyle name="Total 2 5 2" xfId="20878"/>
    <cellStyle name="Total 2 5 2 2" xfId="22214"/>
    <cellStyle name="Total 2 5 2 2 2" xfId="22683"/>
    <cellStyle name="Total 2 5 2 2 3" xfId="22962"/>
    <cellStyle name="Total 2 5 2 2 4" xfId="23372"/>
    <cellStyle name="Total 2 5 2 2 5" xfId="25005"/>
    <cellStyle name="Total 2 5 2 2 6" xfId="26321"/>
    <cellStyle name="Total 2 5 2 2 7" xfId="24496"/>
    <cellStyle name="Total 2 5 2 3" xfId="22100"/>
    <cellStyle name="Total 2 5 2 3 2" xfId="23134"/>
    <cellStyle name="Total 2 5 2 3 3" xfId="23199"/>
    <cellStyle name="Total 2 5 2 3 4" xfId="24919"/>
    <cellStyle name="Total 2 5 2 3 5" xfId="26494"/>
    <cellStyle name="Total 2 5 2 3 6" xfId="24027"/>
    <cellStyle name="Total 2 5 2 4" xfId="27214"/>
    <cellStyle name="Total 2 5 3" xfId="20879"/>
    <cellStyle name="Total 2 5 3 2" xfId="22215"/>
    <cellStyle name="Total 2 5 3 2 2" xfId="22684"/>
    <cellStyle name="Total 2 5 3 2 3" xfId="22963"/>
    <cellStyle name="Total 2 5 3 2 4" xfId="23371"/>
    <cellStyle name="Total 2 5 3 2 5" xfId="25559"/>
    <cellStyle name="Total 2 5 3 2 6" xfId="26322"/>
    <cellStyle name="Total 2 5 3 2 7" xfId="24250"/>
    <cellStyle name="Total 2 5 3 3" xfId="22101"/>
    <cellStyle name="Total 2 5 3 3 2" xfId="23135"/>
    <cellStyle name="Total 2 5 3 3 3" xfId="23198"/>
    <cellStyle name="Total 2 5 3 3 4" xfId="25565"/>
    <cellStyle name="Total 2 5 3 3 5" xfId="26495"/>
    <cellStyle name="Total 2 5 3 3 6" xfId="24000"/>
    <cellStyle name="Total 2 5 3 4" xfId="27215"/>
    <cellStyle name="Total 2 5 4" xfId="20880"/>
    <cellStyle name="Total 2 5 4 2" xfId="22216"/>
    <cellStyle name="Total 2 5 4 2 2" xfId="22685"/>
    <cellStyle name="Total 2 5 4 2 3" xfId="22964"/>
    <cellStyle name="Total 2 5 4 2 4" xfId="23370"/>
    <cellStyle name="Total 2 5 4 2 5" xfId="25401"/>
    <cellStyle name="Total 2 5 4 2 6" xfId="26323"/>
    <cellStyle name="Total 2 5 4 2 7" xfId="24005"/>
    <cellStyle name="Total 2 5 4 3" xfId="22102"/>
    <cellStyle name="Total 2 5 4 3 2" xfId="23136"/>
    <cellStyle name="Total 2 5 4 3 3" xfId="23197"/>
    <cellStyle name="Total 2 5 4 3 4" xfId="25577"/>
    <cellStyle name="Total 2 5 4 3 5" xfId="26496"/>
    <cellStyle name="Total 2 5 4 3 6" xfId="25661"/>
    <cellStyle name="Total 2 5 4 4" xfId="27216"/>
    <cellStyle name="Total 2 5 5" xfId="20881"/>
    <cellStyle name="Total 2 5 5 2" xfId="22217"/>
    <cellStyle name="Total 2 5 5 2 2" xfId="22686"/>
    <cellStyle name="Total 2 5 5 2 3" xfId="22965"/>
    <cellStyle name="Total 2 5 5 2 4" xfId="23369"/>
    <cellStyle name="Total 2 5 5 2 5" xfId="25242"/>
    <cellStyle name="Total 2 5 5 2 6" xfId="26324"/>
    <cellStyle name="Total 2 5 5 2 7" xfId="25471"/>
    <cellStyle name="Total 2 5 5 3" xfId="22103"/>
    <cellStyle name="Total 2 5 5 3 2" xfId="23137"/>
    <cellStyle name="Total 2 5 5 3 3" xfId="23196"/>
    <cellStyle name="Total 2 5 5 3 4" xfId="25682"/>
    <cellStyle name="Total 2 5 5 3 5" xfId="26497"/>
    <cellStyle name="Total 2 5 5 3 6" xfId="24470"/>
    <cellStyle name="Total 2 5 5 4" xfId="27217"/>
    <cellStyle name="Total 2 6" xfId="20882"/>
    <cellStyle name="Total 2 6 2" xfId="20883"/>
    <cellStyle name="Total 2 6 2 2" xfId="22218"/>
    <cellStyle name="Total 2 6 2 2 2" xfId="22687"/>
    <cellStyle name="Total 2 6 2 2 3" xfId="22966"/>
    <cellStyle name="Total 2 6 2 2 4" xfId="23368"/>
    <cellStyle name="Total 2 6 2 2 5" xfId="25375"/>
    <cellStyle name="Total 2 6 2 2 6" xfId="26325"/>
    <cellStyle name="Total 2 6 2 2 7" xfId="24350"/>
    <cellStyle name="Total 2 6 2 3" xfId="22105"/>
    <cellStyle name="Total 2 6 2 3 2" xfId="23138"/>
    <cellStyle name="Total 2 6 2 3 3" xfId="23195"/>
    <cellStyle name="Total 2 6 2 3 4" xfId="25431"/>
    <cellStyle name="Total 2 6 2 3 5" xfId="26498"/>
    <cellStyle name="Total 2 6 2 3 6" xfId="25482"/>
    <cellStyle name="Total 2 6 2 4" xfId="27218"/>
    <cellStyle name="Total 2 6 3" xfId="20884"/>
    <cellStyle name="Total 2 6 3 2" xfId="22219"/>
    <cellStyle name="Total 2 6 3 2 2" xfId="22688"/>
    <cellStyle name="Total 2 6 3 2 3" xfId="22967"/>
    <cellStyle name="Total 2 6 3 2 4" xfId="23367"/>
    <cellStyle name="Total 2 6 3 2 5" xfId="25412"/>
    <cellStyle name="Total 2 6 3 2 6" xfId="26326"/>
    <cellStyle name="Total 2 6 3 2 7" xfId="23973"/>
    <cellStyle name="Total 2 6 3 3" xfId="22106"/>
    <cellStyle name="Total 2 6 3 3 2" xfId="23139"/>
    <cellStyle name="Total 2 6 3 3 3" xfId="23194"/>
    <cellStyle name="Total 2 6 3 3 4" xfId="24015"/>
    <cellStyle name="Total 2 6 3 3 5" xfId="26499"/>
    <cellStyle name="Total 2 6 3 3 6" xfId="25464"/>
    <cellStyle name="Total 2 6 3 4" xfId="27219"/>
    <cellStyle name="Total 2 6 4" xfId="20885"/>
    <cellStyle name="Total 2 6 4 2" xfId="22220"/>
    <cellStyle name="Total 2 6 4 2 2" xfId="22689"/>
    <cellStyle name="Total 2 6 4 2 3" xfId="22968"/>
    <cellStyle name="Total 2 6 4 2 4" xfId="23366"/>
    <cellStyle name="Total 2 6 4 2 5" xfId="25312"/>
    <cellStyle name="Total 2 6 4 2 6" xfId="26327"/>
    <cellStyle name="Total 2 6 4 2 7" xfId="24030"/>
    <cellStyle name="Total 2 6 4 3" xfId="22107"/>
    <cellStyle name="Total 2 6 4 3 2" xfId="23140"/>
    <cellStyle name="Total 2 6 4 3 3" xfId="23193"/>
    <cellStyle name="Total 2 6 4 3 4" xfId="25598"/>
    <cellStyle name="Total 2 6 4 3 5" xfId="26500"/>
    <cellStyle name="Total 2 6 4 3 6" xfId="24469"/>
    <cellStyle name="Total 2 6 4 4" xfId="27220"/>
    <cellStyle name="Total 2 6 5" xfId="20886"/>
    <cellStyle name="Total 2 6 5 2" xfId="22221"/>
    <cellStyle name="Total 2 6 5 2 2" xfId="22690"/>
    <cellStyle name="Total 2 6 5 2 3" xfId="22969"/>
    <cellStyle name="Total 2 6 5 2 4" xfId="23365"/>
    <cellStyle name="Total 2 6 5 2 5" xfId="24862"/>
    <cellStyle name="Total 2 6 5 2 6" xfId="26328"/>
    <cellStyle name="Total 2 6 5 2 7" xfId="24495"/>
    <cellStyle name="Total 2 6 5 3" xfId="22108"/>
    <cellStyle name="Total 2 6 5 3 2" xfId="23141"/>
    <cellStyle name="Total 2 6 5 3 3" xfId="23192"/>
    <cellStyle name="Total 2 6 5 3 4" xfId="24124"/>
    <cellStyle name="Total 2 6 5 3 5" xfId="26501"/>
    <cellStyle name="Total 2 6 5 3 6" xfId="24380"/>
    <cellStyle name="Total 2 6 5 4" xfId="27221"/>
    <cellStyle name="Total 2 7" xfId="20887"/>
    <cellStyle name="Total 2 7 2" xfId="20888"/>
    <cellStyle name="Total 2 7 2 2" xfId="22222"/>
    <cellStyle name="Total 2 7 2 2 2" xfId="22691"/>
    <cellStyle name="Total 2 7 2 2 3" xfId="22970"/>
    <cellStyle name="Total 2 7 2 2 4" xfId="23364"/>
    <cellStyle name="Total 2 7 2 2 5" xfId="25677"/>
    <cellStyle name="Total 2 7 2 2 6" xfId="26329"/>
    <cellStyle name="Total 2 7 2 2 7" xfId="24387"/>
    <cellStyle name="Total 2 7 2 3" xfId="22110"/>
    <cellStyle name="Total 2 7 2 3 2" xfId="23142"/>
    <cellStyle name="Total 2 7 2 3 3" xfId="23191"/>
    <cellStyle name="Total 2 7 2 3 4" xfId="23424"/>
    <cellStyle name="Total 2 7 2 3 5" xfId="26502"/>
    <cellStyle name="Total 2 7 2 3 6" xfId="25663"/>
    <cellStyle name="Total 2 7 2 4" xfId="27222"/>
    <cellStyle name="Total 2 7 3" xfId="20889"/>
    <cellStyle name="Total 2 7 3 2" xfId="22223"/>
    <cellStyle name="Total 2 7 3 2 2" xfId="22692"/>
    <cellStyle name="Total 2 7 3 2 3" xfId="22971"/>
    <cellStyle name="Total 2 7 3 2 4" xfId="23363"/>
    <cellStyle name="Total 2 7 3 2 5" xfId="24136"/>
    <cellStyle name="Total 2 7 3 2 6" xfId="26330"/>
    <cellStyle name="Total 2 7 3 2 7" xfId="24175"/>
    <cellStyle name="Total 2 7 3 3" xfId="22111"/>
    <cellStyle name="Total 2 7 3 3 2" xfId="23143"/>
    <cellStyle name="Total 2 7 3 3 3" xfId="23190"/>
    <cellStyle name="Total 2 7 3 3 4" xfId="24143"/>
    <cellStyle name="Total 2 7 3 3 5" xfId="26503"/>
    <cellStyle name="Total 2 7 3 3 6" xfId="24468"/>
    <cellStyle name="Total 2 7 3 4" xfId="27223"/>
    <cellStyle name="Total 2 7 4" xfId="20890"/>
    <cellStyle name="Total 2 7 4 2" xfId="22224"/>
    <cellStyle name="Total 2 7 4 2 2" xfId="22693"/>
    <cellStyle name="Total 2 7 4 2 3" xfId="22972"/>
    <cellStyle name="Total 2 7 4 2 4" xfId="23362"/>
    <cellStyle name="Total 2 7 4 2 5" xfId="25330"/>
    <cellStyle name="Total 2 7 4 2 6" xfId="26331"/>
    <cellStyle name="Total 2 7 4 2 7" xfId="24494"/>
    <cellStyle name="Total 2 7 4 3" xfId="22112"/>
    <cellStyle name="Total 2 7 4 3 2" xfId="23144"/>
    <cellStyle name="Total 2 7 4 3 3" xfId="23189"/>
    <cellStyle name="Total 2 7 4 3 4" xfId="23948"/>
    <cellStyle name="Total 2 7 4 3 5" xfId="26504"/>
    <cellStyle name="Total 2 7 4 3 6" xfId="23934"/>
    <cellStyle name="Total 2 7 4 4" xfId="27224"/>
    <cellStyle name="Total 2 7 5" xfId="20891"/>
    <cellStyle name="Total 2 7 5 2" xfId="22225"/>
    <cellStyle name="Total 2 7 5 2 2" xfId="22694"/>
    <cellStyle name="Total 2 7 5 2 3" xfId="22973"/>
    <cellStyle name="Total 2 7 5 2 4" xfId="23361"/>
    <cellStyle name="Total 2 7 5 2 5" xfId="25706"/>
    <cellStyle name="Total 2 7 5 2 6" xfId="26332"/>
    <cellStyle name="Total 2 7 5 2 7" xfId="23939"/>
    <cellStyle name="Total 2 7 5 3" xfId="22113"/>
    <cellStyle name="Total 2 7 5 3 2" xfId="23145"/>
    <cellStyle name="Total 2 7 5 3 3" xfId="23188"/>
    <cellStyle name="Total 2 7 5 3 4" xfId="25586"/>
    <cellStyle name="Total 2 7 5 3 5" xfId="26505"/>
    <cellStyle name="Total 2 7 5 3 6" xfId="24155"/>
    <cellStyle name="Total 2 7 5 4" xfId="27225"/>
    <cellStyle name="Total 2 8" xfId="20892"/>
    <cellStyle name="Total 2 8 2" xfId="20893"/>
    <cellStyle name="Total 2 8 2 2" xfId="22226"/>
    <cellStyle name="Total 2 8 2 2 2" xfId="22695"/>
    <cellStyle name="Total 2 8 2 2 3" xfId="22974"/>
    <cellStyle name="Total 2 8 2 2 4" xfId="23360"/>
    <cellStyle name="Total 2 8 2 2 5" xfId="25428"/>
    <cellStyle name="Total 2 8 2 2 6" xfId="26333"/>
    <cellStyle name="Total 2 8 2 2 7" xfId="24202"/>
    <cellStyle name="Total 2 8 2 3" xfId="22115"/>
    <cellStyle name="Total 2 8 2 3 2" xfId="23146"/>
    <cellStyle name="Total 2 8 2 3 3" xfId="23187"/>
    <cellStyle name="Total 2 8 2 3 4" xfId="24827"/>
    <cellStyle name="Total 2 8 2 3 5" xfId="26506"/>
    <cellStyle name="Total 2 8 2 3 6" xfId="24467"/>
    <cellStyle name="Total 2 8 2 4" xfId="27226"/>
    <cellStyle name="Total 2 8 3" xfId="20894"/>
    <cellStyle name="Total 2 8 3 2" xfId="22227"/>
    <cellStyle name="Total 2 8 3 2 2" xfId="22696"/>
    <cellStyle name="Total 2 8 3 2 3" xfId="22975"/>
    <cellStyle name="Total 2 8 3 2 4" xfId="23359"/>
    <cellStyle name="Total 2 8 3 2 5" xfId="25633"/>
    <cellStyle name="Total 2 8 3 2 6" xfId="26334"/>
    <cellStyle name="Total 2 8 3 2 7" xfId="25460"/>
    <cellStyle name="Total 2 8 3 3" xfId="22116"/>
    <cellStyle name="Total 2 8 3 3 2" xfId="23147"/>
    <cellStyle name="Total 2 8 3 3 3" xfId="23186"/>
    <cellStyle name="Total 2 8 3 3 4" xfId="25250"/>
    <cellStyle name="Total 2 8 3 3 5" xfId="26507"/>
    <cellStyle name="Total 2 8 3 3 6" xfId="24232"/>
    <cellStyle name="Total 2 8 3 4" xfId="27227"/>
    <cellStyle name="Total 2 8 4" xfId="20895"/>
    <cellStyle name="Total 2 8 4 2" xfId="22228"/>
    <cellStyle name="Total 2 8 4 2 2" xfId="22697"/>
    <cellStyle name="Total 2 8 4 2 3" xfId="22976"/>
    <cellStyle name="Total 2 8 4 2 4" xfId="23358"/>
    <cellStyle name="Total 2 8 4 2 5" xfId="25623"/>
    <cellStyle name="Total 2 8 4 2 6" xfId="26335"/>
    <cellStyle name="Total 2 8 4 2 7" xfId="24203"/>
    <cellStyle name="Total 2 8 4 3" xfId="22117"/>
    <cellStyle name="Total 2 8 4 3 2" xfId="23148"/>
    <cellStyle name="Total 2 8 4 3 3" xfId="23185"/>
    <cellStyle name="Total 2 8 4 3 4" xfId="24016"/>
    <cellStyle name="Total 2 8 4 3 5" xfId="26508"/>
    <cellStyle name="Total 2 8 4 3 6" xfId="25479"/>
    <cellStyle name="Total 2 8 4 4" xfId="27228"/>
    <cellStyle name="Total 2 8 5" xfId="20896"/>
    <cellStyle name="Total 2 8 5 2" xfId="22229"/>
    <cellStyle name="Total 2 8 5 2 2" xfId="22698"/>
    <cellStyle name="Total 2 8 5 2 3" xfId="22977"/>
    <cellStyle name="Total 2 8 5 2 4" xfId="23357"/>
    <cellStyle name="Total 2 8 5 2 5" xfId="24974"/>
    <cellStyle name="Total 2 8 5 2 6" xfId="26336"/>
    <cellStyle name="Total 2 8 5 2 7" xfId="24493"/>
    <cellStyle name="Total 2 8 5 3" xfId="22118"/>
    <cellStyle name="Total 2 8 5 3 2" xfId="23149"/>
    <cellStyle name="Total 2 8 5 3 3" xfId="23184"/>
    <cellStyle name="Total 2 8 5 3 4" xfId="24918"/>
    <cellStyle name="Total 2 8 5 3 5" xfId="26509"/>
    <cellStyle name="Total 2 8 5 3 6" xfId="24359"/>
    <cellStyle name="Total 2 8 5 4" xfId="27229"/>
    <cellStyle name="Total 2 9" xfId="20897"/>
    <cellStyle name="Total 2 9 2" xfId="20898"/>
    <cellStyle name="Total 2 9 2 2" xfId="22230"/>
    <cellStyle name="Total 2 9 2 2 2" xfId="22699"/>
    <cellStyle name="Total 2 9 2 2 3" xfId="22978"/>
    <cellStyle name="Total 2 9 2 2 4" xfId="23356"/>
    <cellStyle name="Total 2 9 2 2 5" xfId="24144"/>
    <cellStyle name="Total 2 9 2 2 6" xfId="26337"/>
    <cellStyle name="Total 2 9 2 2 7" xfId="24249"/>
    <cellStyle name="Total 2 9 2 3" xfId="22120"/>
    <cellStyle name="Total 2 9 2 3 2" xfId="23150"/>
    <cellStyle name="Total 2 9 2 3 3" xfId="23183"/>
    <cellStyle name="Total 2 9 2 3 4" xfId="24014"/>
    <cellStyle name="Total 2 9 2 3 5" xfId="26510"/>
    <cellStyle name="Total 2 9 2 3 6" xfId="25666"/>
    <cellStyle name="Total 2 9 2 4" xfId="27230"/>
    <cellStyle name="Total 2 9 3" xfId="20899"/>
    <cellStyle name="Total 2 9 3 2" xfId="22231"/>
    <cellStyle name="Total 2 9 3 2 2" xfId="22700"/>
    <cellStyle name="Total 2 9 3 2 3" xfId="22979"/>
    <cellStyle name="Total 2 9 3 2 4" xfId="23355"/>
    <cellStyle name="Total 2 9 3 2 5" xfId="25381"/>
    <cellStyle name="Total 2 9 3 2 6" xfId="26338"/>
    <cellStyle name="Total 2 9 3 2 7" xfId="24386"/>
    <cellStyle name="Total 2 9 3 3" xfId="22121"/>
    <cellStyle name="Total 2 9 3 3 2" xfId="23151"/>
    <cellStyle name="Total 2 9 3 3 3" xfId="23182"/>
    <cellStyle name="Total 2 9 3 3 4" xfId="24018"/>
    <cellStyle name="Total 2 9 3 3 5" xfId="26511"/>
    <cellStyle name="Total 2 9 3 3 6" xfId="23938"/>
    <cellStyle name="Total 2 9 3 4" xfId="27231"/>
    <cellStyle name="Total 2 9 4" xfId="20900"/>
    <cellStyle name="Total 2 9 4 2" xfId="22232"/>
    <cellStyle name="Total 2 9 4 2 2" xfId="22701"/>
    <cellStyle name="Total 2 9 4 2 3" xfId="22980"/>
    <cellStyle name="Total 2 9 4 2 4" xfId="23354"/>
    <cellStyle name="Total 2 9 4 2 5" xfId="25402"/>
    <cellStyle name="Total 2 9 4 2 6" xfId="26339"/>
    <cellStyle name="Total 2 9 4 2 7" xfId="24361"/>
    <cellStyle name="Total 2 9 4 3" xfId="22122"/>
    <cellStyle name="Total 2 9 4 3 2" xfId="23152"/>
    <cellStyle name="Total 2 9 4 3 3" xfId="23181"/>
    <cellStyle name="Total 2 9 4 3 4" xfId="25338"/>
    <cellStyle name="Total 2 9 4 3 5" xfId="26512"/>
    <cellStyle name="Total 2 9 4 3 6" xfId="24358"/>
    <cellStyle name="Total 2 9 4 4" xfId="27232"/>
    <cellStyle name="Total 2 9 5" xfId="20901"/>
    <cellStyle name="Total 2 9 5 2" xfId="22233"/>
    <cellStyle name="Total 2 9 5 2 2" xfId="22702"/>
    <cellStyle name="Total 2 9 5 2 3" xfId="22981"/>
    <cellStyle name="Total 2 9 5 2 4" xfId="23353"/>
    <cellStyle name="Total 2 9 5 2 5" xfId="24819"/>
    <cellStyle name="Total 2 9 5 2 6" xfId="26340"/>
    <cellStyle name="Total 2 9 5 2 7" xfId="24088"/>
    <cellStyle name="Total 2 9 5 3" xfId="22123"/>
    <cellStyle name="Total 2 9 5 3 2" xfId="23153"/>
    <cellStyle name="Total 2 9 5 3 3" xfId="23180"/>
    <cellStyle name="Total 2 9 5 3 4" xfId="23947"/>
    <cellStyle name="Total 2 9 5 3 5" xfId="26513"/>
    <cellStyle name="Total 2 9 5 3 6" xfId="24466"/>
    <cellStyle name="Total 2 9 5 4" xfId="27233"/>
    <cellStyle name="Total 3" xfId="20902"/>
    <cellStyle name="Total 3 2" xfId="20903"/>
    <cellStyle name="Total 3 2 2" xfId="22235"/>
    <cellStyle name="Total 3 2 2 2" xfId="22704"/>
    <cellStyle name="Total 3 2 2 3" xfId="22983"/>
    <cellStyle name="Total 3 2 2 4" xfId="23351"/>
    <cellStyle name="Total 3 2 2 5" xfId="25408"/>
    <cellStyle name="Total 3 2 2 6" xfId="26342"/>
    <cellStyle name="Total 3 2 2 7" xfId="23987"/>
    <cellStyle name="Total 3 2 3" xfId="22125"/>
    <cellStyle name="Total 3 2 3 2" xfId="23155"/>
    <cellStyle name="Total 3 2 3 3" xfId="23178"/>
    <cellStyle name="Total 3 2 3 4" xfId="24979"/>
    <cellStyle name="Total 3 2 3 5" xfId="26515"/>
    <cellStyle name="Total 3 2 3 6" xfId="25593"/>
    <cellStyle name="Total 3 2 4" xfId="27235"/>
    <cellStyle name="Total 3 3" xfId="20904"/>
    <cellStyle name="Total 3 3 2" xfId="22236"/>
    <cellStyle name="Total 3 3 2 2" xfId="22705"/>
    <cellStyle name="Total 3 3 2 3" xfId="22984"/>
    <cellStyle name="Total 3 3 2 4" xfId="23350"/>
    <cellStyle name="Total 3 3 2 5" xfId="25288"/>
    <cellStyle name="Total 3 3 2 6" xfId="26343"/>
    <cellStyle name="Total 3 3 2 7" xfId="24492"/>
    <cellStyle name="Total 3 3 3" xfId="22126"/>
    <cellStyle name="Total 3 3 3 2" xfId="23156"/>
    <cellStyle name="Total 3 3 3 3" xfId="23177"/>
    <cellStyle name="Total 3 3 3 4" xfId="25649"/>
    <cellStyle name="Total 3 3 3 5" xfId="26516"/>
    <cellStyle name="Total 3 3 3 6" xfId="24465"/>
    <cellStyle name="Total 3 3 4" xfId="27236"/>
    <cellStyle name="Total 3 4" xfId="22234"/>
    <cellStyle name="Total 3 4 2" xfId="22703"/>
    <cellStyle name="Total 3 4 3" xfId="22982"/>
    <cellStyle name="Total 3 4 4" xfId="23352"/>
    <cellStyle name="Total 3 4 5" xfId="25393"/>
    <cellStyle name="Total 3 4 6" xfId="26341"/>
    <cellStyle name="Total 3 4 7" xfId="24009"/>
    <cellStyle name="Total 3 5" xfId="22124"/>
    <cellStyle name="Total 3 5 2" xfId="23154"/>
    <cellStyle name="Total 3 5 3" xfId="23179"/>
    <cellStyle name="Total 3 5 4" xfId="24095"/>
    <cellStyle name="Total 3 5 5" xfId="26514"/>
    <cellStyle name="Total 3 5 6" xfId="23970"/>
    <cellStyle name="Total 3 6" xfId="27234"/>
    <cellStyle name="Total 4" xfId="20905"/>
    <cellStyle name="Total 4 2" xfId="20906"/>
    <cellStyle name="Total 4 2 2" xfId="22238"/>
    <cellStyle name="Total 4 2 2 2" xfId="22707"/>
    <cellStyle name="Total 4 2 2 3" xfId="22986"/>
    <cellStyle name="Total 4 2 2 4" xfId="23348"/>
    <cellStyle name="Total 4 2 2 5" xfId="25621"/>
    <cellStyle name="Total 4 2 2 6" xfId="26345"/>
    <cellStyle name="Total 4 2 2 7" xfId="25473"/>
    <cellStyle name="Total 4 2 3" xfId="22128"/>
    <cellStyle name="Total 4 2 3 2" xfId="23158"/>
    <cellStyle name="Total 4 2 3 3" xfId="23175"/>
    <cellStyle name="Total 4 2 3 4" xfId="24917"/>
    <cellStyle name="Total 4 2 3 5" xfId="26518"/>
    <cellStyle name="Total 4 2 3 6" xfId="24085"/>
    <cellStyle name="Total 4 2 4" xfId="27238"/>
    <cellStyle name="Total 4 3" xfId="20907"/>
    <cellStyle name="Total 4 3 2" xfId="22239"/>
    <cellStyle name="Total 4 3 2 2" xfId="22708"/>
    <cellStyle name="Total 4 3 2 3" xfId="22987"/>
    <cellStyle name="Total 4 3 2 4" xfId="23347"/>
    <cellStyle name="Total 4 3 2 5" xfId="25357"/>
    <cellStyle name="Total 4 3 2 6" xfId="26346"/>
    <cellStyle name="Total 4 3 2 7" xfId="24491"/>
    <cellStyle name="Total 4 3 3" xfId="22129"/>
    <cellStyle name="Total 4 3 3 2" xfId="23159"/>
    <cellStyle name="Total 4 3 3 3" xfId="23174"/>
    <cellStyle name="Total 4 3 3 4" xfId="23949"/>
    <cellStyle name="Total 4 3 3 5" xfId="26519"/>
    <cellStyle name="Total 4 3 3 6" xfId="24231"/>
    <cellStyle name="Total 4 3 4" xfId="27239"/>
    <cellStyle name="Total 4 4" xfId="22237"/>
    <cellStyle name="Total 4 4 2" xfId="22706"/>
    <cellStyle name="Total 4 4 3" xfId="22985"/>
    <cellStyle name="Total 4 4 4" xfId="23349"/>
    <cellStyle name="Total 4 4 5" xfId="25560"/>
    <cellStyle name="Total 4 4 6" xfId="26344"/>
    <cellStyle name="Total 4 4 7" xfId="25481"/>
    <cellStyle name="Total 4 5" xfId="22127"/>
    <cellStyle name="Total 4 5 2" xfId="23157"/>
    <cellStyle name="Total 4 5 3" xfId="23176"/>
    <cellStyle name="Total 4 5 4" xfId="24330"/>
    <cellStyle name="Total 4 5 5" xfId="26517"/>
    <cellStyle name="Total 4 5 6" xfId="24041"/>
    <cellStyle name="Total 4 6" xfId="27237"/>
    <cellStyle name="Total 5" xfId="20908"/>
    <cellStyle name="Total 5 2" xfId="20909"/>
    <cellStyle name="Total 5 2 2" xfId="22241"/>
    <cellStyle name="Total 5 2 2 2" xfId="22710"/>
    <cellStyle name="Total 5 2 2 3" xfId="22989"/>
    <cellStyle name="Total 5 2 2 4" xfId="23345"/>
    <cellStyle name="Total 5 2 2 5" xfId="24117"/>
    <cellStyle name="Total 5 2 2 6" xfId="26348"/>
    <cellStyle name="Total 5 2 2 7" xfId="25592"/>
    <cellStyle name="Total 5 2 3" xfId="22131"/>
    <cellStyle name="Total 5 2 3 2" xfId="23161"/>
    <cellStyle name="Total 5 2 3 3" xfId="23172"/>
    <cellStyle name="Total 5 2 3 4" xfId="24828"/>
    <cellStyle name="Total 5 2 3 5" xfId="26521"/>
    <cellStyle name="Total 5 2 3 6" xfId="25462"/>
    <cellStyle name="Total 5 2 4" xfId="27241"/>
    <cellStyle name="Total 5 3" xfId="20910"/>
    <cellStyle name="Total 5 3 2" xfId="22242"/>
    <cellStyle name="Total 5 3 2 2" xfId="22711"/>
    <cellStyle name="Total 5 3 2 3" xfId="22990"/>
    <cellStyle name="Total 5 3 2 4" xfId="23344"/>
    <cellStyle name="Total 5 3 2 5" xfId="25243"/>
    <cellStyle name="Total 5 3 2 6" xfId="26349"/>
    <cellStyle name="Total 5 3 2 7" xfId="23916"/>
    <cellStyle name="Total 5 3 3" xfId="22132"/>
    <cellStyle name="Total 5 3 3 2" xfId="23162"/>
    <cellStyle name="Total 5 3 3 3" xfId="23171"/>
    <cellStyle name="Total 5 3 3 4" xfId="24331"/>
    <cellStyle name="Total 5 3 3 5" xfId="26522"/>
    <cellStyle name="Total 5 3 3 6" xfId="25595"/>
    <cellStyle name="Total 5 3 4" xfId="27242"/>
    <cellStyle name="Total 5 4" xfId="22240"/>
    <cellStyle name="Total 5 4 2" xfId="22709"/>
    <cellStyle name="Total 5 4 3" xfId="22988"/>
    <cellStyle name="Total 5 4 4" xfId="23346"/>
    <cellStyle name="Total 5 4 5" xfId="25695"/>
    <cellStyle name="Total 5 4 6" xfId="26347"/>
    <cellStyle name="Total 5 4 7" xfId="23940"/>
    <cellStyle name="Total 5 5" xfId="22130"/>
    <cellStyle name="Total 5 5 2" xfId="23160"/>
    <cellStyle name="Total 5 5 3" xfId="23173"/>
    <cellStyle name="Total 5 5 4" xfId="24335"/>
    <cellStyle name="Total 5 5 5" xfId="26520"/>
    <cellStyle name="Total 5 5 6" xfId="24355"/>
    <cellStyle name="Total 5 6" xfId="27240"/>
    <cellStyle name="Total 6" xfId="20911"/>
    <cellStyle name="Total 6 2" xfId="20912"/>
    <cellStyle name="Total 6 2 2" xfId="22244"/>
    <cellStyle name="Total 6 2 2 2" xfId="22713"/>
    <cellStyle name="Total 6 2 2 3" xfId="22992"/>
    <cellStyle name="Total 6 2 2 4" xfId="23342"/>
    <cellStyle name="Total 6 2 2 5" xfId="25624"/>
    <cellStyle name="Total 6 2 2 6" xfId="26351"/>
    <cellStyle name="Total 6 2 2 7" xfId="24248"/>
    <cellStyle name="Total 6 2 3" xfId="22134"/>
    <cellStyle name="Total 6 2 3 2" xfId="23164"/>
    <cellStyle name="Total 6 2 3 3" xfId="23169"/>
    <cellStyle name="Total 6 2 3 4" xfId="25251"/>
    <cellStyle name="Total 6 2 3 5" xfId="26524"/>
    <cellStyle name="Total 6 2 3 6" xfId="23999"/>
    <cellStyle name="Total 6 2 4" xfId="27244"/>
    <cellStyle name="Total 6 3" xfId="20913"/>
    <cellStyle name="Total 6 3 2" xfId="22245"/>
    <cellStyle name="Total 6 3 2 2" xfId="22714"/>
    <cellStyle name="Total 6 3 2 3" xfId="22993"/>
    <cellStyle name="Total 6 3 2 4" xfId="23341"/>
    <cellStyle name="Total 6 3 2 5" xfId="25376"/>
    <cellStyle name="Total 6 3 2 6" xfId="26352"/>
    <cellStyle name="Total 6 3 2 7" xfId="24892"/>
    <cellStyle name="Total 6 3 3" xfId="22135"/>
    <cellStyle name="Total 6 3 3 2" xfId="23165"/>
    <cellStyle name="Total 6 3 3 3" xfId="23168"/>
    <cellStyle name="Total 6 3 3 4" xfId="25379"/>
    <cellStyle name="Total 6 3 3 5" xfId="26525"/>
    <cellStyle name="Total 6 3 3 6" xfId="25591"/>
    <cellStyle name="Total 6 3 4" xfId="27245"/>
    <cellStyle name="Total 6 4" xfId="22243"/>
    <cellStyle name="Total 6 4 2" xfId="22712"/>
    <cellStyle name="Total 6 4 3" xfId="22991"/>
    <cellStyle name="Total 6 4 4" xfId="23343"/>
    <cellStyle name="Total 6 4 5" xfId="24995"/>
    <cellStyle name="Total 6 4 6" xfId="26350"/>
    <cellStyle name="Total 6 4 7" xfId="25488"/>
    <cellStyle name="Total 6 5" xfId="22133"/>
    <cellStyle name="Total 6 5 2" xfId="23163"/>
    <cellStyle name="Total 6 5 3" xfId="23170"/>
    <cellStyle name="Total 6 5 4" xfId="24152"/>
    <cellStyle name="Total 6 5 5" xfId="26523"/>
    <cellStyle name="Total 6 5 6" xfId="24464"/>
    <cellStyle name="Total 6 6" xfId="27243"/>
    <cellStyle name="Total 7" xfId="20914"/>
    <cellStyle name="Total 7 2" xfId="22246"/>
    <cellStyle name="Total 7 2 2" xfId="22715"/>
    <cellStyle name="Total 7 2 3" xfId="22994"/>
    <cellStyle name="Total 7 2 4" xfId="23340"/>
    <cellStyle name="Total 7 2 5" xfId="25668"/>
    <cellStyle name="Total 7 2 6" xfId="26353"/>
    <cellStyle name="Total 7 2 7" xfId="24046"/>
    <cellStyle name="Total 7 3" xfId="22136"/>
    <cellStyle name="Total 7 3 2" xfId="23166"/>
    <cellStyle name="Total 7 3 3" xfId="23167"/>
    <cellStyle name="Total 7 3 4" xfId="24013"/>
    <cellStyle name="Total 7 3 5" xfId="26526"/>
    <cellStyle name="Total 7 3 6" xfId="25599"/>
    <cellStyle name="Total 7 4" xfId="27246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9" sqref="C9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54"/>
      <c r="B1" s="199" t="s">
        <v>351</v>
      </c>
      <c r="C1" s="154"/>
    </row>
    <row r="2" spans="1:3">
      <c r="A2" s="200">
        <v>1</v>
      </c>
      <c r="B2" s="315" t="s">
        <v>352</v>
      </c>
      <c r="C2" s="348" t="s">
        <v>418</v>
      </c>
    </row>
    <row r="3" spans="1:3">
      <c r="A3" s="200">
        <v>2</v>
      </c>
      <c r="B3" s="316" t="s">
        <v>348</v>
      </c>
      <c r="C3" s="349" t="s">
        <v>419</v>
      </c>
    </row>
    <row r="4" spans="1:3">
      <c r="A4" s="200">
        <v>3</v>
      </c>
      <c r="B4" s="317" t="s">
        <v>353</v>
      </c>
      <c r="C4" s="349" t="s">
        <v>420</v>
      </c>
    </row>
    <row r="5" spans="1:3" ht="15">
      <c r="A5" s="201">
        <v>4</v>
      </c>
      <c r="B5" s="318" t="s">
        <v>349</v>
      </c>
      <c r="C5" s="355" t="s">
        <v>421</v>
      </c>
    </row>
    <row r="6" spans="1:3" s="202" customFormat="1" ht="45.75" customHeight="1">
      <c r="A6" s="476" t="s">
        <v>409</v>
      </c>
      <c r="B6" s="477"/>
      <c r="C6" s="477"/>
    </row>
    <row r="7" spans="1:3" ht="15">
      <c r="A7" s="203" t="s">
        <v>30</v>
      </c>
      <c r="B7" s="199" t="s">
        <v>350</v>
      </c>
    </row>
    <row r="8" spans="1:3">
      <c r="A8" s="154">
        <v>1</v>
      </c>
      <c r="B8" s="244" t="s">
        <v>21</v>
      </c>
    </row>
    <row r="9" spans="1:3">
      <c r="A9" s="154">
        <v>2</v>
      </c>
      <c r="B9" s="245" t="s">
        <v>22</v>
      </c>
    </row>
    <row r="10" spans="1:3">
      <c r="A10" s="154">
        <v>3</v>
      </c>
      <c r="B10" s="245" t="s">
        <v>23</v>
      </c>
    </row>
    <row r="11" spans="1:3">
      <c r="A11" s="154">
        <v>4</v>
      </c>
      <c r="B11" s="245" t="s">
        <v>24</v>
      </c>
      <c r="C11" s="89"/>
    </row>
    <row r="12" spans="1:3">
      <c r="A12" s="154">
        <v>5</v>
      </c>
      <c r="B12" s="245" t="s">
        <v>25</v>
      </c>
    </row>
    <row r="13" spans="1:3">
      <c r="A13" s="154">
        <v>6</v>
      </c>
      <c r="B13" s="246" t="s">
        <v>360</v>
      </c>
    </row>
    <row r="14" spans="1:3">
      <c r="A14" s="154">
        <v>7</v>
      </c>
      <c r="B14" s="245" t="s">
        <v>354</v>
      </c>
    </row>
    <row r="15" spans="1:3">
      <c r="A15" s="154">
        <v>8</v>
      </c>
      <c r="B15" s="245" t="s">
        <v>355</v>
      </c>
    </row>
    <row r="16" spans="1:3">
      <c r="A16" s="154">
        <v>9</v>
      </c>
      <c r="B16" s="245" t="s">
        <v>26</v>
      </c>
    </row>
    <row r="17" spans="1:2">
      <c r="A17" s="314" t="s">
        <v>408</v>
      </c>
      <c r="B17" s="313" t="s">
        <v>407</v>
      </c>
    </row>
    <row r="18" spans="1:2">
      <c r="A18" s="154">
        <v>10</v>
      </c>
      <c r="B18" s="245" t="s">
        <v>27</v>
      </c>
    </row>
    <row r="19" spans="1:2">
      <c r="A19" s="154">
        <v>11</v>
      </c>
      <c r="B19" s="246" t="s">
        <v>356</v>
      </c>
    </row>
    <row r="20" spans="1:2">
      <c r="A20" s="154">
        <v>12</v>
      </c>
      <c r="B20" s="246" t="s">
        <v>28</v>
      </c>
    </row>
    <row r="21" spans="1:2">
      <c r="A21" s="154">
        <v>13</v>
      </c>
      <c r="B21" s="247" t="s">
        <v>357</v>
      </c>
    </row>
    <row r="22" spans="1:2">
      <c r="A22" s="154">
        <v>14</v>
      </c>
      <c r="B22" s="244" t="s">
        <v>384</v>
      </c>
    </row>
    <row r="23" spans="1:2">
      <c r="A23" s="204">
        <v>15</v>
      </c>
      <c r="B23" s="246" t="s">
        <v>29</v>
      </c>
    </row>
    <row r="24" spans="1:2">
      <c r="A24" s="92"/>
      <c r="B24" s="15"/>
    </row>
    <row r="25" spans="1:2">
      <c r="A25" s="92"/>
      <c r="B25" s="15"/>
    </row>
    <row r="26" spans="1:2">
      <c r="A26" s="92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9.5703125" style="92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81" t="s">
        <v>418</v>
      </c>
    </row>
    <row r="2" spans="1:3" s="80" customFormat="1" ht="15.75" customHeight="1">
      <c r="A2" s="80" t="s">
        <v>32</v>
      </c>
      <c r="B2" s="382">
        <f>'1. key ratios '!$B$2</f>
        <v>43281</v>
      </c>
    </row>
    <row r="3" spans="1:3" s="80" customFormat="1" ht="15.75" customHeight="1"/>
    <row r="4" spans="1:3" ht="13.5" thickBot="1">
      <c r="A4" s="92" t="s">
        <v>252</v>
      </c>
      <c r="B4" s="135" t="s">
        <v>251</v>
      </c>
    </row>
    <row r="5" spans="1:3">
      <c r="A5" s="93" t="s">
        <v>6</v>
      </c>
      <c r="B5" s="94"/>
      <c r="C5" s="95" t="s">
        <v>74</v>
      </c>
    </row>
    <row r="6" spans="1:3">
      <c r="A6" s="96">
        <v>1</v>
      </c>
      <c r="B6" s="97" t="s">
        <v>250</v>
      </c>
      <c r="C6" s="434">
        <f>SUM(C7:C11)</f>
        <v>41187551</v>
      </c>
    </row>
    <row r="7" spans="1:3">
      <c r="A7" s="96">
        <v>2</v>
      </c>
      <c r="B7" s="98" t="s">
        <v>249</v>
      </c>
      <c r="C7" s="435">
        <v>40000000</v>
      </c>
    </row>
    <row r="8" spans="1:3">
      <c r="A8" s="96">
        <v>3</v>
      </c>
      <c r="B8" s="99" t="s">
        <v>248</v>
      </c>
      <c r="C8" s="435"/>
    </row>
    <row r="9" spans="1:3">
      <c r="A9" s="96">
        <v>4</v>
      </c>
      <c r="B9" s="99" t="s">
        <v>247</v>
      </c>
      <c r="C9" s="435">
        <v>2005</v>
      </c>
    </row>
    <row r="10" spans="1:3">
      <c r="A10" s="96">
        <v>5</v>
      </c>
      <c r="B10" s="99" t="s">
        <v>246</v>
      </c>
      <c r="C10" s="435">
        <v>0</v>
      </c>
    </row>
    <row r="11" spans="1:3">
      <c r="A11" s="96">
        <v>6</v>
      </c>
      <c r="B11" s="100" t="s">
        <v>245</v>
      </c>
      <c r="C11" s="435">
        <v>1185546</v>
      </c>
    </row>
    <row r="12" spans="1:3" s="65" customFormat="1">
      <c r="A12" s="96">
        <v>7</v>
      </c>
      <c r="B12" s="97" t="s">
        <v>244</v>
      </c>
      <c r="C12" s="436">
        <f>SUM(C13:C27)</f>
        <v>224812</v>
      </c>
    </row>
    <row r="13" spans="1:3" s="65" customFormat="1">
      <c r="A13" s="96">
        <v>8</v>
      </c>
      <c r="B13" s="101" t="s">
        <v>243</v>
      </c>
      <c r="C13" s="437">
        <v>2005</v>
      </c>
    </row>
    <row r="14" spans="1:3" s="65" customFormat="1" ht="25.5">
      <c r="A14" s="96">
        <v>9</v>
      </c>
      <c r="B14" s="102" t="s">
        <v>242</v>
      </c>
      <c r="C14" s="437">
        <v>0</v>
      </c>
    </row>
    <row r="15" spans="1:3" s="65" customFormat="1">
      <c r="A15" s="96">
        <v>10</v>
      </c>
      <c r="B15" s="103" t="s">
        <v>241</v>
      </c>
      <c r="C15" s="437">
        <v>222807</v>
      </c>
    </row>
    <row r="16" spans="1:3" s="65" customFormat="1">
      <c r="A16" s="96">
        <v>11</v>
      </c>
      <c r="B16" s="104" t="s">
        <v>240</v>
      </c>
      <c r="C16" s="437">
        <v>0</v>
      </c>
    </row>
    <row r="17" spans="1:3" s="65" customFormat="1">
      <c r="A17" s="96">
        <v>12</v>
      </c>
      <c r="B17" s="103" t="s">
        <v>239</v>
      </c>
      <c r="C17" s="437">
        <v>0</v>
      </c>
    </row>
    <row r="18" spans="1:3" s="65" customFormat="1">
      <c r="A18" s="96">
        <v>13</v>
      </c>
      <c r="B18" s="103" t="s">
        <v>238</v>
      </c>
      <c r="C18" s="437">
        <v>0</v>
      </c>
    </row>
    <row r="19" spans="1:3" s="65" customFormat="1">
      <c r="A19" s="96">
        <v>14</v>
      </c>
      <c r="B19" s="103" t="s">
        <v>237</v>
      </c>
      <c r="C19" s="437">
        <v>0</v>
      </c>
    </row>
    <row r="20" spans="1:3" s="65" customFormat="1">
      <c r="A20" s="96">
        <v>15</v>
      </c>
      <c r="B20" s="103" t="s">
        <v>236</v>
      </c>
      <c r="C20" s="437">
        <v>0</v>
      </c>
    </row>
    <row r="21" spans="1:3" s="65" customFormat="1" ht="25.5">
      <c r="A21" s="96">
        <v>16</v>
      </c>
      <c r="B21" s="102" t="s">
        <v>235</v>
      </c>
      <c r="C21" s="437">
        <v>0</v>
      </c>
    </row>
    <row r="22" spans="1:3" s="65" customFormat="1">
      <c r="A22" s="96">
        <v>17</v>
      </c>
      <c r="B22" s="105" t="s">
        <v>234</v>
      </c>
      <c r="C22" s="437">
        <v>0</v>
      </c>
    </row>
    <row r="23" spans="1:3" s="65" customFormat="1">
      <c r="A23" s="96">
        <v>18</v>
      </c>
      <c r="B23" s="102" t="s">
        <v>233</v>
      </c>
      <c r="C23" s="437">
        <v>0</v>
      </c>
    </row>
    <row r="24" spans="1:3" s="65" customFormat="1" ht="25.5">
      <c r="A24" s="96">
        <v>19</v>
      </c>
      <c r="B24" s="102" t="s">
        <v>210</v>
      </c>
      <c r="C24" s="437">
        <v>0</v>
      </c>
    </row>
    <row r="25" spans="1:3" s="65" customFormat="1">
      <c r="A25" s="96">
        <v>20</v>
      </c>
      <c r="B25" s="106" t="s">
        <v>232</v>
      </c>
      <c r="C25" s="437">
        <v>0</v>
      </c>
    </row>
    <row r="26" spans="1:3" s="65" customFormat="1">
      <c r="A26" s="96">
        <v>21</v>
      </c>
      <c r="B26" s="106" t="s">
        <v>231</v>
      </c>
      <c r="C26" s="437">
        <v>0</v>
      </c>
    </row>
    <row r="27" spans="1:3" s="65" customFormat="1">
      <c r="A27" s="96">
        <v>22</v>
      </c>
      <c r="B27" s="106" t="s">
        <v>230</v>
      </c>
      <c r="C27" s="437">
        <v>0</v>
      </c>
    </row>
    <row r="28" spans="1:3" s="65" customFormat="1">
      <c r="A28" s="96">
        <v>23</v>
      </c>
      <c r="B28" s="107" t="s">
        <v>229</v>
      </c>
      <c r="C28" s="436">
        <f>C6-C12</f>
        <v>40962739</v>
      </c>
    </row>
    <row r="29" spans="1:3" s="65" customFormat="1">
      <c r="A29" s="108"/>
      <c r="B29" s="109"/>
      <c r="C29" s="437"/>
    </row>
    <row r="30" spans="1:3" s="65" customFormat="1">
      <c r="A30" s="108">
        <v>24</v>
      </c>
      <c r="B30" s="107" t="s">
        <v>228</v>
      </c>
      <c r="C30" s="436">
        <f>C31+C34</f>
        <v>0</v>
      </c>
    </row>
    <row r="31" spans="1:3" s="65" customFormat="1">
      <c r="A31" s="108">
        <v>25</v>
      </c>
      <c r="B31" s="99" t="s">
        <v>227</v>
      </c>
      <c r="C31" s="438">
        <f>C32+C33</f>
        <v>0</v>
      </c>
    </row>
    <row r="32" spans="1:3" s="65" customFormat="1">
      <c r="A32" s="108">
        <v>26</v>
      </c>
      <c r="B32" s="110" t="s">
        <v>309</v>
      </c>
      <c r="C32" s="437"/>
    </row>
    <row r="33" spans="1:3" s="65" customFormat="1">
      <c r="A33" s="108">
        <v>27</v>
      </c>
      <c r="B33" s="110" t="s">
        <v>226</v>
      </c>
      <c r="C33" s="437"/>
    </row>
    <row r="34" spans="1:3" s="65" customFormat="1">
      <c r="A34" s="108">
        <v>28</v>
      </c>
      <c r="B34" s="99" t="s">
        <v>225</v>
      </c>
      <c r="C34" s="437"/>
    </row>
    <row r="35" spans="1:3" s="65" customFormat="1">
      <c r="A35" s="108">
        <v>29</v>
      </c>
      <c r="B35" s="107" t="s">
        <v>224</v>
      </c>
      <c r="C35" s="436">
        <f>SUM(C36:C40)</f>
        <v>0</v>
      </c>
    </row>
    <row r="36" spans="1:3" s="65" customFormat="1">
      <c r="A36" s="108">
        <v>30</v>
      </c>
      <c r="B36" s="102" t="s">
        <v>223</v>
      </c>
      <c r="C36" s="437"/>
    </row>
    <row r="37" spans="1:3" s="65" customFormat="1">
      <c r="A37" s="108">
        <v>31</v>
      </c>
      <c r="B37" s="103" t="s">
        <v>222</v>
      </c>
      <c r="C37" s="437"/>
    </row>
    <row r="38" spans="1:3" s="65" customFormat="1" ht="25.5">
      <c r="A38" s="108">
        <v>32</v>
      </c>
      <c r="B38" s="102" t="s">
        <v>221</v>
      </c>
      <c r="C38" s="437"/>
    </row>
    <row r="39" spans="1:3" s="65" customFormat="1" ht="25.5">
      <c r="A39" s="108">
        <v>33</v>
      </c>
      <c r="B39" s="102" t="s">
        <v>210</v>
      </c>
      <c r="C39" s="437"/>
    </row>
    <row r="40" spans="1:3" s="65" customFormat="1">
      <c r="A40" s="108">
        <v>34</v>
      </c>
      <c r="B40" s="106" t="s">
        <v>220</v>
      </c>
      <c r="C40" s="437"/>
    </row>
    <row r="41" spans="1:3" s="65" customFormat="1">
      <c r="A41" s="108">
        <v>35</v>
      </c>
      <c r="B41" s="107" t="s">
        <v>219</v>
      </c>
      <c r="C41" s="436">
        <f>C30-C35</f>
        <v>0</v>
      </c>
    </row>
    <row r="42" spans="1:3" s="65" customFormat="1">
      <c r="A42" s="108"/>
      <c r="B42" s="109"/>
      <c r="C42" s="437"/>
    </row>
    <row r="43" spans="1:3" s="65" customFormat="1">
      <c r="A43" s="108">
        <v>36</v>
      </c>
      <c r="B43" s="111" t="s">
        <v>218</v>
      </c>
      <c r="C43" s="436">
        <f>SUM(C44:C46)</f>
        <v>699560</v>
      </c>
    </row>
    <row r="44" spans="1:3" s="65" customFormat="1">
      <c r="A44" s="108">
        <v>37</v>
      </c>
      <c r="B44" s="99" t="s">
        <v>217</v>
      </c>
      <c r="C44" s="437">
        <v>0</v>
      </c>
    </row>
    <row r="45" spans="1:3" s="65" customFormat="1">
      <c r="A45" s="108">
        <v>38</v>
      </c>
      <c r="B45" s="99" t="s">
        <v>216</v>
      </c>
      <c r="C45" s="437">
        <v>0</v>
      </c>
    </row>
    <row r="46" spans="1:3" s="65" customFormat="1">
      <c r="A46" s="108">
        <v>39</v>
      </c>
      <c r="B46" s="99" t="s">
        <v>215</v>
      </c>
      <c r="C46" s="437">
        <v>699560</v>
      </c>
    </row>
    <row r="47" spans="1:3" s="65" customFormat="1">
      <c r="A47" s="108">
        <v>40</v>
      </c>
      <c r="B47" s="111" t="s">
        <v>214</v>
      </c>
      <c r="C47" s="436">
        <f>SUM(C48:C51)</f>
        <v>0</v>
      </c>
    </row>
    <row r="48" spans="1:3" s="65" customFormat="1">
      <c r="A48" s="108">
        <v>41</v>
      </c>
      <c r="B48" s="102" t="s">
        <v>213</v>
      </c>
      <c r="C48" s="437">
        <v>0</v>
      </c>
    </row>
    <row r="49" spans="1:3" s="65" customFormat="1">
      <c r="A49" s="108">
        <v>42</v>
      </c>
      <c r="B49" s="103" t="s">
        <v>212</v>
      </c>
      <c r="C49" s="437">
        <v>0</v>
      </c>
    </row>
    <row r="50" spans="1:3" s="65" customFormat="1">
      <c r="A50" s="108">
        <v>43</v>
      </c>
      <c r="B50" s="102" t="s">
        <v>211</v>
      </c>
      <c r="C50" s="437">
        <v>0</v>
      </c>
    </row>
    <row r="51" spans="1:3" s="65" customFormat="1" ht="25.5">
      <c r="A51" s="108">
        <v>44</v>
      </c>
      <c r="B51" s="102" t="s">
        <v>210</v>
      </c>
      <c r="C51" s="437">
        <v>0</v>
      </c>
    </row>
    <row r="52" spans="1:3" s="65" customFormat="1" ht="13.5" thickBot="1">
      <c r="A52" s="112">
        <v>45</v>
      </c>
      <c r="B52" s="113" t="s">
        <v>209</v>
      </c>
      <c r="C52" s="358">
        <f>C43-C47</f>
        <v>699560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I22" sqref="I22"/>
    </sheetView>
  </sheetViews>
  <sheetFormatPr defaultColWidth="9.140625" defaultRowHeight="14.25"/>
  <cols>
    <col min="1" max="1" width="10.7109375" style="4" customWidth="1"/>
    <col min="2" max="2" width="42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81" t="s">
        <v>418</v>
      </c>
      <c r="E1" s="4"/>
      <c r="F1" s="4"/>
    </row>
    <row r="2" spans="1:6" s="80" customFormat="1" ht="15.75" customHeight="1">
      <c r="A2" s="2" t="s">
        <v>32</v>
      </c>
      <c r="B2" s="382">
        <f>'1. key ratios '!$B$2</f>
        <v>43281</v>
      </c>
    </row>
    <row r="3" spans="1:6" s="80" customFormat="1" ht="15.75" customHeight="1">
      <c r="A3" s="114"/>
    </row>
    <row r="4" spans="1:6" s="80" customFormat="1" ht="15.75" customHeight="1" thickBot="1">
      <c r="A4" s="80" t="s">
        <v>87</v>
      </c>
      <c r="B4" s="219" t="s">
        <v>293</v>
      </c>
      <c r="D4" s="37" t="s">
        <v>74</v>
      </c>
    </row>
    <row r="5" spans="1:6" ht="25.5">
      <c r="A5" s="115" t="s">
        <v>6</v>
      </c>
      <c r="B5" s="250" t="s">
        <v>347</v>
      </c>
      <c r="C5" s="116" t="s">
        <v>94</v>
      </c>
      <c r="D5" s="117" t="s">
        <v>95</v>
      </c>
    </row>
    <row r="6" spans="1:6" ht="15.75">
      <c r="A6" s="85">
        <v>1</v>
      </c>
      <c r="B6" s="118" t="s">
        <v>36</v>
      </c>
      <c r="C6" s="439">
        <v>6054474</v>
      </c>
      <c r="D6" s="440"/>
      <c r="E6" s="119"/>
    </row>
    <row r="7" spans="1:6" ht="15.75">
      <c r="A7" s="85">
        <v>2</v>
      </c>
      <c r="B7" s="120" t="s">
        <v>37</v>
      </c>
      <c r="C7" s="364">
        <v>8432933</v>
      </c>
      <c r="D7" s="441"/>
      <c r="E7" s="119"/>
    </row>
    <row r="8" spans="1:6" ht="15.75">
      <c r="A8" s="85">
        <v>3</v>
      </c>
      <c r="B8" s="120" t="s">
        <v>38</v>
      </c>
      <c r="C8" s="364">
        <v>21116514</v>
      </c>
      <c r="D8" s="441"/>
      <c r="E8" s="119"/>
    </row>
    <row r="9" spans="1:6" ht="15.75">
      <c r="A9" s="85">
        <v>4</v>
      </c>
      <c r="B9" s="120" t="s">
        <v>39</v>
      </c>
      <c r="C9" s="364">
        <v>0</v>
      </c>
      <c r="D9" s="441"/>
      <c r="E9" s="119"/>
    </row>
    <row r="10" spans="1:6" ht="15.75">
      <c r="A10" s="85">
        <v>5</v>
      </c>
      <c r="B10" s="120" t="s">
        <v>40</v>
      </c>
      <c r="C10" s="364">
        <v>24615827</v>
      </c>
      <c r="D10" s="441"/>
      <c r="E10" s="119"/>
    </row>
    <row r="11" spans="1:6" ht="15.75">
      <c r="A11" s="85">
        <v>6.1</v>
      </c>
      <c r="B11" s="220" t="s">
        <v>41</v>
      </c>
      <c r="C11" s="365">
        <v>22737232</v>
      </c>
      <c r="D11" s="442"/>
      <c r="E11" s="121"/>
    </row>
    <row r="12" spans="1:6" ht="15.75">
      <c r="A12" s="85">
        <v>6.2</v>
      </c>
      <c r="B12" s="221" t="s">
        <v>42</v>
      </c>
      <c r="C12" s="365">
        <v>-876124</v>
      </c>
      <c r="D12" s="442"/>
      <c r="E12" s="121"/>
    </row>
    <row r="13" spans="1:6" s="360" customFormat="1" ht="15.75" customHeight="1">
      <c r="A13" s="361" t="s">
        <v>426</v>
      </c>
      <c r="B13" s="375" t="s">
        <v>427</v>
      </c>
      <c r="C13" s="443">
        <v>434801</v>
      </c>
      <c r="D13" s="444" t="s">
        <v>435</v>
      </c>
      <c r="E13" s="363"/>
    </row>
    <row r="14" spans="1:6" ht="15.75">
      <c r="A14" s="85">
        <v>6</v>
      </c>
      <c r="B14" s="120" t="s">
        <v>43</v>
      </c>
      <c r="C14" s="445">
        <f>C11+C12</f>
        <v>21861108</v>
      </c>
      <c r="D14" s="442"/>
      <c r="E14" s="119"/>
    </row>
    <row r="15" spans="1:6" ht="15.75">
      <c r="A15" s="85">
        <v>7</v>
      </c>
      <c r="B15" s="120" t="s">
        <v>44</v>
      </c>
      <c r="C15" s="364">
        <v>186085</v>
      </c>
      <c r="D15" s="441"/>
      <c r="E15" s="119"/>
    </row>
    <row r="16" spans="1:6" ht="27">
      <c r="A16" s="85">
        <v>8</v>
      </c>
      <c r="B16" s="248" t="s">
        <v>205</v>
      </c>
      <c r="C16" s="364">
        <v>0</v>
      </c>
      <c r="D16" s="441"/>
      <c r="E16" s="119"/>
    </row>
    <row r="17" spans="1:5" ht="15.75">
      <c r="A17" s="85">
        <v>9</v>
      </c>
      <c r="B17" s="120" t="s">
        <v>45</v>
      </c>
      <c r="C17" s="364">
        <v>0</v>
      </c>
      <c r="D17" s="441"/>
      <c r="E17" s="119"/>
    </row>
    <row r="18" spans="1:5" ht="27">
      <c r="A18" s="85">
        <v>9.1</v>
      </c>
      <c r="B18" s="122" t="s">
        <v>90</v>
      </c>
      <c r="C18" s="364">
        <v>0</v>
      </c>
      <c r="D18" s="441"/>
      <c r="E18" s="119"/>
    </row>
    <row r="19" spans="1:5" ht="27">
      <c r="A19" s="85">
        <v>9.1999999999999993</v>
      </c>
      <c r="B19" s="122" t="s">
        <v>91</v>
      </c>
      <c r="C19" s="364">
        <v>0</v>
      </c>
      <c r="D19" s="441"/>
      <c r="E19" s="119"/>
    </row>
    <row r="20" spans="1:5" ht="27">
      <c r="A20" s="85">
        <v>9.3000000000000007</v>
      </c>
      <c r="B20" s="222" t="s">
        <v>275</v>
      </c>
      <c r="C20" s="364">
        <v>0</v>
      </c>
      <c r="D20" s="441"/>
      <c r="E20" s="119"/>
    </row>
    <row r="21" spans="1:5" ht="15.75">
      <c r="A21" s="85">
        <v>10</v>
      </c>
      <c r="B21" s="120" t="s">
        <v>46</v>
      </c>
      <c r="C21" s="364">
        <v>4398753</v>
      </c>
      <c r="D21" s="441"/>
      <c r="E21" s="119"/>
    </row>
    <row r="22" spans="1:5" ht="15.75">
      <c r="A22" s="85">
        <v>10.1</v>
      </c>
      <c r="B22" s="122" t="s">
        <v>92</v>
      </c>
      <c r="C22" s="364">
        <v>222807</v>
      </c>
      <c r="D22" s="444" t="s">
        <v>436</v>
      </c>
      <c r="E22" s="119"/>
    </row>
    <row r="23" spans="1:5" ht="15.75">
      <c r="A23" s="85">
        <v>11</v>
      </c>
      <c r="B23" s="123" t="s">
        <v>47</v>
      </c>
      <c r="C23" s="446">
        <v>1086158</v>
      </c>
      <c r="D23" s="447"/>
      <c r="E23" s="119"/>
    </row>
    <row r="24" spans="1:5" ht="15.75">
      <c r="A24" s="85">
        <v>12</v>
      </c>
      <c r="B24" s="124" t="s">
        <v>48</v>
      </c>
      <c r="C24" s="448">
        <f>SUM(C6:C10,C14:C17,C21,C23)</f>
        <v>87751852</v>
      </c>
      <c r="D24" s="449"/>
      <c r="E24" s="125"/>
    </row>
    <row r="25" spans="1:5" ht="15.75">
      <c r="A25" s="85">
        <v>13</v>
      </c>
      <c r="B25" s="120" t="s">
        <v>50</v>
      </c>
      <c r="C25" s="450">
        <v>3064500</v>
      </c>
      <c r="D25" s="451"/>
      <c r="E25" s="119"/>
    </row>
    <row r="26" spans="1:5" ht="15.75">
      <c r="A26" s="85">
        <v>14</v>
      </c>
      <c r="B26" s="120" t="s">
        <v>51</v>
      </c>
      <c r="C26" s="364">
        <v>33592585</v>
      </c>
      <c r="D26" s="441"/>
      <c r="E26" s="119"/>
    </row>
    <row r="27" spans="1:5" ht="15.75">
      <c r="A27" s="85">
        <v>15</v>
      </c>
      <c r="B27" s="120" t="s">
        <v>52</v>
      </c>
      <c r="C27" s="364">
        <v>6545384</v>
      </c>
      <c r="D27" s="441"/>
      <c r="E27" s="119"/>
    </row>
    <row r="28" spans="1:5" ht="15.75">
      <c r="A28" s="85">
        <v>16</v>
      </c>
      <c r="B28" s="120" t="s">
        <v>53</v>
      </c>
      <c r="C28" s="364">
        <v>1924829</v>
      </c>
      <c r="D28" s="441"/>
      <c r="E28" s="119"/>
    </row>
    <row r="29" spans="1:5" ht="15.75">
      <c r="A29" s="85">
        <v>17</v>
      </c>
      <c r="B29" s="120" t="s">
        <v>54</v>
      </c>
      <c r="C29" s="364">
        <v>0</v>
      </c>
      <c r="D29" s="441"/>
      <c r="E29" s="119"/>
    </row>
    <row r="30" spans="1:5" ht="15.75">
      <c r="A30" s="85">
        <v>18</v>
      </c>
      <c r="B30" s="120" t="s">
        <v>55</v>
      </c>
      <c r="C30" s="364">
        <v>61290</v>
      </c>
      <c r="D30" s="441"/>
      <c r="E30" s="119"/>
    </row>
    <row r="31" spans="1:5" ht="15.75">
      <c r="A31" s="85">
        <v>19</v>
      </c>
      <c r="B31" s="120" t="s">
        <v>56</v>
      </c>
      <c r="C31" s="364">
        <v>17869.12</v>
      </c>
      <c r="D31" s="441"/>
      <c r="E31" s="119"/>
    </row>
    <row r="32" spans="1:5" ht="15.75">
      <c r="A32" s="85">
        <v>20</v>
      </c>
      <c r="B32" s="120" t="s">
        <v>57</v>
      </c>
      <c r="C32" s="364">
        <v>1357844</v>
      </c>
      <c r="D32" s="441"/>
      <c r="E32" s="119"/>
    </row>
    <row r="33" spans="1:5" s="360" customFormat="1" ht="18.75" customHeight="1">
      <c r="A33" s="367">
        <v>20.100000000000001</v>
      </c>
      <c r="B33" s="368" t="s">
        <v>428</v>
      </c>
      <c r="C33" s="452">
        <v>264759</v>
      </c>
      <c r="D33" s="444" t="s">
        <v>435</v>
      </c>
      <c r="E33" s="362"/>
    </row>
    <row r="34" spans="1:5" ht="15.75">
      <c r="A34" s="85">
        <v>21</v>
      </c>
      <c r="B34" s="123" t="s">
        <v>58</v>
      </c>
      <c r="C34" s="446">
        <v>0</v>
      </c>
      <c r="D34" s="447"/>
      <c r="E34" s="119"/>
    </row>
    <row r="35" spans="1:5" ht="15.75">
      <c r="A35" s="85">
        <v>21.1</v>
      </c>
      <c r="B35" s="126" t="s">
        <v>93</v>
      </c>
      <c r="C35" s="452">
        <v>0</v>
      </c>
      <c r="D35" s="453"/>
      <c r="E35" s="119"/>
    </row>
    <row r="36" spans="1:5" ht="15.75">
      <c r="A36" s="85">
        <v>22</v>
      </c>
      <c r="B36" s="124" t="s">
        <v>59</v>
      </c>
      <c r="C36" s="448">
        <f>SUM(C25:C32)</f>
        <v>46564301.119999997</v>
      </c>
      <c r="D36" s="449"/>
      <c r="E36" s="125"/>
    </row>
    <row r="37" spans="1:5" ht="15.75">
      <c r="A37" s="85">
        <v>23</v>
      </c>
      <c r="B37" s="123" t="s">
        <v>61</v>
      </c>
      <c r="C37" s="364">
        <v>40000000</v>
      </c>
      <c r="D37" s="444" t="s">
        <v>437</v>
      </c>
      <c r="E37" s="119"/>
    </row>
    <row r="38" spans="1:5" ht="15.75">
      <c r="A38" s="85">
        <v>24</v>
      </c>
      <c r="B38" s="123" t="s">
        <v>62</v>
      </c>
      <c r="C38" s="364">
        <v>0</v>
      </c>
      <c r="D38" s="441"/>
      <c r="E38" s="119"/>
    </row>
    <row r="39" spans="1:5" ht="15.75">
      <c r="A39" s="85">
        <v>25</v>
      </c>
      <c r="B39" s="123" t="s">
        <v>63</v>
      </c>
      <c r="C39" s="364">
        <v>0</v>
      </c>
      <c r="D39" s="441"/>
      <c r="E39" s="119"/>
    </row>
    <row r="40" spans="1:5" ht="15.75">
      <c r="A40" s="85">
        <v>26</v>
      </c>
      <c r="B40" s="123" t="s">
        <v>64</v>
      </c>
      <c r="C40" s="364">
        <v>0</v>
      </c>
      <c r="D40" s="441"/>
      <c r="E40" s="119"/>
    </row>
    <row r="41" spans="1:5" ht="15.75">
      <c r="A41" s="85">
        <v>27</v>
      </c>
      <c r="B41" s="123" t="s">
        <v>65</v>
      </c>
      <c r="C41" s="364">
        <v>0</v>
      </c>
      <c r="D41" s="441"/>
      <c r="E41" s="119"/>
    </row>
    <row r="42" spans="1:5" ht="15.75">
      <c r="A42" s="85">
        <v>28</v>
      </c>
      <c r="B42" s="123" t="s">
        <v>66</v>
      </c>
      <c r="C42" s="364">
        <v>1185546</v>
      </c>
      <c r="D42" s="444" t="s">
        <v>438</v>
      </c>
      <c r="E42" s="119"/>
    </row>
    <row r="43" spans="1:5" ht="15.75">
      <c r="A43" s="85">
        <v>29</v>
      </c>
      <c r="B43" s="123" t="s">
        <v>67</v>
      </c>
      <c r="C43" s="364">
        <v>2005</v>
      </c>
      <c r="D43" s="444" t="s">
        <v>439</v>
      </c>
      <c r="E43" s="119"/>
    </row>
    <row r="44" spans="1:5" ht="16.5" thickBot="1">
      <c r="A44" s="127">
        <v>30</v>
      </c>
      <c r="B44" s="128" t="s">
        <v>273</v>
      </c>
      <c r="C44" s="454">
        <f>SUM(C37:C43)</f>
        <v>41187551</v>
      </c>
      <c r="D44" s="455"/>
      <c r="E44" s="12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5" bestFit="1" customWidth="1"/>
    <col min="17" max="17" width="14.7109375" style="35" customWidth="1"/>
    <col min="18" max="18" width="13" style="35" bestFit="1" customWidth="1"/>
    <col min="19" max="19" width="34.85546875" style="35" customWidth="1"/>
    <col min="20" max="16384" width="9.140625" style="35"/>
  </cols>
  <sheetData>
    <row r="1" spans="1:19">
      <c r="A1" s="2" t="s">
        <v>31</v>
      </c>
      <c r="B1" s="381" t="s">
        <v>418</v>
      </c>
    </row>
    <row r="2" spans="1:19">
      <c r="A2" s="2" t="s">
        <v>32</v>
      </c>
      <c r="B2" s="382">
        <f>'1. key ratios '!$B$2</f>
        <v>43281</v>
      </c>
    </row>
    <row r="4" spans="1:19" ht="26.25" thickBot="1">
      <c r="A4" s="4" t="s">
        <v>255</v>
      </c>
      <c r="B4" s="266" t="s">
        <v>382</v>
      </c>
    </row>
    <row r="5" spans="1:19" s="258" customFormat="1">
      <c r="A5" s="253"/>
      <c r="B5" s="254"/>
      <c r="C5" s="255" t="s">
        <v>0</v>
      </c>
      <c r="D5" s="255" t="s">
        <v>1</v>
      </c>
      <c r="E5" s="255" t="s">
        <v>2</v>
      </c>
      <c r="F5" s="255" t="s">
        <v>3</v>
      </c>
      <c r="G5" s="255" t="s">
        <v>4</v>
      </c>
      <c r="H5" s="255" t="s">
        <v>5</v>
      </c>
      <c r="I5" s="255" t="s">
        <v>8</v>
      </c>
      <c r="J5" s="255" t="s">
        <v>9</v>
      </c>
      <c r="K5" s="255" t="s">
        <v>10</v>
      </c>
      <c r="L5" s="255" t="s">
        <v>11</v>
      </c>
      <c r="M5" s="255" t="s">
        <v>12</v>
      </c>
      <c r="N5" s="255" t="s">
        <v>13</v>
      </c>
      <c r="O5" s="255" t="s">
        <v>365</v>
      </c>
      <c r="P5" s="255" t="s">
        <v>366</v>
      </c>
      <c r="Q5" s="255" t="s">
        <v>367</v>
      </c>
      <c r="R5" s="256" t="s">
        <v>368</v>
      </c>
      <c r="S5" s="257" t="s">
        <v>369</v>
      </c>
    </row>
    <row r="6" spans="1:19" s="258" customFormat="1" ht="99" customHeight="1">
      <c r="A6" s="259"/>
      <c r="B6" s="502" t="s">
        <v>370</v>
      </c>
      <c r="C6" s="498">
        <v>0</v>
      </c>
      <c r="D6" s="499"/>
      <c r="E6" s="498">
        <v>0.2</v>
      </c>
      <c r="F6" s="499"/>
      <c r="G6" s="498">
        <v>0.35</v>
      </c>
      <c r="H6" s="499"/>
      <c r="I6" s="498">
        <v>0.5</v>
      </c>
      <c r="J6" s="499"/>
      <c r="K6" s="498">
        <v>0.75</v>
      </c>
      <c r="L6" s="499"/>
      <c r="M6" s="498">
        <v>1</v>
      </c>
      <c r="N6" s="499"/>
      <c r="O6" s="498">
        <v>1.5</v>
      </c>
      <c r="P6" s="499"/>
      <c r="Q6" s="498">
        <v>2.5</v>
      </c>
      <c r="R6" s="499"/>
      <c r="S6" s="500" t="s">
        <v>254</v>
      </c>
    </row>
    <row r="7" spans="1:19" s="258" customFormat="1" ht="30.75" customHeight="1">
      <c r="A7" s="259"/>
      <c r="B7" s="503"/>
      <c r="C7" s="249" t="s">
        <v>257</v>
      </c>
      <c r="D7" s="249" t="s">
        <v>256</v>
      </c>
      <c r="E7" s="249" t="s">
        <v>257</v>
      </c>
      <c r="F7" s="249" t="s">
        <v>256</v>
      </c>
      <c r="G7" s="249" t="s">
        <v>257</v>
      </c>
      <c r="H7" s="249" t="s">
        <v>256</v>
      </c>
      <c r="I7" s="249" t="s">
        <v>257</v>
      </c>
      <c r="J7" s="249" t="s">
        <v>256</v>
      </c>
      <c r="K7" s="249" t="s">
        <v>257</v>
      </c>
      <c r="L7" s="249" t="s">
        <v>256</v>
      </c>
      <c r="M7" s="249" t="s">
        <v>257</v>
      </c>
      <c r="N7" s="249" t="s">
        <v>256</v>
      </c>
      <c r="O7" s="249" t="s">
        <v>257</v>
      </c>
      <c r="P7" s="249" t="s">
        <v>256</v>
      </c>
      <c r="Q7" s="249" t="s">
        <v>257</v>
      </c>
      <c r="R7" s="249" t="s">
        <v>256</v>
      </c>
      <c r="S7" s="501"/>
    </row>
    <row r="8" spans="1:19" s="131" customFormat="1">
      <c r="A8" s="129">
        <v>1</v>
      </c>
      <c r="B8" s="1" t="s">
        <v>97</v>
      </c>
      <c r="C8" s="456">
        <v>25015470</v>
      </c>
      <c r="D8" s="456"/>
      <c r="E8" s="456">
        <v>0</v>
      </c>
      <c r="F8" s="457"/>
      <c r="G8" s="456">
        <v>0</v>
      </c>
      <c r="H8" s="456"/>
      <c r="I8" s="456">
        <v>0</v>
      </c>
      <c r="J8" s="456"/>
      <c r="K8" s="456">
        <v>0</v>
      </c>
      <c r="L8" s="456"/>
      <c r="M8" s="456">
        <v>8033284</v>
      </c>
      <c r="N8" s="456"/>
      <c r="O8" s="456">
        <v>0</v>
      </c>
      <c r="P8" s="456"/>
      <c r="Q8" s="456">
        <v>0</v>
      </c>
      <c r="R8" s="457"/>
      <c r="S8" s="458">
        <v>8033284</v>
      </c>
    </row>
    <row r="9" spans="1:19" s="131" customFormat="1">
      <c r="A9" s="129">
        <v>2</v>
      </c>
      <c r="B9" s="1" t="s">
        <v>98</v>
      </c>
      <c r="C9" s="456">
        <v>0</v>
      </c>
      <c r="D9" s="456"/>
      <c r="E9" s="456">
        <v>0</v>
      </c>
      <c r="F9" s="456"/>
      <c r="G9" s="456">
        <v>0</v>
      </c>
      <c r="H9" s="456"/>
      <c r="I9" s="456">
        <v>0</v>
      </c>
      <c r="J9" s="456"/>
      <c r="K9" s="456">
        <v>0</v>
      </c>
      <c r="L9" s="456"/>
      <c r="M9" s="456">
        <v>0</v>
      </c>
      <c r="N9" s="456"/>
      <c r="O9" s="456">
        <v>0</v>
      </c>
      <c r="P9" s="456"/>
      <c r="Q9" s="456">
        <v>0</v>
      </c>
      <c r="R9" s="457"/>
      <c r="S9" s="458">
        <v>0</v>
      </c>
    </row>
    <row r="10" spans="1:19" s="131" customFormat="1">
      <c r="A10" s="129">
        <v>3</v>
      </c>
      <c r="B10" s="1" t="s">
        <v>276</v>
      </c>
      <c r="C10" s="456">
        <v>0</v>
      </c>
      <c r="D10" s="456"/>
      <c r="E10" s="456">
        <v>0</v>
      </c>
      <c r="F10" s="456"/>
      <c r="G10" s="456">
        <v>0</v>
      </c>
      <c r="H10" s="456"/>
      <c r="I10" s="456">
        <v>0</v>
      </c>
      <c r="J10" s="456"/>
      <c r="K10" s="456">
        <v>0</v>
      </c>
      <c r="L10" s="456"/>
      <c r="M10" s="456">
        <v>0</v>
      </c>
      <c r="N10" s="456"/>
      <c r="O10" s="456">
        <v>0</v>
      </c>
      <c r="P10" s="456"/>
      <c r="Q10" s="456">
        <v>0</v>
      </c>
      <c r="R10" s="457"/>
      <c r="S10" s="458">
        <v>0</v>
      </c>
    </row>
    <row r="11" spans="1:19" s="131" customFormat="1">
      <c r="A11" s="129">
        <v>4</v>
      </c>
      <c r="B11" s="1" t="s">
        <v>99</v>
      </c>
      <c r="C11" s="456">
        <v>0</v>
      </c>
      <c r="D11" s="456"/>
      <c r="E11" s="456">
        <v>0</v>
      </c>
      <c r="F11" s="456"/>
      <c r="G11" s="456">
        <v>0</v>
      </c>
      <c r="H11" s="456"/>
      <c r="I11" s="456">
        <v>0</v>
      </c>
      <c r="J11" s="456"/>
      <c r="K11" s="456">
        <v>0</v>
      </c>
      <c r="L11" s="456"/>
      <c r="M11" s="456">
        <v>0</v>
      </c>
      <c r="N11" s="456"/>
      <c r="O11" s="456">
        <v>0</v>
      </c>
      <c r="P11" s="456"/>
      <c r="Q11" s="456">
        <v>0</v>
      </c>
      <c r="R11" s="457"/>
      <c r="S11" s="458">
        <v>0</v>
      </c>
    </row>
    <row r="12" spans="1:19" s="131" customFormat="1">
      <c r="A12" s="129">
        <v>5</v>
      </c>
      <c r="B12" s="1" t="s">
        <v>100</v>
      </c>
      <c r="C12" s="456">
        <v>0</v>
      </c>
      <c r="D12" s="456"/>
      <c r="E12" s="456">
        <v>0</v>
      </c>
      <c r="F12" s="456"/>
      <c r="G12" s="456">
        <v>0</v>
      </c>
      <c r="H12" s="456"/>
      <c r="I12" s="456">
        <v>0</v>
      </c>
      <c r="J12" s="456"/>
      <c r="K12" s="456">
        <v>0</v>
      </c>
      <c r="L12" s="456"/>
      <c r="M12" s="456">
        <v>0</v>
      </c>
      <c r="N12" s="456"/>
      <c r="O12" s="456">
        <v>0</v>
      </c>
      <c r="P12" s="456"/>
      <c r="Q12" s="456">
        <v>0</v>
      </c>
      <c r="R12" s="457"/>
      <c r="S12" s="458">
        <v>0</v>
      </c>
    </row>
    <row r="13" spans="1:19" s="131" customFormat="1">
      <c r="A13" s="129">
        <v>6</v>
      </c>
      <c r="B13" s="1" t="s">
        <v>101</v>
      </c>
      <c r="C13" s="456">
        <v>0</v>
      </c>
      <c r="D13" s="456"/>
      <c r="E13" s="456">
        <v>11558472</v>
      </c>
      <c r="F13" s="456"/>
      <c r="G13" s="456">
        <v>0</v>
      </c>
      <c r="H13" s="456"/>
      <c r="I13" s="456">
        <v>9571801</v>
      </c>
      <c r="J13" s="456"/>
      <c r="K13" s="456">
        <v>0</v>
      </c>
      <c r="L13" s="456"/>
      <c r="M13" s="456">
        <v>0</v>
      </c>
      <c r="N13" s="456"/>
      <c r="O13" s="456">
        <v>0</v>
      </c>
      <c r="P13" s="456"/>
      <c r="Q13" s="456">
        <v>0</v>
      </c>
      <c r="R13" s="457"/>
      <c r="S13" s="458">
        <v>7097594.9000000004</v>
      </c>
    </row>
    <row r="14" spans="1:19" s="131" customFormat="1">
      <c r="A14" s="129">
        <v>7</v>
      </c>
      <c r="B14" s="1" t="s">
        <v>102</v>
      </c>
      <c r="C14" s="456">
        <v>0</v>
      </c>
      <c r="D14" s="456"/>
      <c r="E14" s="456">
        <v>0</v>
      </c>
      <c r="F14" s="456"/>
      <c r="G14" s="456">
        <v>0</v>
      </c>
      <c r="H14" s="456"/>
      <c r="I14" s="456">
        <v>0</v>
      </c>
      <c r="J14" s="456"/>
      <c r="K14" s="456">
        <v>0</v>
      </c>
      <c r="L14" s="456"/>
      <c r="M14" s="456">
        <v>6785627</v>
      </c>
      <c r="N14" s="456">
        <v>652953.36499999999</v>
      </c>
      <c r="O14" s="456">
        <v>0</v>
      </c>
      <c r="P14" s="456"/>
      <c r="Q14" s="456">
        <v>0</v>
      </c>
      <c r="R14" s="457"/>
      <c r="S14" s="458">
        <v>7438580.3650000002</v>
      </c>
    </row>
    <row r="15" spans="1:19" s="131" customFormat="1">
      <c r="A15" s="129">
        <v>8</v>
      </c>
      <c r="B15" s="1" t="s">
        <v>103</v>
      </c>
      <c r="C15" s="456">
        <v>0</v>
      </c>
      <c r="D15" s="456"/>
      <c r="E15" s="456">
        <v>0</v>
      </c>
      <c r="F15" s="456"/>
      <c r="G15" s="456">
        <v>0</v>
      </c>
      <c r="H15" s="456"/>
      <c r="I15" s="456">
        <v>0</v>
      </c>
      <c r="J15" s="456"/>
      <c r="K15" s="456">
        <v>0</v>
      </c>
      <c r="L15" s="456"/>
      <c r="M15" s="456">
        <v>15678639</v>
      </c>
      <c r="N15" s="456">
        <v>10513667.8061</v>
      </c>
      <c r="O15" s="456">
        <v>0</v>
      </c>
      <c r="P15" s="456"/>
      <c r="Q15" s="456">
        <v>0</v>
      </c>
      <c r="R15" s="457"/>
      <c r="S15" s="458">
        <v>26192306.8061</v>
      </c>
    </row>
    <row r="16" spans="1:19" s="131" customFormat="1">
      <c r="A16" s="129">
        <v>9</v>
      </c>
      <c r="B16" s="1" t="s">
        <v>104</v>
      </c>
      <c r="C16" s="456">
        <v>0</v>
      </c>
      <c r="D16" s="456"/>
      <c r="E16" s="456">
        <v>0</v>
      </c>
      <c r="F16" s="456"/>
      <c r="G16" s="456">
        <v>0</v>
      </c>
      <c r="H16" s="456"/>
      <c r="I16" s="456">
        <v>0</v>
      </c>
      <c r="J16" s="456"/>
      <c r="K16" s="456">
        <v>0</v>
      </c>
      <c r="L16" s="456"/>
      <c r="M16" s="456">
        <v>0</v>
      </c>
      <c r="N16" s="456"/>
      <c r="O16" s="456">
        <v>0</v>
      </c>
      <c r="P16" s="456"/>
      <c r="Q16" s="456">
        <v>0</v>
      </c>
      <c r="R16" s="457"/>
      <c r="S16" s="458">
        <v>0</v>
      </c>
    </row>
    <row r="17" spans="1:19" s="131" customFormat="1">
      <c r="A17" s="129">
        <v>10</v>
      </c>
      <c r="B17" s="1" t="s">
        <v>105</v>
      </c>
      <c r="C17" s="456">
        <v>0</v>
      </c>
      <c r="D17" s="456"/>
      <c r="E17" s="456">
        <v>0</v>
      </c>
      <c r="F17" s="456"/>
      <c r="G17" s="456">
        <v>0</v>
      </c>
      <c r="H17" s="456"/>
      <c r="I17" s="456">
        <v>0</v>
      </c>
      <c r="J17" s="456"/>
      <c r="K17" s="456">
        <v>0</v>
      </c>
      <c r="L17" s="456"/>
      <c r="M17" s="456">
        <v>0</v>
      </c>
      <c r="N17" s="456"/>
      <c r="O17" s="456">
        <v>0</v>
      </c>
      <c r="P17" s="456"/>
      <c r="Q17" s="456">
        <v>0</v>
      </c>
      <c r="R17" s="457"/>
      <c r="S17" s="458">
        <v>0</v>
      </c>
    </row>
    <row r="18" spans="1:19" s="131" customFormat="1">
      <c r="A18" s="129">
        <v>11</v>
      </c>
      <c r="B18" s="1" t="s">
        <v>106</v>
      </c>
      <c r="C18" s="456">
        <v>0</v>
      </c>
      <c r="D18" s="456"/>
      <c r="E18" s="456">
        <v>0</v>
      </c>
      <c r="F18" s="456"/>
      <c r="G18" s="456">
        <v>0</v>
      </c>
      <c r="H18" s="456"/>
      <c r="I18" s="456">
        <v>0</v>
      </c>
      <c r="J18" s="456"/>
      <c r="K18" s="456">
        <v>0</v>
      </c>
      <c r="L18" s="456"/>
      <c r="M18" s="456">
        <v>0</v>
      </c>
      <c r="N18" s="456"/>
      <c r="O18" s="456">
        <v>0</v>
      </c>
      <c r="P18" s="456"/>
      <c r="Q18" s="456">
        <v>0</v>
      </c>
      <c r="R18" s="457"/>
      <c r="S18" s="458">
        <v>0</v>
      </c>
    </row>
    <row r="19" spans="1:19" s="131" customFormat="1">
      <c r="A19" s="129">
        <v>12</v>
      </c>
      <c r="B19" s="1" t="s">
        <v>107</v>
      </c>
      <c r="C19" s="456">
        <v>0</v>
      </c>
      <c r="D19" s="456"/>
      <c r="E19" s="456">
        <v>0</v>
      </c>
      <c r="F19" s="456"/>
      <c r="G19" s="456">
        <v>0</v>
      </c>
      <c r="H19" s="456"/>
      <c r="I19" s="456">
        <v>0</v>
      </c>
      <c r="J19" s="456"/>
      <c r="K19" s="456">
        <v>0</v>
      </c>
      <c r="L19" s="456"/>
      <c r="M19" s="456">
        <v>0</v>
      </c>
      <c r="N19" s="456"/>
      <c r="O19" s="456">
        <v>0</v>
      </c>
      <c r="P19" s="456"/>
      <c r="Q19" s="456">
        <v>0</v>
      </c>
      <c r="R19" s="457"/>
      <c r="S19" s="458">
        <v>0</v>
      </c>
    </row>
    <row r="20" spans="1:19" s="131" customFormat="1">
      <c r="A20" s="129">
        <v>13</v>
      </c>
      <c r="B20" s="1" t="s">
        <v>253</v>
      </c>
      <c r="C20" s="456">
        <v>0</v>
      </c>
      <c r="D20" s="456"/>
      <c r="E20" s="456">
        <v>0</v>
      </c>
      <c r="F20" s="456"/>
      <c r="G20" s="456">
        <v>0</v>
      </c>
      <c r="H20" s="456"/>
      <c r="I20" s="456">
        <v>0</v>
      </c>
      <c r="J20" s="456"/>
      <c r="K20" s="456">
        <v>0</v>
      </c>
      <c r="L20" s="456"/>
      <c r="M20" s="456">
        <v>0</v>
      </c>
      <c r="N20" s="456"/>
      <c r="O20" s="456">
        <v>0</v>
      </c>
      <c r="P20" s="456"/>
      <c r="Q20" s="456">
        <v>0</v>
      </c>
      <c r="R20" s="457"/>
      <c r="S20" s="458">
        <v>0</v>
      </c>
    </row>
    <row r="21" spans="1:19" s="131" customFormat="1">
      <c r="A21" s="129">
        <v>14</v>
      </c>
      <c r="B21" s="1" t="s">
        <v>109</v>
      </c>
      <c r="C21" s="456">
        <v>5834442</v>
      </c>
      <c r="D21" s="456"/>
      <c r="E21" s="456">
        <v>220032</v>
      </c>
      <c r="F21" s="456"/>
      <c r="G21" s="456">
        <v>0</v>
      </c>
      <c r="H21" s="456"/>
      <c r="I21" s="456">
        <v>0</v>
      </c>
      <c r="J21" s="456"/>
      <c r="K21" s="456">
        <v>0</v>
      </c>
      <c r="L21" s="456"/>
      <c r="M21" s="456">
        <v>5266079</v>
      </c>
      <c r="N21" s="456"/>
      <c r="O21" s="456">
        <v>0</v>
      </c>
      <c r="P21" s="456"/>
      <c r="Q21" s="456">
        <v>0</v>
      </c>
      <c r="R21" s="457"/>
      <c r="S21" s="458">
        <v>5310085.4000000004</v>
      </c>
    </row>
    <row r="22" spans="1:19" ht="13.5" thickBot="1">
      <c r="A22" s="132"/>
      <c r="B22" s="133" t="s">
        <v>110</v>
      </c>
      <c r="C22" s="459">
        <f>SUM(C8:C21)</f>
        <v>30849912</v>
      </c>
      <c r="D22" s="459">
        <f t="shared" ref="D22:S22" si="0">SUM(D8:D21)</f>
        <v>0</v>
      </c>
      <c r="E22" s="459">
        <f t="shared" si="0"/>
        <v>11778504</v>
      </c>
      <c r="F22" s="459">
        <f t="shared" si="0"/>
        <v>0</v>
      </c>
      <c r="G22" s="459">
        <f t="shared" si="0"/>
        <v>0</v>
      </c>
      <c r="H22" s="459">
        <f t="shared" si="0"/>
        <v>0</v>
      </c>
      <c r="I22" s="459">
        <f t="shared" si="0"/>
        <v>9571801</v>
      </c>
      <c r="J22" s="459">
        <f t="shared" si="0"/>
        <v>0</v>
      </c>
      <c r="K22" s="459">
        <f t="shared" si="0"/>
        <v>0</v>
      </c>
      <c r="L22" s="459">
        <f t="shared" si="0"/>
        <v>0</v>
      </c>
      <c r="M22" s="459">
        <f t="shared" si="0"/>
        <v>35763629</v>
      </c>
      <c r="N22" s="459">
        <f t="shared" si="0"/>
        <v>11166621.1711</v>
      </c>
      <c r="O22" s="459">
        <f t="shared" si="0"/>
        <v>0</v>
      </c>
      <c r="P22" s="459">
        <f t="shared" si="0"/>
        <v>0</v>
      </c>
      <c r="Q22" s="459">
        <f t="shared" si="0"/>
        <v>0</v>
      </c>
      <c r="R22" s="459">
        <f t="shared" si="0"/>
        <v>0</v>
      </c>
      <c r="S22" s="460">
        <f t="shared" si="0"/>
        <v>54071851.471099995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5"/>
  </cols>
  <sheetData>
    <row r="1" spans="1:22">
      <c r="A1" s="2" t="s">
        <v>31</v>
      </c>
      <c r="B1" s="381" t="s">
        <v>418</v>
      </c>
    </row>
    <row r="2" spans="1:22">
      <c r="A2" s="2" t="s">
        <v>32</v>
      </c>
      <c r="B2" s="382">
        <f>'1. key ratios '!$B$2</f>
        <v>43281</v>
      </c>
    </row>
    <row r="4" spans="1:22" ht="13.5" thickBot="1">
      <c r="A4" s="4" t="s">
        <v>373</v>
      </c>
      <c r="B4" s="135" t="s">
        <v>96</v>
      </c>
      <c r="V4" s="37" t="s">
        <v>74</v>
      </c>
    </row>
    <row r="5" spans="1:22" ht="12.75" customHeight="1">
      <c r="A5" s="136"/>
      <c r="B5" s="137"/>
      <c r="C5" s="504" t="s">
        <v>284</v>
      </c>
      <c r="D5" s="505"/>
      <c r="E5" s="505"/>
      <c r="F5" s="505"/>
      <c r="G5" s="505"/>
      <c r="H5" s="505"/>
      <c r="I5" s="505"/>
      <c r="J5" s="505"/>
      <c r="K5" s="505"/>
      <c r="L5" s="506"/>
      <c r="M5" s="507" t="s">
        <v>285</v>
      </c>
      <c r="N5" s="508"/>
      <c r="O5" s="508"/>
      <c r="P5" s="508"/>
      <c r="Q5" s="508"/>
      <c r="R5" s="508"/>
      <c r="S5" s="509"/>
      <c r="T5" s="512" t="s">
        <v>371</v>
      </c>
      <c r="U5" s="512" t="s">
        <v>372</v>
      </c>
      <c r="V5" s="510" t="s">
        <v>122</v>
      </c>
    </row>
    <row r="6" spans="1:22" s="91" customFormat="1" ht="102">
      <c r="A6" s="88"/>
      <c r="B6" s="138"/>
      <c r="C6" s="139" t="s">
        <v>111</v>
      </c>
      <c r="D6" s="224" t="s">
        <v>112</v>
      </c>
      <c r="E6" s="166" t="s">
        <v>287</v>
      </c>
      <c r="F6" s="166" t="s">
        <v>288</v>
      </c>
      <c r="G6" s="224" t="s">
        <v>291</v>
      </c>
      <c r="H6" s="224" t="s">
        <v>286</v>
      </c>
      <c r="I6" s="224" t="s">
        <v>113</v>
      </c>
      <c r="J6" s="224" t="s">
        <v>114</v>
      </c>
      <c r="K6" s="140" t="s">
        <v>115</v>
      </c>
      <c r="L6" s="141" t="s">
        <v>116</v>
      </c>
      <c r="M6" s="139" t="s">
        <v>289</v>
      </c>
      <c r="N6" s="140" t="s">
        <v>117</v>
      </c>
      <c r="O6" s="140" t="s">
        <v>118</v>
      </c>
      <c r="P6" s="140" t="s">
        <v>119</v>
      </c>
      <c r="Q6" s="140" t="s">
        <v>120</v>
      </c>
      <c r="R6" s="140" t="s">
        <v>121</v>
      </c>
      <c r="S6" s="251" t="s">
        <v>290</v>
      </c>
      <c r="T6" s="513"/>
      <c r="U6" s="513"/>
      <c r="V6" s="511"/>
    </row>
    <row r="7" spans="1:22" s="131" customFormat="1">
      <c r="A7" s="142">
        <v>1</v>
      </c>
      <c r="B7" s="1" t="s">
        <v>97</v>
      </c>
      <c r="C7" s="143"/>
      <c r="D7" s="130"/>
      <c r="E7" s="130"/>
      <c r="F7" s="130"/>
      <c r="G7" s="130"/>
      <c r="H7" s="130"/>
      <c r="I7" s="130"/>
      <c r="J7" s="130"/>
      <c r="K7" s="130"/>
      <c r="L7" s="144"/>
      <c r="M7" s="143"/>
      <c r="N7" s="130"/>
      <c r="O7" s="130"/>
      <c r="P7" s="130"/>
      <c r="Q7" s="130"/>
      <c r="R7" s="130"/>
      <c r="S7" s="144"/>
      <c r="T7" s="260"/>
      <c r="U7" s="260"/>
      <c r="V7" s="145">
        <f>SUM(C7:S7)</f>
        <v>0</v>
      </c>
    </row>
    <row r="8" spans="1:22" s="131" customFormat="1">
      <c r="A8" s="142">
        <v>2</v>
      </c>
      <c r="B8" s="1" t="s">
        <v>98</v>
      </c>
      <c r="C8" s="143"/>
      <c r="D8" s="130"/>
      <c r="E8" s="130"/>
      <c r="F8" s="130"/>
      <c r="G8" s="130"/>
      <c r="H8" s="130"/>
      <c r="I8" s="130"/>
      <c r="J8" s="130"/>
      <c r="K8" s="130"/>
      <c r="L8" s="144"/>
      <c r="M8" s="143"/>
      <c r="N8" s="130"/>
      <c r="O8" s="130"/>
      <c r="P8" s="130"/>
      <c r="Q8" s="130"/>
      <c r="R8" s="130"/>
      <c r="S8" s="144"/>
      <c r="T8" s="260"/>
      <c r="U8" s="260"/>
      <c r="V8" s="145">
        <f t="shared" ref="V8:V20" si="0">SUM(C8:S8)</f>
        <v>0</v>
      </c>
    </row>
    <row r="9" spans="1:22" s="131" customFormat="1">
      <c r="A9" s="142">
        <v>3</v>
      </c>
      <c r="B9" s="1" t="s">
        <v>277</v>
      </c>
      <c r="C9" s="143"/>
      <c r="D9" s="130"/>
      <c r="E9" s="130"/>
      <c r="F9" s="130"/>
      <c r="G9" s="130"/>
      <c r="H9" s="130"/>
      <c r="I9" s="130"/>
      <c r="J9" s="130"/>
      <c r="K9" s="130"/>
      <c r="L9" s="144"/>
      <c r="M9" s="143"/>
      <c r="N9" s="130"/>
      <c r="O9" s="130"/>
      <c r="P9" s="130"/>
      <c r="Q9" s="130"/>
      <c r="R9" s="130"/>
      <c r="S9" s="144"/>
      <c r="T9" s="260"/>
      <c r="U9" s="260"/>
      <c r="V9" s="145">
        <f t="shared" si="0"/>
        <v>0</v>
      </c>
    </row>
    <row r="10" spans="1:22" s="131" customFormat="1">
      <c r="A10" s="142">
        <v>4</v>
      </c>
      <c r="B10" s="1" t="s">
        <v>99</v>
      </c>
      <c r="C10" s="143"/>
      <c r="D10" s="130"/>
      <c r="E10" s="130"/>
      <c r="F10" s="130"/>
      <c r="G10" s="130"/>
      <c r="H10" s="130"/>
      <c r="I10" s="130"/>
      <c r="J10" s="130"/>
      <c r="K10" s="130"/>
      <c r="L10" s="144"/>
      <c r="M10" s="143"/>
      <c r="N10" s="130"/>
      <c r="O10" s="130"/>
      <c r="P10" s="130"/>
      <c r="Q10" s="130"/>
      <c r="R10" s="130"/>
      <c r="S10" s="144"/>
      <c r="T10" s="260"/>
      <c r="U10" s="260"/>
      <c r="V10" s="145">
        <f t="shared" si="0"/>
        <v>0</v>
      </c>
    </row>
    <row r="11" spans="1:22" s="131" customFormat="1">
      <c r="A11" s="142">
        <v>5</v>
      </c>
      <c r="B11" s="1" t="s">
        <v>100</v>
      </c>
      <c r="C11" s="143"/>
      <c r="D11" s="130"/>
      <c r="E11" s="130"/>
      <c r="F11" s="130"/>
      <c r="G11" s="130"/>
      <c r="H11" s="130"/>
      <c r="I11" s="130"/>
      <c r="J11" s="130"/>
      <c r="K11" s="130"/>
      <c r="L11" s="144"/>
      <c r="M11" s="143"/>
      <c r="N11" s="130"/>
      <c r="O11" s="130"/>
      <c r="P11" s="130"/>
      <c r="Q11" s="130"/>
      <c r="R11" s="130"/>
      <c r="S11" s="144"/>
      <c r="T11" s="260"/>
      <c r="U11" s="260"/>
      <c r="V11" s="145">
        <f t="shared" si="0"/>
        <v>0</v>
      </c>
    </row>
    <row r="12" spans="1:22" s="131" customFormat="1">
      <c r="A12" s="142">
        <v>6</v>
      </c>
      <c r="B12" s="1" t="s">
        <v>101</v>
      </c>
      <c r="C12" s="143"/>
      <c r="D12" s="130"/>
      <c r="E12" s="130"/>
      <c r="F12" s="130"/>
      <c r="G12" s="130"/>
      <c r="H12" s="130"/>
      <c r="I12" s="130"/>
      <c r="J12" s="130"/>
      <c r="K12" s="130"/>
      <c r="L12" s="144"/>
      <c r="M12" s="143"/>
      <c r="N12" s="130"/>
      <c r="O12" s="130"/>
      <c r="P12" s="130"/>
      <c r="Q12" s="130"/>
      <c r="R12" s="130"/>
      <c r="S12" s="144"/>
      <c r="T12" s="260"/>
      <c r="U12" s="260"/>
      <c r="V12" s="145">
        <f t="shared" si="0"/>
        <v>0</v>
      </c>
    </row>
    <row r="13" spans="1:22" s="131" customFormat="1">
      <c r="A13" s="142">
        <v>7</v>
      </c>
      <c r="B13" s="1" t="s">
        <v>102</v>
      </c>
      <c r="C13" s="143"/>
      <c r="D13" s="130"/>
      <c r="E13" s="130"/>
      <c r="F13" s="130"/>
      <c r="G13" s="130"/>
      <c r="H13" s="130"/>
      <c r="I13" s="130"/>
      <c r="J13" s="130"/>
      <c r="K13" s="130"/>
      <c r="L13" s="144"/>
      <c r="M13" s="143"/>
      <c r="N13" s="130"/>
      <c r="O13" s="130"/>
      <c r="P13" s="130"/>
      <c r="Q13" s="130"/>
      <c r="R13" s="130"/>
      <c r="S13" s="144"/>
      <c r="T13" s="260"/>
      <c r="U13" s="260"/>
      <c r="V13" s="145">
        <f t="shared" si="0"/>
        <v>0</v>
      </c>
    </row>
    <row r="14" spans="1:22" s="131" customFormat="1">
      <c r="A14" s="142">
        <v>8</v>
      </c>
      <c r="B14" s="1" t="s">
        <v>103</v>
      </c>
      <c r="C14" s="143"/>
      <c r="D14" s="130"/>
      <c r="E14" s="130"/>
      <c r="F14" s="130"/>
      <c r="G14" s="130"/>
      <c r="H14" s="130"/>
      <c r="I14" s="130"/>
      <c r="J14" s="130"/>
      <c r="K14" s="130"/>
      <c r="L14" s="144"/>
      <c r="M14" s="143"/>
      <c r="N14" s="130"/>
      <c r="O14" s="130"/>
      <c r="P14" s="130"/>
      <c r="Q14" s="130"/>
      <c r="R14" s="130"/>
      <c r="S14" s="144"/>
      <c r="T14" s="260"/>
      <c r="U14" s="260"/>
      <c r="V14" s="145">
        <f t="shared" si="0"/>
        <v>0</v>
      </c>
    </row>
    <row r="15" spans="1:22" s="131" customFormat="1">
      <c r="A15" s="142">
        <v>9</v>
      </c>
      <c r="B15" s="1" t="s">
        <v>104</v>
      </c>
      <c r="C15" s="143"/>
      <c r="D15" s="130"/>
      <c r="E15" s="130"/>
      <c r="F15" s="130"/>
      <c r="G15" s="130"/>
      <c r="H15" s="130"/>
      <c r="I15" s="130"/>
      <c r="J15" s="130"/>
      <c r="K15" s="130"/>
      <c r="L15" s="144"/>
      <c r="M15" s="143"/>
      <c r="N15" s="130"/>
      <c r="O15" s="130"/>
      <c r="P15" s="130"/>
      <c r="Q15" s="130"/>
      <c r="R15" s="130"/>
      <c r="S15" s="144"/>
      <c r="T15" s="260"/>
      <c r="U15" s="260"/>
      <c r="V15" s="145">
        <f t="shared" si="0"/>
        <v>0</v>
      </c>
    </row>
    <row r="16" spans="1:22" s="131" customFormat="1">
      <c r="A16" s="142">
        <v>10</v>
      </c>
      <c r="B16" s="1" t="s">
        <v>105</v>
      </c>
      <c r="C16" s="143"/>
      <c r="D16" s="130"/>
      <c r="E16" s="130"/>
      <c r="F16" s="130"/>
      <c r="G16" s="130"/>
      <c r="H16" s="130"/>
      <c r="I16" s="130"/>
      <c r="J16" s="130"/>
      <c r="K16" s="130"/>
      <c r="L16" s="144"/>
      <c r="M16" s="143"/>
      <c r="N16" s="130"/>
      <c r="O16" s="130"/>
      <c r="P16" s="130"/>
      <c r="Q16" s="130"/>
      <c r="R16" s="130"/>
      <c r="S16" s="144"/>
      <c r="T16" s="260"/>
      <c r="U16" s="260"/>
      <c r="V16" s="145">
        <f t="shared" si="0"/>
        <v>0</v>
      </c>
    </row>
    <row r="17" spans="1:22" s="131" customFormat="1">
      <c r="A17" s="142">
        <v>11</v>
      </c>
      <c r="B17" s="1" t="s">
        <v>106</v>
      </c>
      <c r="C17" s="143"/>
      <c r="D17" s="130"/>
      <c r="E17" s="130"/>
      <c r="F17" s="130"/>
      <c r="G17" s="130"/>
      <c r="H17" s="130"/>
      <c r="I17" s="130"/>
      <c r="J17" s="130"/>
      <c r="K17" s="130"/>
      <c r="L17" s="144"/>
      <c r="M17" s="143"/>
      <c r="N17" s="130"/>
      <c r="O17" s="130"/>
      <c r="P17" s="130"/>
      <c r="Q17" s="130"/>
      <c r="R17" s="130"/>
      <c r="S17" s="144"/>
      <c r="T17" s="260"/>
      <c r="U17" s="260"/>
      <c r="V17" s="145">
        <f t="shared" si="0"/>
        <v>0</v>
      </c>
    </row>
    <row r="18" spans="1:22" s="131" customFormat="1">
      <c r="A18" s="142">
        <v>12</v>
      </c>
      <c r="B18" s="1" t="s">
        <v>107</v>
      </c>
      <c r="C18" s="143"/>
      <c r="D18" s="130"/>
      <c r="E18" s="130"/>
      <c r="F18" s="130"/>
      <c r="G18" s="130"/>
      <c r="H18" s="130"/>
      <c r="I18" s="130"/>
      <c r="J18" s="130"/>
      <c r="K18" s="130"/>
      <c r="L18" s="144"/>
      <c r="M18" s="143"/>
      <c r="N18" s="130"/>
      <c r="O18" s="130"/>
      <c r="P18" s="130"/>
      <c r="Q18" s="130"/>
      <c r="R18" s="130"/>
      <c r="S18" s="144"/>
      <c r="T18" s="260"/>
      <c r="U18" s="260"/>
      <c r="V18" s="145">
        <f t="shared" si="0"/>
        <v>0</v>
      </c>
    </row>
    <row r="19" spans="1:22" s="131" customFormat="1">
      <c r="A19" s="142">
        <v>13</v>
      </c>
      <c r="B19" s="1" t="s">
        <v>108</v>
      </c>
      <c r="C19" s="143"/>
      <c r="D19" s="130"/>
      <c r="E19" s="130"/>
      <c r="F19" s="130"/>
      <c r="G19" s="130"/>
      <c r="H19" s="130"/>
      <c r="I19" s="130"/>
      <c r="J19" s="130"/>
      <c r="K19" s="130"/>
      <c r="L19" s="144"/>
      <c r="M19" s="143"/>
      <c r="N19" s="130"/>
      <c r="O19" s="130"/>
      <c r="P19" s="130"/>
      <c r="Q19" s="130"/>
      <c r="R19" s="130"/>
      <c r="S19" s="144"/>
      <c r="T19" s="260"/>
      <c r="U19" s="260"/>
      <c r="V19" s="145">
        <f t="shared" si="0"/>
        <v>0</v>
      </c>
    </row>
    <row r="20" spans="1:22" s="131" customFormat="1">
      <c r="A20" s="142">
        <v>14</v>
      </c>
      <c r="B20" s="1" t="s">
        <v>109</v>
      </c>
      <c r="C20" s="143"/>
      <c r="D20" s="130"/>
      <c r="E20" s="130"/>
      <c r="F20" s="130"/>
      <c r="G20" s="130"/>
      <c r="H20" s="130"/>
      <c r="I20" s="130"/>
      <c r="J20" s="130"/>
      <c r="K20" s="130"/>
      <c r="L20" s="144"/>
      <c r="M20" s="143"/>
      <c r="N20" s="130"/>
      <c r="O20" s="130"/>
      <c r="P20" s="130"/>
      <c r="Q20" s="130"/>
      <c r="R20" s="130"/>
      <c r="S20" s="144"/>
      <c r="T20" s="260"/>
      <c r="U20" s="260"/>
      <c r="V20" s="145">
        <f t="shared" si="0"/>
        <v>0</v>
      </c>
    </row>
    <row r="21" spans="1:22" ht="13.5" thickBot="1">
      <c r="A21" s="132"/>
      <c r="B21" s="146" t="s">
        <v>110</v>
      </c>
      <c r="C21" s="147">
        <f>SUM(C7:C20)</f>
        <v>0</v>
      </c>
      <c r="D21" s="134">
        <f t="shared" ref="D21:V21" si="1">SUM(D7:D20)</f>
        <v>0</v>
      </c>
      <c r="E21" s="134">
        <f t="shared" si="1"/>
        <v>0</v>
      </c>
      <c r="F21" s="134">
        <f t="shared" si="1"/>
        <v>0</v>
      </c>
      <c r="G21" s="134">
        <f t="shared" si="1"/>
        <v>0</v>
      </c>
      <c r="H21" s="134">
        <f t="shared" si="1"/>
        <v>0</v>
      </c>
      <c r="I21" s="134">
        <f t="shared" si="1"/>
        <v>0</v>
      </c>
      <c r="J21" s="134">
        <f t="shared" si="1"/>
        <v>0</v>
      </c>
      <c r="K21" s="134">
        <f t="shared" si="1"/>
        <v>0</v>
      </c>
      <c r="L21" s="148">
        <f t="shared" si="1"/>
        <v>0</v>
      </c>
      <c r="M21" s="147">
        <f t="shared" si="1"/>
        <v>0</v>
      </c>
      <c r="N21" s="134">
        <f t="shared" si="1"/>
        <v>0</v>
      </c>
      <c r="O21" s="134">
        <f t="shared" si="1"/>
        <v>0</v>
      </c>
      <c r="P21" s="134">
        <f t="shared" si="1"/>
        <v>0</v>
      </c>
      <c r="Q21" s="134">
        <f t="shared" si="1"/>
        <v>0</v>
      </c>
      <c r="R21" s="134">
        <f t="shared" si="1"/>
        <v>0</v>
      </c>
      <c r="S21" s="148">
        <f>SUM(S7:S20)</f>
        <v>0</v>
      </c>
      <c r="T21" s="148">
        <f>SUM(T7:T20)</f>
        <v>0</v>
      </c>
      <c r="U21" s="148">
        <f t="shared" ref="U21" si="2">SUM(U7:U20)</f>
        <v>0</v>
      </c>
      <c r="V21" s="149">
        <f t="shared" si="1"/>
        <v>0</v>
      </c>
    </row>
    <row r="24" spans="1:22">
      <c r="A24" s="7"/>
      <c r="B24" s="7"/>
      <c r="C24" s="63"/>
      <c r="D24" s="63"/>
      <c r="E24" s="63"/>
    </row>
    <row r="25" spans="1:22">
      <c r="A25" s="150"/>
      <c r="B25" s="150"/>
      <c r="C25" s="7"/>
      <c r="D25" s="63"/>
      <c r="E25" s="63"/>
    </row>
    <row r="26" spans="1:22">
      <c r="A26" s="150"/>
      <c r="B26" s="64"/>
      <c r="C26" s="7"/>
      <c r="D26" s="63"/>
      <c r="E26" s="63"/>
    </row>
    <row r="27" spans="1:22">
      <c r="A27" s="150"/>
      <c r="B27" s="150"/>
      <c r="C27" s="7"/>
      <c r="D27" s="63"/>
      <c r="E27" s="63"/>
    </row>
    <row r="28" spans="1:22">
      <c r="A28" s="150"/>
      <c r="B28" s="64"/>
      <c r="C28" s="7"/>
      <c r="D28" s="63"/>
      <c r="E28" s="6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71.42578125" style="4" customWidth="1"/>
    <col min="3" max="3" width="13.7109375" style="261" customWidth="1"/>
    <col min="4" max="4" width="14.85546875" style="261" bestFit="1" customWidth="1"/>
    <col min="5" max="5" width="17.7109375" style="261" customWidth="1"/>
    <col min="6" max="6" width="15.85546875" style="261" customWidth="1"/>
    <col min="7" max="7" width="17.42578125" style="261" customWidth="1"/>
    <col min="8" max="8" width="15.28515625" style="261" customWidth="1"/>
    <col min="9" max="16384" width="9.140625" style="35"/>
  </cols>
  <sheetData>
    <row r="1" spans="1:9">
      <c r="A1" s="2" t="s">
        <v>31</v>
      </c>
      <c r="B1" s="381" t="s">
        <v>418</v>
      </c>
    </row>
    <row r="2" spans="1:9">
      <c r="A2" s="2" t="s">
        <v>32</v>
      </c>
      <c r="B2" s="382">
        <f>'1. key ratios '!$B$2</f>
        <v>43281</v>
      </c>
    </row>
    <row r="4" spans="1:9" ht="13.5" thickBot="1">
      <c r="A4" s="2" t="s">
        <v>259</v>
      </c>
      <c r="B4" s="135" t="s">
        <v>383</v>
      </c>
    </row>
    <row r="5" spans="1:9">
      <c r="A5" s="136"/>
      <c r="B5" s="151"/>
      <c r="C5" s="262" t="s">
        <v>0</v>
      </c>
      <c r="D5" s="262" t="s">
        <v>1</v>
      </c>
      <c r="E5" s="262" t="s">
        <v>2</v>
      </c>
      <c r="F5" s="262" t="s">
        <v>3</v>
      </c>
      <c r="G5" s="263" t="s">
        <v>4</v>
      </c>
      <c r="H5" s="264" t="s">
        <v>5</v>
      </c>
      <c r="I5" s="152"/>
    </row>
    <row r="6" spans="1:9" s="152" customFormat="1" ht="12.75" customHeight="1">
      <c r="A6" s="153"/>
      <c r="B6" s="516" t="s">
        <v>258</v>
      </c>
      <c r="C6" s="518" t="s">
        <v>375</v>
      </c>
      <c r="D6" s="520" t="s">
        <v>374</v>
      </c>
      <c r="E6" s="521"/>
      <c r="F6" s="518" t="s">
        <v>379</v>
      </c>
      <c r="G6" s="518" t="s">
        <v>380</v>
      </c>
      <c r="H6" s="514" t="s">
        <v>378</v>
      </c>
    </row>
    <row r="7" spans="1:9" ht="38.25">
      <c r="A7" s="155"/>
      <c r="B7" s="517"/>
      <c r="C7" s="519"/>
      <c r="D7" s="265" t="s">
        <v>377</v>
      </c>
      <c r="E7" s="265" t="s">
        <v>376</v>
      </c>
      <c r="F7" s="519"/>
      <c r="G7" s="519"/>
      <c r="H7" s="515"/>
      <c r="I7" s="152"/>
    </row>
    <row r="8" spans="1:9">
      <c r="A8" s="153">
        <v>1</v>
      </c>
      <c r="B8" s="1" t="s">
        <v>97</v>
      </c>
      <c r="C8" s="461">
        <v>33048754</v>
      </c>
      <c r="D8" s="462">
        <v>0</v>
      </c>
      <c r="E8" s="461">
        <v>0</v>
      </c>
      <c r="F8" s="461">
        <v>8033284</v>
      </c>
      <c r="G8" s="463">
        <v>8033284</v>
      </c>
      <c r="H8" s="464">
        <v>0.27154717578216536</v>
      </c>
    </row>
    <row r="9" spans="1:9" ht="15" customHeight="1">
      <c r="A9" s="153">
        <v>2</v>
      </c>
      <c r="B9" s="1" t="s">
        <v>98</v>
      </c>
      <c r="C9" s="461"/>
      <c r="D9" s="462"/>
      <c r="E9" s="461"/>
      <c r="F9" s="461"/>
      <c r="G9" s="463"/>
      <c r="H9" s="464"/>
    </row>
    <row r="10" spans="1:9">
      <c r="A10" s="153">
        <v>3</v>
      </c>
      <c r="B10" s="1" t="s">
        <v>277</v>
      </c>
      <c r="C10" s="461"/>
      <c r="D10" s="462"/>
      <c r="E10" s="461"/>
      <c r="F10" s="461"/>
      <c r="G10" s="463"/>
      <c r="H10" s="464"/>
    </row>
    <row r="11" spans="1:9">
      <c r="A11" s="153">
        <v>4</v>
      </c>
      <c r="B11" s="1" t="s">
        <v>99</v>
      </c>
      <c r="C11" s="461"/>
      <c r="D11" s="462"/>
      <c r="E11" s="461"/>
      <c r="F11" s="461"/>
      <c r="G11" s="463"/>
      <c r="H11" s="464"/>
    </row>
    <row r="12" spans="1:9">
      <c r="A12" s="153">
        <v>5</v>
      </c>
      <c r="B12" s="1" t="s">
        <v>100</v>
      </c>
      <c r="C12" s="461"/>
      <c r="D12" s="462"/>
      <c r="E12" s="461"/>
      <c r="F12" s="461"/>
      <c r="G12" s="463"/>
      <c r="H12" s="464"/>
    </row>
    <row r="13" spans="1:9">
      <c r="A13" s="153">
        <v>6</v>
      </c>
      <c r="B13" s="1" t="s">
        <v>101</v>
      </c>
      <c r="C13" s="461">
        <v>21130273</v>
      </c>
      <c r="D13" s="462">
        <v>0</v>
      </c>
      <c r="E13" s="461">
        <v>0</v>
      </c>
      <c r="F13" s="461">
        <v>7097594.9000000004</v>
      </c>
      <c r="G13" s="463">
        <v>7097594.9000000004</v>
      </c>
      <c r="H13" s="464">
        <f t="shared" ref="H13:H21" si="0">G13/(C13+E13)</f>
        <v>0.33589698060219103</v>
      </c>
    </row>
    <row r="14" spans="1:9">
      <c r="A14" s="153">
        <v>7</v>
      </c>
      <c r="B14" s="1" t="s">
        <v>102</v>
      </c>
      <c r="C14" s="461">
        <v>6785627</v>
      </c>
      <c r="D14" s="462">
        <v>749551.11</v>
      </c>
      <c r="E14" s="461">
        <v>652953.36499999999</v>
      </c>
      <c r="F14" s="462">
        <v>7438580.3650000002</v>
      </c>
      <c r="G14" s="465">
        <v>7438580.3650000002</v>
      </c>
      <c r="H14" s="464">
        <f>G14/(C14+E14)</f>
        <v>1</v>
      </c>
    </row>
    <row r="15" spans="1:9">
      <c r="A15" s="153">
        <v>8</v>
      </c>
      <c r="B15" s="1" t="s">
        <v>103</v>
      </c>
      <c r="C15" s="461">
        <v>15678639</v>
      </c>
      <c r="D15" s="462">
        <v>12857064.626099998</v>
      </c>
      <c r="E15" s="461">
        <v>10513667.8061</v>
      </c>
      <c r="F15" s="462">
        <v>26192306.8061</v>
      </c>
      <c r="G15" s="465">
        <v>26192306.8061</v>
      </c>
      <c r="H15" s="464">
        <f t="shared" si="0"/>
        <v>1</v>
      </c>
    </row>
    <row r="16" spans="1:9">
      <c r="A16" s="153">
        <v>9</v>
      </c>
      <c r="B16" s="1" t="s">
        <v>104</v>
      </c>
      <c r="C16" s="461"/>
      <c r="D16" s="462"/>
      <c r="E16" s="461"/>
      <c r="F16" s="462"/>
      <c r="G16" s="465"/>
      <c r="H16" s="464"/>
    </row>
    <row r="17" spans="1:8">
      <c r="A17" s="153">
        <v>10</v>
      </c>
      <c r="B17" s="1" t="s">
        <v>105</v>
      </c>
      <c r="C17" s="461"/>
      <c r="D17" s="462"/>
      <c r="E17" s="461"/>
      <c r="F17" s="462"/>
      <c r="G17" s="465"/>
      <c r="H17" s="464"/>
    </row>
    <row r="18" spans="1:8">
      <c r="A18" s="153">
        <v>11</v>
      </c>
      <c r="B18" s="1" t="s">
        <v>106</v>
      </c>
      <c r="C18" s="461"/>
      <c r="D18" s="462"/>
      <c r="E18" s="461"/>
      <c r="F18" s="462"/>
      <c r="G18" s="465"/>
      <c r="H18" s="464"/>
    </row>
    <row r="19" spans="1:8">
      <c r="A19" s="153">
        <v>12</v>
      </c>
      <c r="B19" s="1" t="s">
        <v>107</v>
      </c>
      <c r="C19" s="461"/>
      <c r="D19" s="462"/>
      <c r="E19" s="461"/>
      <c r="F19" s="462"/>
      <c r="G19" s="465"/>
      <c r="H19" s="464"/>
    </row>
    <row r="20" spans="1:8">
      <c r="A20" s="153">
        <v>13</v>
      </c>
      <c r="B20" s="1" t="s">
        <v>253</v>
      </c>
      <c r="C20" s="461"/>
      <c r="D20" s="462"/>
      <c r="E20" s="461"/>
      <c r="F20" s="462"/>
      <c r="G20" s="465"/>
      <c r="H20" s="464"/>
    </row>
    <row r="21" spans="1:8">
      <c r="A21" s="153">
        <v>14</v>
      </c>
      <c r="B21" s="1" t="s">
        <v>109</v>
      </c>
      <c r="C21" s="461">
        <v>11320553</v>
      </c>
      <c r="D21" s="462">
        <v>0</v>
      </c>
      <c r="E21" s="461">
        <v>0</v>
      </c>
      <c r="F21" s="462">
        <v>5310085.4000000004</v>
      </c>
      <c r="G21" s="465">
        <v>5310085.4000000004</v>
      </c>
      <c r="H21" s="464">
        <f t="shared" si="0"/>
        <v>0.46906590163925743</v>
      </c>
    </row>
    <row r="22" spans="1:8" ht="13.5" thickBot="1">
      <c r="A22" s="156"/>
      <c r="B22" s="157" t="s">
        <v>110</v>
      </c>
      <c r="C22" s="459">
        <f>SUM(C8:C21)</f>
        <v>87963846</v>
      </c>
      <c r="D22" s="459">
        <f>SUM(D8:D21)</f>
        <v>13606615.736099998</v>
      </c>
      <c r="E22" s="459">
        <f>SUM(E8:E21)</f>
        <v>11166621.1711</v>
      </c>
      <c r="F22" s="459">
        <f>SUM(F8:F21)</f>
        <v>54071851.471099995</v>
      </c>
      <c r="G22" s="459">
        <f>SUM(G8:G21)</f>
        <v>54071851.471099995</v>
      </c>
      <c r="H22" s="466">
        <f>G22/(C22+E22)</f>
        <v>0.54546148136043315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29" sqref="D29"/>
    </sheetView>
  </sheetViews>
  <sheetFormatPr defaultColWidth="9.140625" defaultRowHeight="12.75"/>
  <cols>
    <col min="1" max="1" width="10.5703125" style="261" bestFit="1" customWidth="1"/>
    <col min="2" max="2" width="86" style="261" customWidth="1"/>
    <col min="3" max="11" width="12.7109375" style="261" customWidth="1"/>
    <col min="12" max="16384" width="9.140625" style="261"/>
  </cols>
  <sheetData>
    <row r="1" spans="1:11">
      <c r="A1" s="261" t="s">
        <v>31</v>
      </c>
      <c r="B1" s="381" t="s">
        <v>418</v>
      </c>
    </row>
    <row r="2" spans="1:11">
      <c r="A2" s="261" t="s">
        <v>32</v>
      </c>
      <c r="B2" s="382">
        <f>'1. key ratios '!$B$2</f>
        <v>43281</v>
      </c>
      <c r="C2" s="277"/>
      <c r="D2" s="277"/>
    </row>
    <row r="3" spans="1:11">
      <c r="B3" s="277"/>
      <c r="C3" s="277"/>
      <c r="D3" s="277"/>
    </row>
    <row r="4" spans="1:11" ht="13.5" thickBot="1">
      <c r="A4" s="261" t="s">
        <v>255</v>
      </c>
      <c r="B4" s="304" t="s">
        <v>384</v>
      </c>
      <c r="C4" s="277"/>
      <c r="D4" s="277"/>
    </row>
    <row r="5" spans="1:11" ht="30" customHeight="1">
      <c r="A5" s="522"/>
      <c r="B5" s="523"/>
      <c r="C5" s="524" t="s">
        <v>415</v>
      </c>
      <c r="D5" s="524"/>
      <c r="E5" s="524"/>
      <c r="F5" s="524" t="s">
        <v>416</v>
      </c>
      <c r="G5" s="524"/>
      <c r="H5" s="524"/>
      <c r="I5" s="524" t="s">
        <v>417</v>
      </c>
      <c r="J5" s="524"/>
      <c r="K5" s="525"/>
    </row>
    <row r="6" spans="1:11">
      <c r="A6" s="278"/>
      <c r="B6" s="279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2" t="s">
        <v>72</v>
      </c>
      <c r="I6" s="42" t="s">
        <v>70</v>
      </c>
      <c r="J6" s="42" t="s">
        <v>71</v>
      </c>
      <c r="K6" s="42" t="s">
        <v>72</v>
      </c>
    </row>
    <row r="7" spans="1:11">
      <c r="A7" s="280" t="s">
        <v>387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</row>
    <row r="8" spans="1:11">
      <c r="A8" s="283">
        <v>1</v>
      </c>
      <c r="B8" s="284" t="s">
        <v>385</v>
      </c>
      <c r="C8" s="285"/>
      <c r="D8" s="285"/>
      <c r="E8" s="285"/>
      <c r="F8" s="373">
        <v>29006174.857142858</v>
      </c>
      <c r="G8" s="373">
        <v>20625638.80952381</v>
      </c>
      <c r="H8" s="373">
        <v>49631813.666666664</v>
      </c>
      <c r="I8" s="373">
        <v>26714897.126984127</v>
      </c>
      <c r="J8" s="373">
        <v>13655204.444444444</v>
      </c>
      <c r="K8" s="372">
        <v>40370101.555555552</v>
      </c>
    </row>
    <row r="9" spans="1:11">
      <c r="A9" s="280" t="s">
        <v>388</v>
      </c>
      <c r="B9" s="281"/>
      <c r="C9" s="281"/>
      <c r="D9" s="281"/>
      <c r="E9" s="281"/>
      <c r="F9" s="328"/>
      <c r="G9" s="328"/>
      <c r="H9" s="328"/>
      <c r="I9" s="328"/>
      <c r="J9" s="328"/>
      <c r="K9" s="327"/>
    </row>
    <row r="10" spans="1:11">
      <c r="A10" s="286">
        <v>2</v>
      </c>
      <c r="B10" s="287" t="s">
        <v>396</v>
      </c>
      <c r="C10" s="467">
        <v>1219462.634920635</v>
      </c>
      <c r="D10" s="468">
        <v>8113652.5396825401</v>
      </c>
      <c r="E10" s="468">
        <v>9333115.2380952388</v>
      </c>
      <c r="F10" s="468">
        <v>421742.26984126982</v>
      </c>
      <c r="G10" s="468">
        <v>2841715.4920634921</v>
      </c>
      <c r="H10" s="468">
        <v>3263457.6666666665</v>
      </c>
      <c r="I10" s="468">
        <v>82327.28571428571</v>
      </c>
      <c r="J10" s="468">
        <v>530124.58730158734</v>
      </c>
      <c r="K10" s="469">
        <v>612451.93650793645</v>
      </c>
    </row>
    <row r="11" spans="1:11">
      <c r="A11" s="286">
        <v>3</v>
      </c>
      <c r="B11" s="287" t="s">
        <v>390</v>
      </c>
      <c r="C11" s="467">
        <v>7717889.0793650793</v>
      </c>
      <c r="D11" s="468">
        <v>30818431</v>
      </c>
      <c r="E11" s="468">
        <v>38536320.079365082</v>
      </c>
      <c r="F11" s="468">
        <v>2679263.6349206348</v>
      </c>
      <c r="G11" s="468">
        <v>12739561.285714285</v>
      </c>
      <c r="H11" s="468">
        <v>15418825.015873017</v>
      </c>
      <c r="I11" s="468">
        <v>2013860.2222222222</v>
      </c>
      <c r="J11" s="468">
        <v>6108415.9841269841</v>
      </c>
      <c r="K11" s="469">
        <v>8122276.2063492062</v>
      </c>
    </row>
    <row r="12" spans="1:11">
      <c r="A12" s="286">
        <v>4</v>
      </c>
      <c r="B12" s="287" t="s">
        <v>391</v>
      </c>
      <c r="C12" s="467">
        <v>0</v>
      </c>
      <c r="D12" s="468">
        <v>0</v>
      </c>
      <c r="E12" s="468">
        <v>0</v>
      </c>
      <c r="F12" s="468">
        <v>0</v>
      </c>
      <c r="G12" s="468">
        <v>0</v>
      </c>
      <c r="H12" s="468">
        <v>0</v>
      </c>
      <c r="I12" s="468">
        <v>0</v>
      </c>
      <c r="J12" s="468">
        <v>0</v>
      </c>
      <c r="K12" s="469">
        <v>0</v>
      </c>
    </row>
    <row r="13" spans="1:11">
      <c r="A13" s="286">
        <v>5</v>
      </c>
      <c r="B13" s="287" t="s">
        <v>399</v>
      </c>
      <c r="C13" s="467">
        <v>4763424.6190476194</v>
      </c>
      <c r="D13" s="468">
        <v>8718627.5873015877</v>
      </c>
      <c r="E13" s="468">
        <v>13482052.111111112</v>
      </c>
      <c r="F13" s="468">
        <v>532574.76190476189</v>
      </c>
      <c r="G13" s="468">
        <v>1041222.3650793651</v>
      </c>
      <c r="H13" s="468">
        <v>1573797.1269841271</v>
      </c>
      <c r="I13" s="468">
        <v>246571.90476190476</v>
      </c>
      <c r="J13" s="468">
        <v>570540.8412698413</v>
      </c>
      <c r="K13" s="469">
        <v>817112.85714285716</v>
      </c>
    </row>
    <row r="14" spans="1:11">
      <c r="A14" s="286">
        <v>6</v>
      </c>
      <c r="B14" s="287" t="s">
        <v>410</v>
      </c>
      <c r="C14" s="467">
        <v>0</v>
      </c>
      <c r="D14" s="468">
        <v>0</v>
      </c>
      <c r="E14" s="468">
        <v>0</v>
      </c>
      <c r="F14" s="468">
        <v>0</v>
      </c>
      <c r="G14" s="468">
        <v>0</v>
      </c>
      <c r="H14" s="468">
        <v>0</v>
      </c>
      <c r="I14" s="468">
        <v>0</v>
      </c>
      <c r="J14" s="468">
        <v>0</v>
      </c>
      <c r="K14" s="469">
        <v>0</v>
      </c>
    </row>
    <row r="15" spans="1:11">
      <c r="A15" s="286">
        <v>7</v>
      </c>
      <c r="B15" s="287" t="s">
        <v>411</v>
      </c>
      <c r="C15" s="467">
        <v>12248.777777777777</v>
      </c>
      <c r="D15" s="468">
        <v>23976.285714285714</v>
      </c>
      <c r="E15" s="468">
        <v>36225.142857142855</v>
      </c>
      <c r="F15" s="468">
        <v>6309.9047619047615</v>
      </c>
      <c r="G15" s="468">
        <v>5634.7142857142853</v>
      </c>
      <c r="H15" s="468">
        <v>11944.507936507936</v>
      </c>
      <c r="I15" s="468">
        <v>6309.9047619047615</v>
      </c>
      <c r="J15" s="468">
        <v>5634.7142857142853</v>
      </c>
      <c r="K15" s="469">
        <v>11944.507936507936</v>
      </c>
    </row>
    <row r="16" spans="1:11">
      <c r="A16" s="286">
        <v>8</v>
      </c>
      <c r="B16" s="288" t="s">
        <v>392</v>
      </c>
      <c r="C16" s="467">
        <v>13713025.19047619</v>
      </c>
      <c r="D16" s="468">
        <v>47674687.476190478</v>
      </c>
      <c r="E16" s="468">
        <v>61387712.539682537</v>
      </c>
      <c r="F16" s="468">
        <v>3639890.5079365079</v>
      </c>
      <c r="G16" s="468">
        <v>16628133.730158729</v>
      </c>
      <c r="H16" s="468">
        <v>20268024.15873016</v>
      </c>
      <c r="I16" s="468">
        <v>2349069.3492063493</v>
      </c>
      <c r="J16" s="468">
        <v>7214716.1428571427</v>
      </c>
      <c r="K16" s="469">
        <v>9563785.4126984123</v>
      </c>
    </row>
    <row r="17" spans="1:11">
      <c r="A17" s="280" t="s">
        <v>389</v>
      </c>
      <c r="B17" s="281"/>
      <c r="C17" s="470">
        <v>0</v>
      </c>
      <c r="D17" s="470">
        <v>0</v>
      </c>
      <c r="E17" s="470">
        <v>0</v>
      </c>
      <c r="F17" s="470">
        <v>0</v>
      </c>
      <c r="G17" s="470">
        <v>0</v>
      </c>
      <c r="H17" s="470">
        <v>0</v>
      </c>
      <c r="I17" s="470">
        <v>0</v>
      </c>
      <c r="J17" s="470">
        <v>0</v>
      </c>
      <c r="K17" s="471">
        <v>0</v>
      </c>
    </row>
    <row r="18" spans="1:11">
      <c r="A18" s="286">
        <v>9</v>
      </c>
      <c r="B18" s="287" t="s">
        <v>395</v>
      </c>
      <c r="C18" s="467">
        <v>0</v>
      </c>
      <c r="D18" s="468">
        <v>0</v>
      </c>
      <c r="E18" s="468">
        <v>0</v>
      </c>
      <c r="F18" s="468">
        <v>0</v>
      </c>
      <c r="G18" s="468">
        <v>0</v>
      </c>
      <c r="H18" s="468">
        <v>0</v>
      </c>
      <c r="I18" s="468">
        <v>0</v>
      </c>
      <c r="J18" s="468">
        <v>0</v>
      </c>
      <c r="K18" s="469">
        <v>0</v>
      </c>
    </row>
    <row r="19" spans="1:11">
      <c r="A19" s="286">
        <v>10</v>
      </c>
      <c r="B19" s="287" t="s">
        <v>412</v>
      </c>
      <c r="C19" s="467">
        <v>11526065.047619049</v>
      </c>
      <c r="D19" s="468">
        <v>24289342.253968254</v>
      </c>
      <c r="E19" s="468">
        <v>35815407.269841269</v>
      </c>
      <c r="F19" s="468">
        <v>631422.1587301587</v>
      </c>
      <c r="G19" s="468">
        <v>234888.77777777778</v>
      </c>
      <c r="H19" s="468">
        <v>866310.92063492059</v>
      </c>
      <c r="I19" s="468">
        <v>2922699.888888889</v>
      </c>
      <c r="J19" s="468">
        <v>13236107.428571429</v>
      </c>
      <c r="K19" s="469">
        <v>16158807.349206349</v>
      </c>
    </row>
    <row r="20" spans="1:11">
      <c r="A20" s="286">
        <v>11</v>
      </c>
      <c r="B20" s="287" t="s">
        <v>394</v>
      </c>
      <c r="C20" s="467">
        <v>1226425.6031746031</v>
      </c>
      <c r="D20" s="468">
        <v>286198.6984126984</v>
      </c>
      <c r="E20" s="468">
        <v>1512624.4444444445</v>
      </c>
      <c r="F20" s="468">
        <v>195842.85714285713</v>
      </c>
      <c r="G20" s="468">
        <v>285488.38095238095</v>
      </c>
      <c r="H20" s="468">
        <v>481331.23809523811</v>
      </c>
      <c r="I20" s="468">
        <v>195842.85714285713</v>
      </c>
      <c r="J20" s="468">
        <v>285488.38095238095</v>
      </c>
      <c r="K20" s="469">
        <v>481331.23809523811</v>
      </c>
    </row>
    <row r="21" spans="1:11" ht="13.5" thickBot="1">
      <c r="A21" s="289">
        <v>12</v>
      </c>
      <c r="B21" s="290" t="s">
        <v>393</v>
      </c>
      <c r="C21" s="472">
        <v>12752490.730158729</v>
      </c>
      <c r="D21" s="473">
        <v>24575540.920634922</v>
      </c>
      <c r="E21" s="472">
        <v>37328031.730158731</v>
      </c>
      <c r="F21" s="473">
        <v>827265.01587301586</v>
      </c>
      <c r="G21" s="473">
        <v>520377.04761904763</v>
      </c>
      <c r="H21" s="473">
        <v>1347642.0634920634</v>
      </c>
      <c r="I21" s="473">
        <v>3118542.7460317458</v>
      </c>
      <c r="J21" s="473">
        <v>13521595.746031746</v>
      </c>
      <c r="K21" s="371">
        <v>16640138.507936507</v>
      </c>
    </row>
    <row r="22" spans="1:11" ht="38.25" customHeight="1" thickBot="1">
      <c r="A22" s="291"/>
      <c r="B22" s="292"/>
      <c r="C22" s="292"/>
      <c r="D22" s="292"/>
      <c r="E22" s="292"/>
      <c r="F22" s="526" t="s">
        <v>414</v>
      </c>
      <c r="G22" s="524"/>
      <c r="H22" s="524"/>
      <c r="I22" s="526" t="s">
        <v>400</v>
      </c>
      <c r="J22" s="524"/>
      <c r="K22" s="525"/>
    </row>
    <row r="23" spans="1:11">
      <c r="A23" s="293">
        <v>13</v>
      </c>
      <c r="B23" s="294" t="s">
        <v>385</v>
      </c>
      <c r="C23" s="295"/>
      <c r="D23" s="295"/>
      <c r="E23" s="295"/>
      <c r="F23" s="370">
        <v>29006174.857142858</v>
      </c>
      <c r="G23" s="370">
        <v>20625638.80952381</v>
      </c>
      <c r="H23" s="370">
        <v>49631813.666666664</v>
      </c>
      <c r="I23" s="370">
        <v>26714897.126984127</v>
      </c>
      <c r="J23" s="370">
        <v>13655204.444444444</v>
      </c>
      <c r="K23" s="369">
        <v>40370101.555555552</v>
      </c>
    </row>
    <row r="24" spans="1:11" ht="13.5" thickBot="1">
      <c r="A24" s="296">
        <v>14</v>
      </c>
      <c r="B24" s="297" t="s">
        <v>397</v>
      </c>
      <c r="C24" s="298"/>
      <c r="D24" s="299"/>
      <c r="E24" s="300"/>
      <c r="F24" s="474">
        <v>2812625.4444444445</v>
      </c>
      <c r="G24" s="474">
        <v>16107756.603174603</v>
      </c>
      <c r="H24" s="474">
        <v>18920382.079365078</v>
      </c>
      <c r="I24" s="474">
        <v>1158286.746031746</v>
      </c>
      <c r="J24" s="474">
        <v>2886451.4444444445</v>
      </c>
      <c r="K24" s="475">
        <v>3513754.0476190476</v>
      </c>
    </row>
    <row r="25" spans="1:11" ht="13.5" thickBot="1">
      <c r="A25" s="301">
        <v>15</v>
      </c>
      <c r="B25" s="302" t="s">
        <v>398</v>
      </c>
      <c r="C25" s="303"/>
      <c r="D25" s="303"/>
      <c r="E25" s="303"/>
      <c r="F25" s="326">
        <v>10.636126984126985</v>
      </c>
      <c r="G25" s="326">
        <v>1.2781111111111112</v>
      </c>
      <c r="H25" s="326">
        <v>2.6359952380952367</v>
      </c>
      <c r="I25" s="326">
        <v>27.247790476190474</v>
      </c>
      <c r="J25" s="326">
        <v>4.9739523809523787</v>
      </c>
      <c r="K25" s="325">
        <v>11.946149206349206</v>
      </c>
    </row>
    <row r="27" spans="1:11" ht="38.25">
      <c r="B27" s="276" t="s">
        <v>413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:B2"/>
    </sheetView>
  </sheetViews>
  <sheetFormatPr defaultColWidth="9.140625" defaultRowHeight="12.75"/>
  <cols>
    <col min="1" max="1" width="10.5703125" style="4" bestFit="1" customWidth="1"/>
    <col min="2" max="2" width="62.4257812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5"/>
  </cols>
  <sheetData>
    <row r="1" spans="1:14">
      <c r="A1" s="4" t="s">
        <v>31</v>
      </c>
      <c r="B1" s="381" t="s">
        <v>418</v>
      </c>
    </row>
    <row r="2" spans="1:14" ht="14.25" customHeight="1">
      <c r="A2" s="4" t="s">
        <v>32</v>
      </c>
      <c r="B2" s="382">
        <f>'1. key ratios '!$B$2</f>
        <v>43281</v>
      </c>
    </row>
    <row r="3" spans="1:14" ht="14.25" customHeight="1"/>
    <row r="4" spans="1:14" ht="13.5" thickBot="1">
      <c r="A4" s="4" t="s">
        <v>271</v>
      </c>
      <c r="B4" s="223" t="s">
        <v>29</v>
      </c>
    </row>
    <row r="5" spans="1:14" s="163" customFormat="1">
      <c r="A5" s="159"/>
      <c r="B5" s="160"/>
      <c r="C5" s="161" t="s">
        <v>0</v>
      </c>
      <c r="D5" s="161" t="s">
        <v>1</v>
      </c>
      <c r="E5" s="161" t="s">
        <v>2</v>
      </c>
      <c r="F5" s="161" t="s">
        <v>3</v>
      </c>
      <c r="G5" s="161" t="s">
        <v>4</v>
      </c>
      <c r="H5" s="161" t="s">
        <v>5</v>
      </c>
      <c r="I5" s="161" t="s">
        <v>8</v>
      </c>
      <c r="J5" s="161" t="s">
        <v>9</v>
      </c>
      <c r="K5" s="161" t="s">
        <v>10</v>
      </c>
      <c r="L5" s="161" t="s">
        <v>11</v>
      </c>
      <c r="M5" s="161" t="s">
        <v>12</v>
      </c>
      <c r="N5" s="162" t="s">
        <v>13</v>
      </c>
    </row>
    <row r="6" spans="1:14" ht="25.5">
      <c r="A6" s="164"/>
      <c r="B6" s="165"/>
      <c r="C6" s="166" t="s">
        <v>270</v>
      </c>
      <c r="D6" s="167" t="s">
        <v>269</v>
      </c>
      <c r="E6" s="168" t="s">
        <v>268</v>
      </c>
      <c r="F6" s="169">
        <v>0</v>
      </c>
      <c r="G6" s="169">
        <v>0.2</v>
      </c>
      <c r="H6" s="169">
        <v>0.35</v>
      </c>
      <c r="I6" s="169">
        <v>0.5</v>
      </c>
      <c r="J6" s="169">
        <v>0.75</v>
      </c>
      <c r="K6" s="169">
        <v>1</v>
      </c>
      <c r="L6" s="169">
        <v>1.5</v>
      </c>
      <c r="M6" s="169">
        <v>2.5</v>
      </c>
      <c r="N6" s="380" t="s">
        <v>283</v>
      </c>
    </row>
    <row r="7" spans="1:14" ht="15">
      <c r="A7" s="170">
        <v>1</v>
      </c>
      <c r="B7" s="171" t="s">
        <v>267</v>
      </c>
      <c r="C7" s="172">
        <f>SUM(C8:C13)</f>
        <v>0</v>
      </c>
      <c r="D7" s="165"/>
      <c r="E7" s="173">
        <f t="shared" ref="E7:M7" si="0">SUM(E8:E13)</f>
        <v>0</v>
      </c>
      <c r="F7" s="174">
        <f>SUM(F8:F13)</f>
        <v>0</v>
      </c>
      <c r="G7" s="174">
        <f t="shared" si="0"/>
        <v>0</v>
      </c>
      <c r="H7" s="174">
        <f t="shared" si="0"/>
        <v>0</v>
      </c>
      <c r="I7" s="174">
        <f t="shared" si="0"/>
        <v>0</v>
      </c>
      <c r="J7" s="174">
        <f t="shared" si="0"/>
        <v>0</v>
      </c>
      <c r="K7" s="174">
        <f t="shared" si="0"/>
        <v>0</v>
      </c>
      <c r="L7" s="174">
        <f t="shared" si="0"/>
        <v>0</v>
      </c>
      <c r="M7" s="174">
        <f t="shared" si="0"/>
        <v>0</v>
      </c>
      <c r="N7" s="175">
        <f>SUM(N8:N13)</f>
        <v>0</v>
      </c>
    </row>
    <row r="8" spans="1:14" ht="14.25">
      <c r="A8" s="170">
        <v>1.1000000000000001</v>
      </c>
      <c r="B8" s="176" t="s">
        <v>265</v>
      </c>
      <c r="C8" s="174">
        <v>0</v>
      </c>
      <c r="D8" s="177">
        <v>0.02</v>
      </c>
      <c r="E8" s="173">
        <f>C8*D8</f>
        <v>0</v>
      </c>
      <c r="F8" s="174"/>
      <c r="G8" s="174"/>
      <c r="H8" s="174"/>
      <c r="I8" s="174"/>
      <c r="J8" s="174"/>
      <c r="K8" s="174"/>
      <c r="L8" s="174"/>
      <c r="M8" s="174"/>
      <c r="N8" s="175">
        <f>SUMPRODUCT($F$6:$M$6,F8:M8)</f>
        <v>0</v>
      </c>
    </row>
    <row r="9" spans="1:14" ht="14.25">
      <c r="A9" s="170">
        <v>1.2</v>
      </c>
      <c r="B9" s="176" t="s">
        <v>264</v>
      </c>
      <c r="C9" s="174">
        <v>0</v>
      </c>
      <c r="D9" s="177">
        <v>0.05</v>
      </c>
      <c r="E9" s="173">
        <f>C9*D9</f>
        <v>0</v>
      </c>
      <c r="F9" s="174"/>
      <c r="G9" s="174"/>
      <c r="H9" s="174"/>
      <c r="I9" s="174"/>
      <c r="J9" s="174"/>
      <c r="K9" s="174"/>
      <c r="L9" s="174"/>
      <c r="M9" s="174"/>
      <c r="N9" s="175">
        <f t="shared" ref="N9:N12" si="1">SUMPRODUCT($F$6:$M$6,F9:M9)</f>
        <v>0</v>
      </c>
    </row>
    <row r="10" spans="1:14" ht="14.25">
      <c r="A10" s="170">
        <v>1.3</v>
      </c>
      <c r="B10" s="176" t="s">
        <v>263</v>
      </c>
      <c r="C10" s="174">
        <v>0</v>
      </c>
      <c r="D10" s="177">
        <v>0.08</v>
      </c>
      <c r="E10" s="173">
        <f>C10*D10</f>
        <v>0</v>
      </c>
      <c r="F10" s="174"/>
      <c r="G10" s="174"/>
      <c r="H10" s="174"/>
      <c r="I10" s="174"/>
      <c r="J10" s="174"/>
      <c r="K10" s="174"/>
      <c r="L10" s="174"/>
      <c r="M10" s="174"/>
      <c r="N10" s="175">
        <f>SUMPRODUCT($F$6:$M$6,F10:M10)</f>
        <v>0</v>
      </c>
    </row>
    <row r="11" spans="1:14" ht="14.25">
      <c r="A11" s="170">
        <v>1.4</v>
      </c>
      <c r="B11" s="176" t="s">
        <v>262</v>
      </c>
      <c r="C11" s="174">
        <v>0</v>
      </c>
      <c r="D11" s="177">
        <v>0.11</v>
      </c>
      <c r="E11" s="173">
        <f>C11*D11</f>
        <v>0</v>
      </c>
      <c r="F11" s="174"/>
      <c r="G11" s="174"/>
      <c r="H11" s="174"/>
      <c r="I11" s="174"/>
      <c r="J11" s="174"/>
      <c r="K11" s="174"/>
      <c r="L11" s="174"/>
      <c r="M11" s="174"/>
      <c r="N11" s="175">
        <f t="shared" si="1"/>
        <v>0</v>
      </c>
    </row>
    <row r="12" spans="1:14" ht="14.25">
      <c r="A12" s="170">
        <v>1.5</v>
      </c>
      <c r="B12" s="176" t="s">
        <v>261</v>
      </c>
      <c r="C12" s="174">
        <v>0</v>
      </c>
      <c r="D12" s="177">
        <v>0.14000000000000001</v>
      </c>
      <c r="E12" s="173">
        <f>C12*D12</f>
        <v>0</v>
      </c>
      <c r="F12" s="174"/>
      <c r="G12" s="174"/>
      <c r="H12" s="174"/>
      <c r="I12" s="174"/>
      <c r="J12" s="174"/>
      <c r="K12" s="174"/>
      <c r="L12" s="174"/>
      <c r="M12" s="174"/>
      <c r="N12" s="175">
        <f t="shared" si="1"/>
        <v>0</v>
      </c>
    </row>
    <row r="13" spans="1:14" ht="14.25">
      <c r="A13" s="170">
        <v>1.6</v>
      </c>
      <c r="B13" s="178" t="s">
        <v>260</v>
      </c>
      <c r="C13" s="174">
        <v>0</v>
      </c>
      <c r="D13" s="179"/>
      <c r="E13" s="174"/>
      <c r="F13" s="174"/>
      <c r="G13" s="174"/>
      <c r="H13" s="174"/>
      <c r="I13" s="174"/>
      <c r="J13" s="174"/>
      <c r="K13" s="174"/>
      <c r="L13" s="174"/>
      <c r="M13" s="174"/>
      <c r="N13" s="175">
        <f>SUMPRODUCT($F$6:$M$6,F13:M13)</f>
        <v>0</v>
      </c>
    </row>
    <row r="14" spans="1:14" ht="15">
      <c r="A14" s="170">
        <v>2</v>
      </c>
      <c r="B14" s="180" t="s">
        <v>266</v>
      </c>
      <c r="C14" s="172">
        <f>SUM(C15:C20)</f>
        <v>0</v>
      </c>
      <c r="D14" s="165"/>
      <c r="E14" s="173">
        <f t="shared" ref="E14:M14" si="2">SUM(E15:E20)</f>
        <v>0</v>
      </c>
      <c r="F14" s="174">
        <f t="shared" si="2"/>
        <v>0</v>
      </c>
      <c r="G14" s="174">
        <f t="shared" si="2"/>
        <v>0</v>
      </c>
      <c r="H14" s="174">
        <f t="shared" si="2"/>
        <v>0</v>
      </c>
      <c r="I14" s="174">
        <f t="shared" si="2"/>
        <v>0</v>
      </c>
      <c r="J14" s="174">
        <f t="shared" si="2"/>
        <v>0</v>
      </c>
      <c r="K14" s="174">
        <f t="shared" si="2"/>
        <v>0</v>
      </c>
      <c r="L14" s="174">
        <f t="shared" si="2"/>
        <v>0</v>
      </c>
      <c r="M14" s="174">
        <f t="shared" si="2"/>
        <v>0</v>
      </c>
      <c r="N14" s="175">
        <f>SUM(N15:N20)</f>
        <v>0</v>
      </c>
    </row>
    <row r="15" spans="1:14" ht="14.25">
      <c r="A15" s="170">
        <v>2.1</v>
      </c>
      <c r="B15" s="178" t="s">
        <v>265</v>
      </c>
      <c r="C15" s="174"/>
      <c r="D15" s="177">
        <v>5.0000000000000001E-3</v>
      </c>
      <c r="E15" s="173">
        <f>C15*D15</f>
        <v>0</v>
      </c>
      <c r="F15" s="174"/>
      <c r="G15" s="174"/>
      <c r="H15" s="174"/>
      <c r="I15" s="174"/>
      <c r="J15" s="174"/>
      <c r="K15" s="174"/>
      <c r="L15" s="174"/>
      <c r="M15" s="174"/>
      <c r="N15" s="175">
        <f>SUMPRODUCT($F$6:$M$6,F15:M15)</f>
        <v>0</v>
      </c>
    </row>
    <row r="16" spans="1:14" ht="14.25">
      <c r="A16" s="170">
        <v>2.2000000000000002</v>
      </c>
      <c r="B16" s="178" t="s">
        <v>264</v>
      </c>
      <c r="C16" s="174"/>
      <c r="D16" s="177">
        <v>0.01</v>
      </c>
      <c r="E16" s="173">
        <f>C16*D16</f>
        <v>0</v>
      </c>
      <c r="F16" s="174"/>
      <c r="G16" s="174"/>
      <c r="H16" s="174"/>
      <c r="I16" s="174"/>
      <c r="J16" s="174"/>
      <c r="K16" s="174"/>
      <c r="L16" s="174"/>
      <c r="M16" s="174"/>
      <c r="N16" s="175">
        <f t="shared" ref="N16:N20" si="3">SUMPRODUCT($F$6:$M$6,F16:M16)</f>
        <v>0</v>
      </c>
    </row>
    <row r="17" spans="1:14" ht="14.25">
      <c r="A17" s="170">
        <v>2.2999999999999998</v>
      </c>
      <c r="B17" s="178" t="s">
        <v>263</v>
      </c>
      <c r="C17" s="174"/>
      <c r="D17" s="177">
        <v>0.02</v>
      </c>
      <c r="E17" s="173">
        <f>C17*D17</f>
        <v>0</v>
      </c>
      <c r="F17" s="174"/>
      <c r="G17" s="174"/>
      <c r="H17" s="174"/>
      <c r="I17" s="174"/>
      <c r="J17" s="174"/>
      <c r="K17" s="174"/>
      <c r="L17" s="174"/>
      <c r="M17" s="174"/>
      <c r="N17" s="175">
        <f t="shared" si="3"/>
        <v>0</v>
      </c>
    </row>
    <row r="18" spans="1:14" ht="14.25">
      <c r="A18" s="170">
        <v>2.4</v>
      </c>
      <c r="B18" s="178" t="s">
        <v>262</v>
      </c>
      <c r="C18" s="174"/>
      <c r="D18" s="177">
        <v>0.03</v>
      </c>
      <c r="E18" s="173">
        <f>C18*D18</f>
        <v>0</v>
      </c>
      <c r="F18" s="174"/>
      <c r="G18" s="174"/>
      <c r="H18" s="174"/>
      <c r="I18" s="174"/>
      <c r="J18" s="174"/>
      <c r="K18" s="174"/>
      <c r="L18" s="174"/>
      <c r="M18" s="174"/>
      <c r="N18" s="175">
        <f t="shared" si="3"/>
        <v>0</v>
      </c>
    </row>
    <row r="19" spans="1:14" ht="14.25">
      <c r="A19" s="170">
        <v>2.5</v>
      </c>
      <c r="B19" s="178" t="s">
        <v>261</v>
      </c>
      <c r="C19" s="174"/>
      <c r="D19" s="177">
        <v>0.04</v>
      </c>
      <c r="E19" s="173">
        <f>C19*D19</f>
        <v>0</v>
      </c>
      <c r="F19" s="174"/>
      <c r="G19" s="174"/>
      <c r="H19" s="174"/>
      <c r="I19" s="174"/>
      <c r="J19" s="174"/>
      <c r="K19" s="174"/>
      <c r="L19" s="174"/>
      <c r="M19" s="174"/>
      <c r="N19" s="175">
        <f t="shared" si="3"/>
        <v>0</v>
      </c>
    </row>
    <row r="20" spans="1:14" ht="14.25">
      <c r="A20" s="170">
        <v>2.6</v>
      </c>
      <c r="B20" s="178" t="s">
        <v>260</v>
      </c>
      <c r="C20" s="174"/>
      <c r="D20" s="179"/>
      <c r="E20" s="181"/>
      <c r="F20" s="174"/>
      <c r="G20" s="174"/>
      <c r="H20" s="174"/>
      <c r="I20" s="174"/>
      <c r="J20" s="174"/>
      <c r="K20" s="174"/>
      <c r="L20" s="174"/>
      <c r="M20" s="174"/>
      <c r="N20" s="175">
        <f t="shared" si="3"/>
        <v>0</v>
      </c>
    </row>
    <row r="21" spans="1:14" ht="15.75" thickBot="1">
      <c r="A21" s="182"/>
      <c r="B21" s="183" t="s">
        <v>110</v>
      </c>
      <c r="C21" s="158">
        <f>C14+C7</f>
        <v>0</v>
      </c>
      <c r="D21" s="184"/>
      <c r="E21" s="185">
        <f>E14+E7</f>
        <v>0</v>
      </c>
      <c r="F21" s="186">
        <f>F7+F14</f>
        <v>0</v>
      </c>
      <c r="G21" s="186">
        <f t="shared" ref="G21:L21" si="4">G7+G14</f>
        <v>0</v>
      </c>
      <c r="H21" s="186">
        <f t="shared" si="4"/>
        <v>0</v>
      </c>
      <c r="I21" s="186">
        <f t="shared" si="4"/>
        <v>0</v>
      </c>
      <c r="J21" s="186">
        <f t="shared" si="4"/>
        <v>0</v>
      </c>
      <c r="K21" s="186">
        <f t="shared" si="4"/>
        <v>0</v>
      </c>
      <c r="L21" s="186">
        <f t="shared" si="4"/>
        <v>0</v>
      </c>
      <c r="M21" s="186">
        <f>M7+M14</f>
        <v>0</v>
      </c>
      <c r="N21" s="187">
        <f>N14+N7</f>
        <v>0</v>
      </c>
    </row>
    <row r="22" spans="1:14">
      <c r="E22" s="188"/>
      <c r="F22" s="188"/>
      <c r="G22" s="188"/>
      <c r="H22" s="188"/>
      <c r="I22" s="188"/>
      <c r="J22" s="188"/>
      <c r="K22" s="188"/>
      <c r="L22" s="188"/>
      <c r="M22" s="188"/>
    </row>
    <row r="26" spans="1:14" ht="13.5" thickBot="1">
      <c r="H26" s="3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K22" sqref="K2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81" t="s">
        <v>418</v>
      </c>
    </row>
    <row r="2" spans="1:8">
      <c r="A2" s="2" t="s">
        <v>32</v>
      </c>
      <c r="B2" s="382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76" t="s">
        <v>430</v>
      </c>
      <c r="D5" s="376" t="s">
        <v>431</v>
      </c>
      <c r="E5" s="377" t="s">
        <v>432</v>
      </c>
      <c r="F5" s="377" t="s">
        <v>433</v>
      </c>
      <c r="G5" s="378" t="s">
        <v>434</v>
      </c>
    </row>
    <row r="6" spans="1:8">
      <c r="B6" s="205" t="s">
        <v>143</v>
      </c>
      <c r="C6" s="285"/>
      <c r="D6" s="285"/>
      <c r="E6" s="285"/>
      <c r="F6" s="285"/>
      <c r="G6" s="310"/>
    </row>
    <row r="7" spans="1:8">
      <c r="A7" s="13"/>
      <c r="B7" s="206" t="s">
        <v>137</v>
      </c>
      <c r="C7" s="285"/>
      <c r="D7" s="285"/>
      <c r="E7" s="285"/>
      <c r="F7" s="285"/>
      <c r="G7" s="310"/>
    </row>
    <row r="8" spans="1:8" ht="15">
      <c r="A8" s="319">
        <v>1</v>
      </c>
      <c r="B8" s="14" t="s">
        <v>142</v>
      </c>
      <c r="C8" s="350">
        <v>40962739</v>
      </c>
      <c r="D8" s="347">
        <v>31206663</v>
      </c>
      <c r="E8" s="347">
        <v>30637975</v>
      </c>
      <c r="F8" s="347">
        <v>22867461</v>
      </c>
      <c r="G8" s="346">
        <v>22394780</v>
      </c>
    </row>
    <row r="9" spans="1:8" ht="15">
      <c r="A9" s="319">
        <v>2</v>
      </c>
      <c r="B9" s="14" t="s">
        <v>141</v>
      </c>
      <c r="C9" s="350">
        <v>40962739</v>
      </c>
      <c r="D9" s="347">
        <v>31206663</v>
      </c>
      <c r="E9" s="347">
        <v>30637975</v>
      </c>
      <c r="F9" s="347">
        <v>22867461</v>
      </c>
      <c r="G9" s="346">
        <v>22394780</v>
      </c>
    </row>
    <row r="10" spans="1:8" ht="15">
      <c r="A10" s="319">
        <v>3</v>
      </c>
      <c r="B10" s="14" t="s">
        <v>140</v>
      </c>
      <c r="C10" s="350">
        <v>41662299</v>
      </c>
      <c r="D10" s="347">
        <v>31774397</v>
      </c>
      <c r="E10" s="347">
        <v>31208212</v>
      </c>
      <c r="F10" s="347">
        <v>23418557</v>
      </c>
      <c r="G10" s="346">
        <v>22755625</v>
      </c>
    </row>
    <row r="11" spans="1:8" ht="15">
      <c r="A11" s="320"/>
      <c r="B11" s="205" t="s">
        <v>139</v>
      </c>
      <c r="C11" s="285"/>
      <c r="D11" s="285"/>
      <c r="E11" s="285"/>
      <c r="F11" s="285"/>
      <c r="G11" s="310"/>
    </row>
    <row r="12" spans="1:8" ht="15" customHeight="1">
      <c r="A12" s="319">
        <v>4</v>
      </c>
      <c r="B12" s="14" t="s">
        <v>272</v>
      </c>
      <c r="C12" s="345">
        <v>63499256.074927993</v>
      </c>
      <c r="D12" s="347">
        <v>59174064.011002995</v>
      </c>
      <c r="E12" s="347">
        <v>62018875.560399994</v>
      </c>
      <c r="F12" s="347">
        <v>59549141.998961002</v>
      </c>
      <c r="G12" s="346">
        <v>66287504.441961996</v>
      </c>
    </row>
    <row r="13" spans="1:8" ht="15">
      <c r="A13" s="320"/>
      <c r="B13" s="205" t="s">
        <v>138</v>
      </c>
      <c r="C13" s="285"/>
      <c r="D13" s="285"/>
      <c r="E13" s="285"/>
      <c r="F13" s="285"/>
      <c r="G13" s="310"/>
    </row>
    <row r="14" spans="1:8" s="15" customFormat="1" ht="15">
      <c r="A14" s="319"/>
      <c r="B14" s="206" t="s">
        <v>137</v>
      </c>
      <c r="C14" s="285"/>
      <c r="D14" s="285"/>
      <c r="E14" s="285"/>
      <c r="F14" s="285"/>
      <c r="G14" s="310"/>
    </row>
    <row r="15" spans="1:8" ht="15">
      <c r="A15" s="321">
        <v>5</v>
      </c>
      <c r="B15" s="14" t="s">
        <v>401</v>
      </c>
      <c r="C15" s="344">
        <v>0.64509006139638381</v>
      </c>
      <c r="D15" s="343">
        <v>0.52737062295057757</v>
      </c>
      <c r="E15" s="343">
        <v>0.494010488309511</v>
      </c>
      <c r="F15" s="343">
        <v>0.38400991571631687</v>
      </c>
      <c r="G15" s="342">
        <v>0.33779999999999999</v>
      </c>
    </row>
    <row r="16" spans="1:8" ht="15" customHeight="1">
      <c r="A16" s="321">
        <v>6</v>
      </c>
      <c r="B16" s="14" t="s">
        <v>402</v>
      </c>
      <c r="C16" s="344">
        <v>0.64509006139638381</v>
      </c>
      <c r="D16" s="343">
        <v>0.52737062295057757</v>
      </c>
      <c r="E16" s="343">
        <v>0.494010488309511</v>
      </c>
      <c r="F16" s="343">
        <v>0.38400991571631687</v>
      </c>
      <c r="G16" s="342">
        <v>0.33779999999999999</v>
      </c>
    </row>
    <row r="17" spans="1:7" ht="15">
      <c r="A17" s="321">
        <v>7</v>
      </c>
      <c r="B17" s="14" t="s">
        <v>403</v>
      </c>
      <c r="C17" s="344">
        <v>0.65610688337575529</v>
      </c>
      <c r="D17" s="343">
        <v>0.536964927642823</v>
      </c>
      <c r="E17" s="343">
        <v>0.50320506004025201</v>
      </c>
      <c r="F17" s="343">
        <v>0.39326438994551088</v>
      </c>
      <c r="G17" s="342">
        <v>0.34329999999999999</v>
      </c>
    </row>
    <row r="18" spans="1:7" ht="15">
      <c r="A18" s="320"/>
      <c r="B18" s="207" t="s">
        <v>136</v>
      </c>
      <c r="C18" s="341"/>
      <c r="D18" s="341"/>
      <c r="E18" s="341"/>
      <c r="F18" s="341"/>
      <c r="G18" s="340"/>
    </row>
    <row r="19" spans="1:7" ht="15" customHeight="1">
      <c r="A19" s="322">
        <v>8</v>
      </c>
      <c r="B19" s="14" t="s">
        <v>135</v>
      </c>
      <c r="C19" s="339">
        <v>5.1710037451234397E-2</v>
      </c>
      <c r="D19" s="338">
        <v>5.0011945882958916E-2</v>
      </c>
      <c r="E19" s="338">
        <v>3.3114064193745185E-2</v>
      </c>
      <c r="F19" s="338">
        <v>2.7903664953495465E-2</v>
      </c>
      <c r="G19" s="337">
        <v>1.7999999999999999E-2</v>
      </c>
    </row>
    <row r="20" spans="1:7" ht="15">
      <c r="A20" s="322">
        <v>9</v>
      </c>
      <c r="B20" s="14" t="s">
        <v>134</v>
      </c>
      <c r="C20" s="339">
        <v>2.6942088172755602E-3</v>
      </c>
      <c r="D20" s="338">
        <v>2.7177804978619408E-3</v>
      </c>
      <c r="E20" s="338">
        <v>3.154044151038276E-3</v>
      </c>
      <c r="F20" s="338">
        <v>2.9601149879768464E-3</v>
      </c>
      <c r="G20" s="337">
        <v>2E-3</v>
      </c>
    </row>
    <row r="21" spans="1:7" ht="15">
      <c r="A21" s="322">
        <v>10</v>
      </c>
      <c r="B21" s="14" t="s">
        <v>133</v>
      </c>
      <c r="C21" s="339">
        <v>2.8169317793935091E-2</v>
      </c>
      <c r="D21" s="338">
        <v>2.3467607079733034E-2</v>
      </c>
      <c r="E21" s="338">
        <v>1.6373655601981545E-2</v>
      </c>
      <c r="F21" s="338">
        <v>1.6275495231119774E-2</v>
      </c>
      <c r="G21" s="337">
        <v>9.5999999999999992E-3</v>
      </c>
    </row>
    <row r="22" spans="1:7" ht="15">
      <c r="A22" s="322">
        <v>11</v>
      </c>
      <c r="B22" s="14" t="s">
        <v>132</v>
      </c>
      <c r="C22" s="339">
        <v>4.9015828633958834E-2</v>
      </c>
      <c r="D22" s="338">
        <v>4.7294165385096974E-2</v>
      </c>
      <c r="E22" s="338">
        <v>2.9960020042706908E-2</v>
      </c>
      <c r="F22" s="338">
        <v>2.4943549965518619E-2</v>
      </c>
      <c r="G22" s="337">
        <v>1.6E-2</v>
      </c>
    </row>
    <row r="23" spans="1:7" ht="15">
      <c r="A23" s="322">
        <v>12</v>
      </c>
      <c r="B23" s="14" t="s">
        <v>278</v>
      </c>
      <c r="C23" s="339">
        <v>2.866419418556403E-2</v>
      </c>
      <c r="D23" s="338">
        <v>2.7052703415867418E-2</v>
      </c>
      <c r="E23" s="338">
        <v>1.1301959760958548E-2</v>
      </c>
      <c r="F23" s="338">
        <v>1.4752141000584936E-2</v>
      </c>
      <c r="G23" s="337">
        <v>1.04E-2</v>
      </c>
    </row>
    <row r="24" spans="1:7" ht="15">
      <c r="A24" s="322">
        <v>13</v>
      </c>
      <c r="B24" s="14" t="s">
        <v>279</v>
      </c>
      <c r="C24" s="339">
        <v>7.2457047520566892E-2</v>
      </c>
      <c r="D24" s="338">
        <v>7.1575539303192992E-2</v>
      </c>
      <c r="E24" s="338">
        <v>3.7156507733945375E-2</v>
      </c>
      <c r="F24" s="338">
        <v>4.9432700002689525E-2</v>
      </c>
      <c r="G24" s="337">
        <v>3.3700000000000001E-2</v>
      </c>
    </row>
    <row r="25" spans="1:7" ht="15">
      <c r="A25" s="320"/>
      <c r="B25" s="207" t="s">
        <v>358</v>
      </c>
      <c r="C25" s="341"/>
      <c r="D25" s="341"/>
      <c r="E25" s="341"/>
      <c r="F25" s="341"/>
      <c r="G25" s="340"/>
    </row>
    <row r="26" spans="1:7" ht="15">
      <c r="A26" s="322">
        <v>14</v>
      </c>
      <c r="B26" s="14" t="s">
        <v>131</v>
      </c>
      <c r="C26" s="339">
        <v>3.7879324976760581E-2</v>
      </c>
      <c r="D26" s="338">
        <v>5.5105669259036871E-2</v>
      </c>
      <c r="E26" s="338">
        <v>7.3027493341134939E-2</v>
      </c>
      <c r="F26" s="338">
        <v>2.3285839755516732E-2</v>
      </c>
      <c r="G26" s="337">
        <v>3.3399999999999999E-2</v>
      </c>
    </row>
    <row r="27" spans="1:7" ht="15" customHeight="1">
      <c r="A27" s="322">
        <v>15</v>
      </c>
      <c r="B27" s="14" t="s">
        <v>130</v>
      </c>
      <c r="C27" s="339">
        <v>3.8532570719250259E-2</v>
      </c>
      <c r="D27" s="338">
        <v>4.484572546238199E-2</v>
      </c>
      <c r="E27" s="338">
        <v>4.9772986121765575E-2</v>
      </c>
      <c r="F27" s="338">
        <v>3.695679404268537E-2</v>
      </c>
      <c r="G27" s="337">
        <v>4.1599999999999998E-2</v>
      </c>
    </row>
    <row r="28" spans="1:7" ht="15">
      <c r="A28" s="322">
        <v>16</v>
      </c>
      <c r="B28" s="14" t="s">
        <v>129</v>
      </c>
      <c r="C28" s="339">
        <v>0.56258945679931494</v>
      </c>
      <c r="D28" s="338">
        <v>0.58022246691874724</v>
      </c>
      <c r="E28" s="338">
        <v>0.59794020820000571</v>
      </c>
      <c r="F28" s="338">
        <v>0.58580962805244174</v>
      </c>
      <c r="G28" s="337">
        <v>0.59470000000000001</v>
      </c>
    </row>
    <row r="29" spans="1:7" ht="15" customHeight="1">
      <c r="A29" s="322">
        <v>17</v>
      </c>
      <c r="B29" s="14" t="s">
        <v>128</v>
      </c>
      <c r="C29" s="339">
        <v>0.40603019979566929</v>
      </c>
      <c r="D29" s="338">
        <v>0.47910986360805013</v>
      </c>
      <c r="E29" s="338">
        <v>0.56310605834084415</v>
      </c>
      <c r="F29" s="338">
        <v>0.55454801937931641</v>
      </c>
      <c r="G29" s="337">
        <v>0.59519999999999995</v>
      </c>
    </row>
    <row r="30" spans="1:7" ht="15">
      <c r="A30" s="322">
        <v>18</v>
      </c>
      <c r="B30" s="14" t="s">
        <v>127</v>
      </c>
      <c r="C30" s="339">
        <v>0.21675735573609589</v>
      </c>
      <c r="D30" s="338">
        <v>5.7533835618117082E-3</v>
      </c>
      <c r="E30" s="338">
        <v>0.20809442803308958</v>
      </c>
      <c r="F30" s="338">
        <v>0.21548163883912469</v>
      </c>
      <c r="G30" s="337">
        <v>0.22320000000000001</v>
      </c>
    </row>
    <row r="31" spans="1:7" ht="15" customHeight="1">
      <c r="A31" s="320"/>
      <c r="B31" s="207" t="s">
        <v>359</v>
      </c>
      <c r="C31" s="341"/>
      <c r="D31" s="341"/>
      <c r="E31" s="341"/>
      <c r="F31" s="341"/>
      <c r="G31" s="340"/>
    </row>
    <row r="32" spans="1:7" ht="15" customHeight="1">
      <c r="A32" s="322">
        <v>19</v>
      </c>
      <c r="B32" s="14" t="s">
        <v>126</v>
      </c>
      <c r="C32" s="339">
        <v>0.4921984036918105</v>
      </c>
      <c r="D32" s="339">
        <v>0.64774455812963616</v>
      </c>
      <c r="E32" s="339">
        <v>0.76003144136441891</v>
      </c>
      <c r="F32" s="339">
        <v>0.65188154028217526</v>
      </c>
      <c r="G32" s="336">
        <v>0.75060000000000004</v>
      </c>
    </row>
    <row r="33" spans="1:7" ht="15" customHeight="1">
      <c r="A33" s="322">
        <v>20</v>
      </c>
      <c r="B33" s="14" t="s">
        <v>125</v>
      </c>
      <c r="C33" s="339">
        <v>0.78686745250564183</v>
      </c>
      <c r="D33" s="339">
        <v>0.79452302431338251</v>
      </c>
      <c r="E33" s="339">
        <v>0.85839682446031318</v>
      </c>
      <c r="F33" s="339">
        <v>0.80404970450994095</v>
      </c>
      <c r="G33" s="336">
        <v>0.79620000000000002</v>
      </c>
    </row>
    <row r="34" spans="1:7" ht="15" customHeight="1">
      <c r="A34" s="322">
        <v>21</v>
      </c>
      <c r="B34" s="14" t="s">
        <v>124</v>
      </c>
      <c r="C34" s="339">
        <v>0.45740309845540356</v>
      </c>
      <c r="D34" s="339">
        <v>0.53900235519900186</v>
      </c>
      <c r="E34" s="339">
        <v>0.63578579452985173</v>
      </c>
      <c r="F34" s="339">
        <v>0.57086660696990532</v>
      </c>
      <c r="G34" s="336">
        <v>0.69930000000000003</v>
      </c>
    </row>
    <row r="35" spans="1:7" ht="15" customHeight="1">
      <c r="A35" s="323"/>
      <c r="B35" s="207" t="s">
        <v>405</v>
      </c>
      <c r="C35" s="285"/>
      <c r="D35" s="285"/>
      <c r="E35" s="285"/>
      <c r="F35" s="285"/>
      <c r="G35" s="310"/>
    </row>
    <row r="36" spans="1:7" ht="15">
      <c r="A36" s="322">
        <v>22</v>
      </c>
      <c r="B36" s="14" t="s">
        <v>385</v>
      </c>
      <c r="C36" s="335">
        <v>49631813.666666664</v>
      </c>
      <c r="D36" s="335">
        <v>48732701.201639324</v>
      </c>
      <c r="E36" s="335"/>
      <c r="F36" s="335"/>
      <c r="G36" s="334"/>
    </row>
    <row r="37" spans="1:7" ht="15" customHeight="1">
      <c r="A37" s="322">
        <v>23</v>
      </c>
      <c r="B37" s="14" t="s">
        <v>397</v>
      </c>
      <c r="C37" s="335">
        <v>18920382.079365078</v>
      </c>
      <c r="D37" s="333">
        <v>21220739.274601635</v>
      </c>
      <c r="E37" s="333"/>
      <c r="F37" s="333"/>
      <c r="G37" s="332"/>
    </row>
    <row r="38" spans="1:7" ht="15.75" thickBot="1">
      <c r="A38" s="324">
        <v>24</v>
      </c>
      <c r="B38" s="208" t="s">
        <v>386</v>
      </c>
      <c r="C38" s="331">
        <v>2.6359952380952367</v>
      </c>
      <c r="D38" s="330">
        <v>2.3194241736766816</v>
      </c>
      <c r="E38" s="330"/>
      <c r="F38" s="330"/>
      <c r="G38" s="329"/>
    </row>
    <row r="39" spans="1:7">
      <c r="A39" s="16"/>
    </row>
    <row r="40" spans="1:7" ht="38.25">
      <c r="B40" s="276" t="s">
        <v>406</v>
      </c>
    </row>
    <row r="41" spans="1:7" ht="51">
      <c r="B41" s="276" t="s">
        <v>404</v>
      </c>
    </row>
    <row r="43" spans="1:7">
      <c r="B43" s="27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N18" sqref="N18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381" t="s">
        <v>418</v>
      </c>
    </row>
    <row r="2" spans="1:8">
      <c r="A2" s="2" t="s">
        <v>32</v>
      </c>
      <c r="B2" s="382">
        <f>'1. key ratios '!$B$2</f>
        <v>43281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478" t="s">
        <v>69</v>
      </c>
      <c r="D5" s="479"/>
      <c r="E5" s="480"/>
      <c r="F5" s="478" t="s">
        <v>73</v>
      </c>
      <c r="G5" s="479"/>
      <c r="H5" s="481"/>
    </row>
    <row r="6" spans="1:8">
      <c r="A6" s="24" t="s">
        <v>6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 ht="15.75">
      <c r="A7" s="24">
        <v>1</v>
      </c>
      <c r="B7" s="28" t="s">
        <v>36</v>
      </c>
      <c r="C7" s="383">
        <v>1236637</v>
      </c>
      <c r="D7" s="383">
        <v>4817837</v>
      </c>
      <c r="E7" s="384">
        <f>C7+D7</f>
        <v>6054474</v>
      </c>
      <c r="F7" s="385">
        <v>1766654</v>
      </c>
      <c r="G7" s="386">
        <v>4970154</v>
      </c>
      <c r="H7" s="387">
        <f>F7+G7</f>
        <v>6736808</v>
      </c>
    </row>
    <row r="8" spans="1:8" ht="15.75">
      <c r="A8" s="24">
        <v>2</v>
      </c>
      <c r="B8" s="28" t="s">
        <v>37</v>
      </c>
      <c r="C8" s="383">
        <v>399643</v>
      </c>
      <c r="D8" s="383">
        <v>8033290</v>
      </c>
      <c r="E8" s="384">
        <f t="shared" ref="E8:E20" si="0">C8+D8</f>
        <v>8432933</v>
      </c>
      <c r="F8" s="385">
        <v>629007</v>
      </c>
      <c r="G8" s="386">
        <v>9864140</v>
      </c>
      <c r="H8" s="387">
        <f t="shared" ref="H8:H40" si="1">F8+G8</f>
        <v>10493147</v>
      </c>
    </row>
    <row r="9" spans="1:8" ht="15.75">
      <c r="A9" s="24">
        <v>3</v>
      </c>
      <c r="B9" s="28" t="s">
        <v>38</v>
      </c>
      <c r="C9" s="383">
        <v>11552215</v>
      </c>
      <c r="D9" s="383">
        <v>9564299</v>
      </c>
      <c r="E9" s="384">
        <f t="shared" si="0"/>
        <v>21116514</v>
      </c>
      <c r="F9" s="385">
        <v>12020282</v>
      </c>
      <c r="G9" s="386">
        <v>26209675</v>
      </c>
      <c r="H9" s="387">
        <f t="shared" si="1"/>
        <v>38229957</v>
      </c>
    </row>
    <row r="10" spans="1:8" ht="15.75">
      <c r="A10" s="24">
        <v>4</v>
      </c>
      <c r="B10" s="28" t="s">
        <v>39</v>
      </c>
      <c r="C10" s="383">
        <v>0</v>
      </c>
      <c r="D10" s="383">
        <v>0</v>
      </c>
      <c r="E10" s="384">
        <f t="shared" si="0"/>
        <v>0</v>
      </c>
      <c r="F10" s="385">
        <v>0</v>
      </c>
      <c r="G10" s="386">
        <v>0</v>
      </c>
      <c r="H10" s="387">
        <f t="shared" si="1"/>
        <v>0</v>
      </c>
    </row>
    <row r="11" spans="1:8" ht="15.75">
      <c r="A11" s="24">
        <v>5</v>
      </c>
      <c r="B11" s="28" t="s">
        <v>40</v>
      </c>
      <c r="C11" s="383">
        <v>24615827</v>
      </c>
      <c r="D11" s="383">
        <v>0</v>
      </c>
      <c r="E11" s="384">
        <f t="shared" si="0"/>
        <v>24615827</v>
      </c>
      <c r="F11" s="385">
        <v>10139451</v>
      </c>
      <c r="G11" s="386">
        <v>0</v>
      </c>
      <c r="H11" s="387">
        <f t="shared" si="1"/>
        <v>10139451</v>
      </c>
    </row>
    <row r="12" spans="1:8" ht="15.75">
      <c r="A12" s="24">
        <v>6.1</v>
      </c>
      <c r="B12" s="29" t="s">
        <v>41</v>
      </c>
      <c r="C12" s="383">
        <v>9945505</v>
      </c>
      <c r="D12" s="383">
        <v>12791727</v>
      </c>
      <c r="E12" s="384">
        <f t="shared" si="0"/>
        <v>22737232</v>
      </c>
      <c r="F12" s="385">
        <v>7669126</v>
      </c>
      <c r="G12" s="386">
        <v>11252011</v>
      </c>
      <c r="H12" s="387">
        <f t="shared" si="1"/>
        <v>18921137</v>
      </c>
    </row>
    <row r="13" spans="1:8" ht="15.75">
      <c r="A13" s="24">
        <v>6.2</v>
      </c>
      <c r="B13" s="29" t="s">
        <v>42</v>
      </c>
      <c r="C13" s="383">
        <v>-267061</v>
      </c>
      <c r="D13" s="383">
        <v>-609063</v>
      </c>
      <c r="E13" s="384">
        <f t="shared" si="0"/>
        <v>-876124</v>
      </c>
      <c r="F13" s="385">
        <v>-238393</v>
      </c>
      <c r="G13" s="386">
        <v>-548418</v>
      </c>
      <c r="H13" s="387">
        <f t="shared" si="1"/>
        <v>-786811</v>
      </c>
    </row>
    <row r="14" spans="1:8" ht="15.75">
      <c r="A14" s="24">
        <v>6</v>
      </c>
      <c r="B14" s="28" t="s">
        <v>43</v>
      </c>
      <c r="C14" s="384">
        <f>C12+C13</f>
        <v>9678444</v>
      </c>
      <c r="D14" s="384">
        <f>D12+D13</f>
        <v>12182664</v>
      </c>
      <c r="E14" s="384">
        <f t="shared" si="0"/>
        <v>21861108</v>
      </c>
      <c r="F14" s="384">
        <f>F12+F13</f>
        <v>7430733</v>
      </c>
      <c r="G14" s="384">
        <f>G12+G13</f>
        <v>10703593</v>
      </c>
      <c r="H14" s="387">
        <f t="shared" si="1"/>
        <v>18134326</v>
      </c>
    </row>
    <row r="15" spans="1:8" ht="15.75">
      <c r="A15" s="24">
        <v>7</v>
      </c>
      <c r="B15" s="28" t="s">
        <v>44</v>
      </c>
      <c r="C15" s="383">
        <v>124401</v>
      </c>
      <c r="D15" s="383">
        <v>61684</v>
      </c>
      <c r="E15" s="384">
        <f t="shared" si="0"/>
        <v>186085</v>
      </c>
      <c r="F15" s="385">
        <v>147266</v>
      </c>
      <c r="G15" s="386">
        <v>52896</v>
      </c>
      <c r="H15" s="387">
        <f t="shared" si="1"/>
        <v>200162</v>
      </c>
    </row>
    <row r="16" spans="1:8" ht="15.75">
      <c r="A16" s="24">
        <v>8</v>
      </c>
      <c r="B16" s="28" t="s">
        <v>205</v>
      </c>
      <c r="C16" s="383">
        <v>0</v>
      </c>
      <c r="D16" s="383"/>
      <c r="E16" s="384">
        <f t="shared" si="0"/>
        <v>0</v>
      </c>
      <c r="F16" s="385">
        <v>0</v>
      </c>
      <c r="G16" s="386"/>
      <c r="H16" s="387">
        <f t="shared" si="1"/>
        <v>0</v>
      </c>
    </row>
    <row r="17" spans="1:8" ht="15.75">
      <c r="A17" s="24">
        <v>9</v>
      </c>
      <c r="B17" s="28" t="s">
        <v>45</v>
      </c>
      <c r="C17" s="383">
        <v>0</v>
      </c>
      <c r="D17" s="383">
        <v>0</v>
      </c>
      <c r="E17" s="384">
        <f t="shared" si="0"/>
        <v>0</v>
      </c>
      <c r="F17" s="385">
        <v>0</v>
      </c>
      <c r="G17" s="386">
        <v>0</v>
      </c>
      <c r="H17" s="387">
        <f t="shared" si="1"/>
        <v>0</v>
      </c>
    </row>
    <row r="18" spans="1:8" ht="15.75">
      <c r="A18" s="24">
        <v>10</v>
      </c>
      <c r="B18" s="28" t="s">
        <v>46</v>
      </c>
      <c r="C18" s="383">
        <v>4398753</v>
      </c>
      <c r="D18" s="383"/>
      <c r="E18" s="384">
        <f t="shared" si="0"/>
        <v>4398753</v>
      </c>
      <c r="F18" s="385">
        <v>3917049</v>
      </c>
      <c r="G18" s="386"/>
      <c r="H18" s="387">
        <f t="shared" si="1"/>
        <v>3917049</v>
      </c>
    </row>
    <row r="19" spans="1:8" ht="15.75">
      <c r="A19" s="24">
        <v>11</v>
      </c>
      <c r="B19" s="28" t="s">
        <v>47</v>
      </c>
      <c r="C19" s="383">
        <v>116030</v>
      </c>
      <c r="D19" s="383">
        <v>970128</v>
      </c>
      <c r="E19" s="384">
        <f t="shared" si="0"/>
        <v>1086158</v>
      </c>
      <c r="F19" s="385">
        <v>264929</v>
      </c>
      <c r="G19" s="386">
        <v>1605725</v>
      </c>
      <c r="H19" s="387">
        <f t="shared" si="1"/>
        <v>1870654</v>
      </c>
    </row>
    <row r="20" spans="1:8" ht="15.75">
      <c r="A20" s="24">
        <v>12</v>
      </c>
      <c r="B20" s="31" t="s">
        <v>48</v>
      </c>
      <c r="C20" s="384">
        <f>SUM(C7:C11)+SUM(C14:C19)</f>
        <v>52121950</v>
      </c>
      <c r="D20" s="384">
        <f>SUM(D7:D11)+SUM(D14:D19)</f>
        <v>35629902</v>
      </c>
      <c r="E20" s="384">
        <f t="shared" si="0"/>
        <v>87751852</v>
      </c>
      <c r="F20" s="384">
        <f>SUM(F7:F11)+SUM(F14:F19)</f>
        <v>36315371</v>
      </c>
      <c r="G20" s="384">
        <f>SUM(G7:G11)+SUM(G14:G19)</f>
        <v>53406183</v>
      </c>
      <c r="H20" s="387">
        <f t="shared" si="1"/>
        <v>89721554</v>
      </c>
    </row>
    <row r="21" spans="1:8" ht="15.75">
      <c r="A21" s="24"/>
      <c r="B21" s="25" t="s">
        <v>49</v>
      </c>
      <c r="C21" s="388"/>
      <c r="D21" s="388"/>
      <c r="E21" s="388"/>
      <c r="F21" s="389"/>
      <c r="G21" s="390"/>
      <c r="H21" s="391"/>
    </row>
    <row r="22" spans="1:8" ht="15.75">
      <c r="A22" s="24">
        <v>13</v>
      </c>
      <c r="B22" s="28" t="s">
        <v>50</v>
      </c>
      <c r="C22" s="383">
        <v>0</v>
      </c>
      <c r="D22" s="383">
        <v>3064500</v>
      </c>
      <c r="E22" s="384">
        <f>C22+D22</f>
        <v>3064500</v>
      </c>
      <c r="F22" s="385">
        <v>0</v>
      </c>
      <c r="G22" s="386">
        <v>294851</v>
      </c>
      <c r="H22" s="387">
        <f t="shared" si="1"/>
        <v>294851</v>
      </c>
    </row>
    <row r="23" spans="1:8" ht="15.75">
      <c r="A23" s="24">
        <v>14</v>
      </c>
      <c r="B23" s="28" t="s">
        <v>51</v>
      </c>
      <c r="C23" s="383">
        <v>7134939</v>
      </c>
      <c r="D23" s="383">
        <v>26457646</v>
      </c>
      <c r="E23" s="384">
        <f t="shared" ref="E23:E40" si="2">C23+D23</f>
        <v>33592585</v>
      </c>
      <c r="F23" s="385">
        <v>7431439</v>
      </c>
      <c r="G23" s="386">
        <v>27293199</v>
      </c>
      <c r="H23" s="387">
        <f t="shared" si="1"/>
        <v>34724638</v>
      </c>
    </row>
    <row r="24" spans="1:8" ht="15.75">
      <c r="A24" s="24">
        <v>15</v>
      </c>
      <c r="B24" s="28" t="s">
        <v>52</v>
      </c>
      <c r="C24" s="383">
        <v>2221110</v>
      </c>
      <c r="D24" s="383">
        <v>4324274</v>
      </c>
      <c r="E24" s="384">
        <f t="shared" si="2"/>
        <v>6545384</v>
      </c>
      <c r="F24" s="385">
        <v>6129190</v>
      </c>
      <c r="G24" s="386">
        <v>21885599</v>
      </c>
      <c r="H24" s="387">
        <f t="shared" si="1"/>
        <v>28014789</v>
      </c>
    </row>
    <row r="25" spans="1:8" ht="15.75">
      <c r="A25" s="24">
        <v>16</v>
      </c>
      <c r="B25" s="28" t="s">
        <v>53</v>
      </c>
      <c r="C25" s="383">
        <v>391349</v>
      </c>
      <c r="D25" s="383">
        <v>1533480</v>
      </c>
      <c r="E25" s="384">
        <f t="shared" si="2"/>
        <v>1924829</v>
      </c>
      <c r="F25" s="385">
        <v>31700</v>
      </c>
      <c r="G25" s="386">
        <v>2144730</v>
      </c>
      <c r="H25" s="387">
        <f t="shared" si="1"/>
        <v>2176430</v>
      </c>
    </row>
    <row r="26" spans="1:8" ht="15.75">
      <c r="A26" s="24">
        <v>17</v>
      </c>
      <c r="B26" s="28" t="s">
        <v>54</v>
      </c>
      <c r="C26" s="388">
        <v>0</v>
      </c>
      <c r="D26" s="388">
        <v>0</v>
      </c>
      <c r="E26" s="384">
        <f t="shared" si="2"/>
        <v>0</v>
      </c>
      <c r="F26" s="389">
        <v>0</v>
      </c>
      <c r="G26" s="390">
        <v>0</v>
      </c>
      <c r="H26" s="387">
        <f t="shared" si="1"/>
        <v>0</v>
      </c>
    </row>
    <row r="27" spans="1:8" ht="15.75">
      <c r="A27" s="24">
        <v>18</v>
      </c>
      <c r="B27" s="28" t="s">
        <v>55</v>
      </c>
      <c r="C27" s="383">
        <v>0</v>
      </c>
      <c r="D27" s="383">
        <v>61290</v>
      </c>
      <c r="E27" s="384">
        <f t="shared" si="2"/>
        <v>61290</v>
      </c>
      <c r="F27" s="385">
        <v>0</v>
      </c>
      <c r="G27" s="386">
        <v>180540</v>
      </c>
      <c r="H27" s="387">
        <f t="shared" si="1"/>
        <v>180540</v>
      </c>
    </row>
    <row r="28" spans="1:8" ht="15.75">
      <c r="A28" s="24">
        <v>19</v>
      </c>
      <c r="B28" s="28" t="s">
        <v>56</v>
      </c>
      <c r="C28" s="383">
        <v>0.11999999999999998</v>
      </c>
      <c r="D28" s="383">
        <v>17869</v>
      </c>
      <c r="E28" s="384">
        <f t="shared" si="2"/>
        <v>17869.12</v>
      </c>
      <c r="F28" s="385">
        <v>21</v>
      </c>
      <c r="G28" s="386">
        <v>25503</v>
      </c>
      <c r="H28" s="387">
        <f t="shared" si="1"/>
        <v>25524</v>
      </c>
    </row>
    <row r="29" spans="1:8" ht="15.75">
      <c r="A29" s="24">
        <v>20</v>
      </c>
      <c r="B29" s="28" t="s">
        <v>57</v>
      </c>
      <c r="C29" s="383">
        <v>176970</v>
      </c>
      <c r="D29" s="383">
        <v>1180874</v>
      </c>
      <c r="E29" s="384">
        <f t="shared" si="2"/>
        <v>1357844</v>
      </c>
      <c r="F29" s="385">
        <v>76747</v>
      </c>
      <c r="G29" s="386">
        <v>1586732</v>
      </c>
      <c r="H29" s="387">
        <f t="shared" si="1"/>
        <v>1663479</v>
      </c>
    </row>
    <row r="30" spans="1:8" ht="15.75">
      <c r="A30" s="24">
        <v>21</v>
      </c>
      <c r="B30" s="28" t="s">
        <v>58</v>
      </c>
      <c r="C30" s="383">
        <v>0</v>
      </c>
      <c r="D30" s="383">
        <v>0</v>
      </c>
      <c r="E30" s="384">
        <f t="shared" si="2"/>
        <v>0</v>
      </c>
      <c r="F30" s="385">
        <v>0</v>
      </c>
      <c r="G30" s="386">
        <v>0</v>
      </c>
      <c r="H30" s="387">
        <f t="shared" si="1"/>
        <v>0</v>
      </c>
    </row>
    <row r="31" spans="1:8" ht="15.75">
      <c r="A31" s="24">
        <v>22</v>
      </c>
      <c r="B31" s="31" t="s">
        <v>59</v>
      </c>
      <c r="C31" s="384">
        <f>SUM(C22:C30)</f>
        <v>9924368.1199999992</v>
      </c>
      <c r="D31" s="384">
        <f>SUM(D22:D30)</f>
        <v>36639933</v>
      </c>
      <c r="E31" s="384">
        <f>C31+D31</f>
        <v>46564301.119999997</v>
      </c>
      <c r="F31" s="384">
        <f>SUM(F22:F30)</f>
        <v>13669097</v>
      </c>
      <c r="G31" s="384">
        <f>SUM(G22:G30)</f>
        <v>53411154</v>
      </c>
      <c r="H31" s="387">
        <f t="shared" si="1"/>
        <v>67080251</v>
      </c>
    </row>
    <row r="32" spans="1:8" ht="15.75">
      <c r="A32" s="24"/>
      <c r="B32" s="25" t="s">
        <v>60</v>
      </c>
      <c r="C32" s="388"/>
      <c r="D32" s="388"/>
      <c r="E32" s="383"/>
      <c r="F32" s="389"/>
      <c r="G32" s="390"/>
      <c r="H32" s="391"/>
    </row>
    <row r="33" spans="1:8" ht="15.75">
      <c r="A33" s="24">
        <v>23</v>
      </c>
      <c r="B33" s="28" t="s">
        <v>61</v>
      </c>
      <c r="C33" s="383">
        <v>40000000</v>
      </c>
      <c r="D33" s="388"/>
      <c r="E33" s="384">
        <f t="shared" si="2"/>
        <v>40000000</v>
      </c>
      <c r="F33" s="385">
        <v>22268000</v>
      </c>
      <c r="G33" s="390"/>
      <c r="H33" s="387">
        <f t="shared" si="1"/>
        <v>22268000</v>
      </c>
    </row>
    <row r="34" spans="1:8" ht="15.75">
      <c r="A34" s="24">
        <v>24</v>
      </c>
      <c r="B34" s="28" t="s">
        <v>62</v>
      </c>
      <c r="C34" s="383">
        <v>0</v>
      </c>
      <c r="D34" s="388"/>
      <c r="E34" s="384">
        <f t="shared" si="2"/>
        <v>0</v>
      </c>
      <c r="F34" s="385">
        <v>0</v>
      </c>
      <c r="G34" s="390"/>
      <c r="H34" s="387">
        <f t="shared" si="1"/>
        <v>0</v>
      </c>
    </row>
    <row r="35" spans="1:8" ht="15.75">
      <c r="A35" s="24">
        <v>25</v>
      </c>
      <c r="B35" s="30" t="s">
        <v>63</v>
      </c>
      <c r="C35" s="383">
        <v>0</v>
      </c>
      <c r="D35" s="388"/>
      <c r="E35" s="384">
        <f t="shared" si="2"/>
        <v>0</v>
      </c>
      <c r="F35" s="385">
        <v>0</v>
      </c>
      <c r="G35" s="390"/>
      <c r="H35" s="387">
        <f t="shared" si="1"/>
        <v>0</v>
      </c>
    </row>
    <row r="36" spans="1:8" ht="15.75">
      <c r="A36" s="24">
        <v>26</v>
      </c>
      <c r="B36" s="28" t="s">
        <v>64</v>
      </c>
      <c r="C36" s="383">
        <v>0</v>
      </c>
      <c r="D36" s="388"/>
      <c r="E36" s="384">
        <f t="shared" si="2"/>
        <v>0</v>
      </c>
      <c r="F36" s="385">
        <v>0</v>
      </c>
      <c r="G36" s="390"/>
      <c r="H36" s="387">
        <f t="shared" si="1"/>
        <v>0</v>
      </c>
    </row>
    <row r="37" spans="1:8" ht="15.75">
      <c r="A37" s="24">
        <v>27</v>
      </c>
      <c r="B37" s="28" t="s">
        <v>65</v>
      </c>
      <c r="C37" s="383">
        <v>0</v>
      </c>
      <c r="D37" s="388"/>
      <c r="E37" s="384">
        <f t="shared" si="2"/>
        <v>0</v>
      </c>
      <c r="F37" s="385">
        <v>0</v>
      </c>
      <c r="G37" s="390"/>
      <c r="H37" s="387">
        <f t="shared" si="1"/>
        <v>0</v>
      </c>
    </row>
    <row r="38" spans="1:8" ht="15.75">
      <c r="A38" s="24">
        <v>28</v>
      </c>
      <c r="B38" s="28" t="s">
        <v>66</v>
      </c>
      <c r="C38" s="383">
        <v>1185546</v>
      </c>
      <c r="D38" s="388"/>
      <c r="E38" s="384">
        <f t="shared" si="2"/>
        <v>1185546</v>
      </c>
      <c r="F38" s="385">
        <v>367298</v>
      </c>
      <c r="G38" s="390"/>
      <c r="H38" s="387">
        <f t="shared" si="1"/>
        <v>367298</v>
      </c>
    </row>
    <row r="39" spans="1:8" ht="15.75">
      <c r="A39" s="24">
        <v>29</v>
      </c>
      <c r="B39" s="28" t="s">
        <v>67</v>
      </c>
      <c r="C39" s="383">
        <v>2005</v>
      </c>
      <c r="D39" s="388"/>
      <c r="E39" s="384">
        <f t="shared" si="2"/>
        <v>2005</v>
      </c>
      <c r="F39" s="385">
        <v>6005</v>
      </c>
      <c r="G39" s="390"/>
      <c r="H39" s="387">
        <f t="shared" si="1"/>
        <v>6005</v>
      </c>
    </row>
    <row r="40" spans="1:8" ht="15.75">
      <c r="A40" s="24">
        <v>30</v>
      </c>
      <c r="B40" s="252" t="s">
        <v>273</v>
      </c>
      <c r="C40" s="384">
        <f>SUM(C33:C39)</f>
        <v>41187551</v>
      </c>
      <c r="D40" s="384">
        <f>SUM(D33:D39)</f>
        <v>0</v>
      </c>
      <c r="E40" s="384">
        <f t="shared" si="2"/>
        <v>41187551</v>
      </c>
      <c r="F40" s="384">
        <f>SUM(F33:F39)</f>
        <v>22641303</v>
      </c>
      <c r="G40" s="384">
        <f>SUM(G33:G39)</f>
        <v>0</v>
      </c>
      <c r="H40" s="387">
        <f t="shared" si="1"/>
        <v>22641303</v>
      </c>
    </row>
    <row r="41" spans="1:8" ht="16.5" thickBot="1">
      <c r="A41" s="32">
        <v>31</v>
      </c>
      <c r="B41" s="33" t="s">
        <v>68</v>
      </c>
      <c r="C41" s="351">
        <f>C31+C40</f>
        <v>51111919.119999997</v>
      </c>
      <c r="D41" s="351">
        <f>D31+D40</f>
        <v>36639933</v>
      </c>
      <c r="E41" s="351">
        <f>C41+D41</f>
        <v>87751852.120000005</v>
      </c>
      <c r="F41" s="351">
        <f>F31+F40</f>
        <v>36310400</v>
      </c>
      <c r="G41" s="351">
        <f>G31+G40</f>
        <v>53411154</v>
      </c>
      <c r="H41" s="353">
        <f>F41+G41</f>
        <v>89721554</v>
      </c>
    </row>
    <row r="43" spans="1:8">
      <c r="B43" s="3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B1" sqref="B1:B2"/>
    </sheetView>
  </sheetViews>
  <sheetFormatPr defaultColWidth="9.140625" defaultRowHeight="12" customHeight="1"/>
  <cols>
    <col min="1" max="1" width="9.5703125" style="4" bestFit="1" customWidth="1"/>
    <col min="2" max="2" width="43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 ht="12" customHeight="1">
      <c r="A1" s="2" t="s">
        <v>31</v>
      </c>
      <c r="B1" s="381" t="s">
        <v>418</v>
      </c>
      <c r="C1" s="3"/>
    </row>
    <row r="2" spans="1:8" ht="12" customHeight="1">
      <c r="A2" s="2" t="s">
        <v>32</v>
      </c>
      <c r="B2" s="382">
        <f>'1. key ratios '!$B$2</f>
        <v>43281</v>
      </c>
      <c r="C2" s="6"/>
      <c r="D2" s="7"/>
      <c r="E2" s="7"/>
      <c r="F2" s="7"/>
      <c r="G2" s="7"/>
      <c r="H2" s="7"/>
    </row>
    <row r="3" spans="1:8" ht="12" customHeight="1">
      <c r="A3" s="2"/>
      <c r="B3" s="3"/>
      <c r="C3" s="6"/>
      <c r="D3" s="7"/>
      <c r="E3" s="7"/>
      <c r="F3" s="7"/>
      <c r="G3" s="7"/>
      <c r="H3" s="7"/>
    </row>
    <row r="4" spans="1:8" ht="12" customHeight="1" thickBot="1">
      <c r="A4" s="36" t="s">
        <v>200</v>
      </c>
      <c r="B4" s="209" t="s">
        <v>23</v>
      </c>
      <c r="C4" s="17"/>
      <c r="D4" s="19"/>
      <c r="E4" s="19"/>
      <c r="F4" s="20"/>
      <c r="G4" s="20"/>
      <c r="H4" s="37" t="s">
        <v>74</v>
      </c>
    </row>
    <row r="5" spans="1:8" ht="12" customHeight="1">
      <c r="A5" s="38" t="s">
        <v>6</v>
      </c>
      <c r="B5" s="39"/>
      <c r="C5" s="478" t="s">
        <v>69</v>
      </c>
      <c r="D5" s="479"/>
      <c r="E5" s="480"/>
      <c r="F5" s="478" t="s">
        <v>73</v>
      </c>
      <c r="G5" s="479"/>
      <c r="H5" s="481"/>
    </row>
    <row r="6" spans="1:8" ht="12" customHeight="1">
      <c r="A6" s="40" t="s">
        <v>6</v>
      </c>
      <c r="B6" s="41"/>
      <c r="C6" s="42" t="s">
        <v>70</v>
      </c>
      <c r="D6" s="42" t="s">
        <v>71</v>
      </c>
      <c r="E6" s="42" t="s">
        <v>72</v>
      </c>
      <c r="F6" s="42" t="s">
        <v>70</v>
      </c>
      <c r="G6" s="42" t="s">
        <v>71</v>
      </c>
      <c r="H6" s="43" t="s">
        <v>72</v>
      </c>
    </row>
    <row r="7" spans="1:8" ht="12" customHeight="1">
      <c r="A7" s="44"/>
      <c r="B7" s="209" t="s">
        <v>199</v>
      </c>
      <c r="C7" s="45"/>
      <c r="D7" s="45"/>
      <c r="E7" s="45"/>
      <c r="F7" s="45"/>
      <c r="G7" s="45"/>
      <c r="H7" s="46"/>
    </row>
    <row r="8" spans="1:8" ht="12" customHeight="1">
      <c r="A8" s="44">
        <v>1</v>
      </c>
      <c r="B8" s="47" t="s">
        <v>198</v>
      </c>
      <c r="C8" s="383">
        <v>261456</v>
      </c>
      <c r="D8" s="383">
        <v>110938</v>
      </c>
      <c r="E8" s="384">
        <f>C8+D8</f>
        <v>372394</v>
      </c>
      <c r="F8" s="385">
        <v>116966</v>
      </c>
      <c r="G8" s="386">
        <v>18190</v>
      </c>
      <c r="H8" s="387">
        <f>F8+G8</f>
        <v>135156</v>
      </c>
    </row>
    <row r="9" spans="1:8" ht="12" customHeight="1">
      <c r="A9" s="44">
        <v>2</v>
      </c>
      <c r="B9" s="47" t="s">
        <v>197</v>
      </c>
      <c r="C9" s="384">
        <f>SUM(C10:C18)</f>
        <v>493912</v>
      </c>
      <c r="D9" s="384">
        <f>SUM(D10:D18)</f>
        <v>438857</v>
      </c>
      <c r="E9" s="384">
        <f t="shared" ref="E9:E67" si="0">C9+D9</f>
        <v>932769</v>
      </c>
      <c r="F9" s="384">
        <f>SUM(F10:F18)</f>
        <v>167702</v>
      </c>
      <c r="G9" s="384">
        <f>SUM(G10:G18)</f>
        <v>149435</v>
      </c>
      <c r="H9" s="387">
        <f t="shared" ref="H9:H67" si="1">F9+G9</f>
        <v>317137</v>
      </c>
    </row>
    <row r="10" spans="1:8" ht="12" customHeight="1">
      <c r="A10" s="44">
        <v>2.1</v>
      </c>
      <c r="B10" s="48" t="s">
        <v>196</v>
      </c>
      <c r="C10" s="383">
        <v>0</v>
      </c>
      <c r="D10" s="383">
        <v>0</v>
      </c>
      <c r="E10" s="384">
        <f t="shared" si="0"/>
        <v>0</v>
      </c>
      <c r="F10" s="385">
        <v>0</v>
      </c>
      <c r="G10" s="386">
        <v>0</v>
      </c>
      <c r="H10" s="387">
        <f t="shared" si="1"/>
        <v>0</v>
      </c>
    </row>
    <row r="11" spans="1:8" ht="12" customHeight="1">
      <c r="A11" s="44">
        <v>2.2000000000000002</v>
      </c>
      <c r="B11" s="48" t="s">
        <v>195</v>
      </c>
      <c r="C11" s="383">
        <v>338435</v>
      </c>
      <c r="D11" s="383">
        <v>144000</v>
      </c>
      <c r="E11" s="384">
        <f t="shared" si="0"/>
        <v>482435</v>
      </c>
      <c r="F11" s="385">
        <v>118213</v>
      </c>
      <c r="G11" s="386">
        <v>38439</v>
      </c>
      <c r="H11" s="387">
        <f t="shared" si="1"/>
        <v>156652</v>
      </c>
    </row>
    <row r="12" spans="1:8" ht="12" customHeight="1">
      <c r="A12" s="44">
        <v>2.2999999999999998</v>
      </c>
      <c r="B12" s="48" t="s">
        <v>194</v>
      </c>
      <c r="C12" s="383">
        <v>0</v>
      </c>
      <c r="D12" s="383">
        <v>0</v>
      </c>
      <c r="E12" s="384">
        <f t="shared" si="0"/>
        <v>0</v>
      </c>
      <c r="F12" s="385">
        <v>0</v>
      </c>
      <c r="G12" s="386">
        <v>0</v>
      </c>
      <c r="H12" s="387">
        <f t="shared" si="1"/>
        <v>0</v>
      </c>
    </row>
    <row r="13" spans="1:8" ht="12" customHeight="1">
      <c r="A13" s="44">
        <v>2.4</v>
      </c>
      <c r="B13" s="48" t="s">
        <v>193</v>
      </c>
      <c r="C13" s="383">
        <v>0</v>
      </c>
      <c r="D13" s="383">
        <v>0</v>
      </c>
      <c r="E13" s="384">
        <f t="shared" si="0"/>
        <v>0</v>
      </c>
      <c r="F13" s="385">
        <v>0</v>
      </c>
      <c r="G13" s="386">
        <v>0</v>
      </c>
      <c r="H13" s="387">
        <f t="shared" si="1"/>
        <v>0</v>
      </c>
    </row>
    <row r="14" spans="1:8" ht="12" customHeight="1">
      <c r="A14" s="44">
        <v>2.5</v>
      </c>
      <c r="B14" s="48" t="s">
        <v>192</v>
      </c>
      <c r="C14" s="383">
        <v>0</v>
      </c>
      <c r="D14" s="383">
        <v>0</v>
      </c>
      <c r="E14" s="384">
        <f t="shared" si="0"/>
        <v>0</v>
      </c>
      <c r="F14" s="385">
        <v>0</v>
      </c>
      <c r="G14" s="386">
        <v>0</v>
      </c>
      <c r="H14" s="387">
        <f t="shared" si="1"/>
        <v>0</v>
      </c>
    </row>
    <row r="15" spans="1:8" ht="12" customHeight="1">
      <c r="A15" s="44">
        <v>2.6</v>
      </c>
      <c r="B15" s="48" t="s">
        <v>191</v>
      </c>
      <c r="C15" s="383">
        <v>0</v>
      </c>
      <c r="D15" s="383">
        <v>0</v>
      </c>
      <c r="E15" s="384">
        <f t="shared" si="0"/>
        <v>0</v>
      </c>
      <c r="F15" s="385">
        <v>0</v>
      </c>
      <c r="G15" s="386">
        <v>0</v>
      </c>
      <c r="H15" s="387">
        <f t="shared" si="1"/>
        <v>0</v>
      </c>
    </row>
    <row r="16" spans="1:8" ht="12" customHeight="1">
      <c r="A16" s="44">
        <v>2.7</v>
      </c>
      <c r="B16" s="48" t="s">
        <v>190</v>
      </c>
      <c r="C16" s="383">
        <v>0</v>
      </c>
      <c r="D16" s="383">
        <v>0</v>
      </c>
      <c r="E16" s="384">
        <f t="shared" si="0"/>
        <v>0</v>
      </c>
      <c r="F16" s="385">
        <v>0</v>
      </c>
      <c r="G16" s="386">
        <v>0</v>
      </c>
      <c r="H16" s="387">
        <f t="shared" si="1"/>
        <v>0</v>
      </c>
    </row>
    <row r="17" spans="1:8" ht="12" customHeight="1">
      <c r="A17" s="44">
        <v>2.8</v>
      </c>
      <c r="B17" s="48" t="s">
        <v>189</v>
      </c>
      <c r="C17" s="383">
        <v>155477</v>
      </c>
      <c r="D17" s="383">
        <v>294857</v>
      </c>
      <c r="E17" s="384">
        <f t="shared" si="0"/>
        <v>450334</v>
      </c>
      <c r="F17" s="385">
        <v>49489</v>
      </c>
      <c r="G17" s="386">
        <v>110996</v>
      </c>
      <c r="H17" s="387">
        <f t="shared" si="1"/>
        <v>160485</v>
      </c>
    </row>
    <row r="18" spans="1:8" ht="12" customHeight="1">
      <c r="A18" s="44">
        <v>2.9</v>
      </c>
      <c r="B18" s="48" t="s">
        <v>188</v>
      </c>
      <c r="C18" s="383">
        <v>0</v>
      </c>
      <c r="D18" s="383">
        <v>0</v>
      </c>
      <c r="E18" s="384">
        <f t="shared" si="0"/>
        <v>0</v>
      </c>
      <c r="F18" s="385">
        <v>0</v>
      </c>
      <c r="G18" s="386">
        <v>0</v>
      </c>
      <c r="H18" s="387">
        <f t="shared" si="1"/>
        <v>0</v>
      </c>
    </row>
    <row r="19" spans="1:8" ht="12" customHeight="1">
      <c r="A19" s="44">
        <v>3</v>
      </c>
      <c r="B19" s="47" t="s">
        <v>187</v>
      </c>
      <c r="C19" s="383">
        <v>7591</v>
      </c>
      <c r="D19" s="383">
        <v>24679</v>
      </c>
      <c r="E19" s="384">
        <f t="shared" si="0"/>
        <v>32270</v>
      </c>
      <c r="F19" s="385">
        <v>8385</v>
      </c>
      <c r="G19" s="386">
        <v>5584</v>
      </c>
      <c r="H19" s="387">
        <f t="shared" si="1"/>
        <v>13969</v>
      </c>
    </row>
    <row r="20" spans="1:8" ht="12" customHeight="1">
      <c r="A20" s="44">
        <v>4</v>
      </c>
      <c r="B20" s="47" t="s">
        <v>186</v>
      </c>
      <c r="C20" s="383">
        <v>709387</v>
      </c>
      <c r="D20" s="383">
        <v>0</v>
      </c>
      <c r="E20" s="384">
        <f t="shared" si="0"/>
        <v>709387</v>
      </c>
      <c r="F20" s="385">
        <v>145075</v>
      </c>
      <c r="G20" s="386">
        <v>0</v>
      </c>
      <c r="H20" s="387">
        <f t="shared" si="1"/>
        <v>145075</v>
      </c>
    </row>
    <row r="21" spans="1:8" ht="12" customHeight="1">
      <c r="A21" s="44">
        <v>5</v>
      </c>
      <c r="B21" s="47" t="s">
        <v>185</v>
      </c>
      <c r="C21" s="383">
        <v>28302</v>
      </c>
      <c r="D21" s="383">
        <v>63596</v>
      </c>
      <c r="E21" s="384">
        <f t="shared" si="0"/>
        <v>91898</v>
      </c>
      <c r="F21" s="385">
        <v>7123</v>
      </c>
      <c r="G21" s="386">
        <v>16630</v>
      </c>
      <c r="H21" s="387">
        <f>F21+G21</f>
        <v>23753</v>
      </c>
    </row>
    <row r="22" spans="1:8" ht="12" customHeight="1">
      <c r="A22" s="44">
        <v>6</v>
      </c>
      <c r="B22" s="49" t="s">
        <v>184</v>
      </c>
      <c r="C22" s="384">
        <f>C8+C9+C19+C20+C21</f>
        <v>1500648</v>
      </c>
      <c r="D22" s="384">
        <f>D8+D9+D19+D20+D21</f>
        <v>638070</v>
      </c>
      <c r="E22" s="384">
        <f>C22+D22</f>
        <v>2138718</v>
      </c>
      <c r="F22" s="384">
        <f>F8+F9+F19+F20+F21</f>
        <v>445251</v>
      </c>
      <c r="G22" s="384">
        <f>G8+G9+G19+G20+G21</f>
        <v>189839</v>
      </c>
      <c r="H22" s="387">
        <f>F22+G22</f>
        <v>635090</v>
      </c>
    </row>
    <row r="23" spans="1:8" ht="12" customHeight="1">
      <c r="A23" s="44"/>
      <c r="B23" s="209" t="s">
        <v>183</v>
      </c>
      <c r="C23" s="388"/>
      <c r="D23" s="388"/>
      <c r="E23" s="388"/>
      <c r="F23" s="389"/>
      <c r="G23" s="390"/>
      <c r="H23" s="391"/>
    </row>
    <row r="24" spans="1:8" ht="12" customHeight="1">
      <c r="A24" s="44">
        <v>7</v>
      </c>
      <c r="B24" s="47" t="s">
        <v>182</v>
      </c>
      <c r="C24" s="383">
        <v>69369.98</v>
      </c>
      <c r="D24" s="383">
        <v>2320.4899999999998</v>
      </c>
      <c r="E24" s="384">
        <f t="shared" si="0"/>
        <v>71690.47</v>
      </c>
      <c r="F24" s="385">
        <v>0</v>
      </c>
      <c r="G24" s="386">
        <v>0</v>
      </c>
      <c r="H24" s="387">
        <f t="shared" si="1"/>
        <v>0</v>
      </c>
    </row>
    <row r="25" spans="1:8" ht="12" customHeight="1">
      <c r="A25" s="44">
        <v>8</v>
      </c>
      <c r="B25" s="47" t="s">
        <v>181</v>
      </c>
      <c r="C25" s="383">
        <v>2.0000000004074536E-2</v>
      </c>
      <c r="D25" s="383">
        <v>14517.51</v>
      </c>
      <c r="E25" s="384">
        <f t="shared" si="0"/>
        <v>14517.530000000004</v>
      </c>
      <c r="F25" s="385">
        <v>41215</v>
      </c>
      <c r="G25" s="386">
        <v>9723</v>
      </c>
      <c r="H25" s="387">
        <f t="shared" si="1"/>
        <v>50938</v>
      </c>
    </row>
    <row r="26" spans="1:8" ht="12" customHeight="1">
      <c r="A26" s="44">
        <v>9</v>
      </c>
      <c r="B26" s="47" t="s">
        <v>180</v>
      </c>
      <c r="C26" s="383">
        <v>0</v>
      </c>
      <c r="D26" s="383">
        <v>24987</v>
      </c>
      <c r="E26" s="384">
        <f t="shared" si="0"/>
        <v>24987</v>
      </c>
      <c r="F26" s="385">
        <v>0</v>
      </c>
      <c r="G26" s="386">
        <v>14941</v>
      </c>
      <c r="H26" s="387">
        <f t="shared" si="1"/>
        <v>14941</v>
      </c>
    </row>
    <row r="27" spans="1:8" ht="12" customHeight="1">
      <c r="A27" s="44">
        <v>10</v>
      </c>
      <c r="B27" s="47" t="s">
        <v>179</v>
      </c>
      <c r="C27" s="383">
        <v>0</v>
      </c>
      <c r="D27" s="383">
        <v>0</v>
      </c>
      <c r="E27" s="384">
        <f t="shared" si="0"/>
        <v>0</v>
      </c>
      <c r="F27" s="385">
        <v>0</v>
      </c>
      <c r="G27" s="386">
        <v>0</v>
      </c>
      <c r="H27" s="387">
        <f t="shared" si="1"/>
        <v>0</v>
      </c>
    </row>
    <row r="28" spans="1:8" ht="12" customHeight="1">
      <c r="A28" s="44">
        <v>11</v>
      </c>
      <c r="B28" s="47" t="s">
        <v>178</v>
      </c>
      <c r="C28" s="383">
        <v>0</v>
      </c>
      <c r="D28" s="383">
        <v>237</v>
      </c>
      <c r="E28" s="384">
        <f t="shared" si="0"/>
        <v>237</v>
      </c>
      <c r="F28" s="385">
        <v>0</v>
      </c>
      <c r="G28" s="386">
        <v>4092</v>
      </c>
      <c r="H28" s="387">
        <f t="shared" si="1"/>
        <v>4092</v>
      </c>
    </row>
    <row r="29" spans="1:8" ht="12" customHeight="1">
      <c r="A29" s="44">
        <v>12</v>
      </c>
      <c r="B29" s="47" t="s">
        <v>177</v>
      </c>
      <c r="C29" s="383">
        <v>0</v>
      </c>
      <c r="D29" s="383">
        <v>0</v>
      </c>
      <c r="E29" s="384">
        <f t="shared" si="0"/>
        <v>0</v>
      </c>
      <c r="F29" s="385">
        <v>0</v>
      </c>
      <c r="G29" s="386">
        <v>0</v>
      </c>
      <c r="H29" s="387">
        <f t="shared" si="1"/>
        <v>0</v>
      </c>
    </row>
    <row r="30" spans="1:8" ht="12" customHeight="1">
      <c r="A30" s="44">
        <v>13</v>
      </c>
      <c r="B30" s="50" t="s">
        <v>176</v>
      </c>
      <c r="C30" s="384">
        <f>SUM(C24:C29)</f>
        <v>69370</v>
      </c>
      <c r="D30" s="384">
        <f>SUM(D24:D29)</f>
        <v>42062</v>
      </c>
      <c r="E30" s="384">
        <f t="shared" si="0"/>
        <v>111432</v>
      </c>
      <c r="F30" s="384">
        <f>SUM(F24:F29)</f>
        <v>41215</v>
      </c>
      <c r="G30" s="384">
        <f>SUM(G24:G29)</f>
        <v>28756</v>
      </c>
      <c r="H30" s="387">
        <f t="shared" si="1"/>
        <v>69971</v>
      </c>
    </row>
    <row r="31" spans="1:8" ht="12" customHeight="1">
      <c r="A31" s="44">
        <v>14</v>
      </c>
      <c r="B31" s="50" t="s">
        <v>175</v>
      </c>
      <c r="C31" s="384">
        <f>C22-C30</f>
        <v>1431278</v>
      </c>
      <c r="D31" s="384">
        <f>D22-D30</f>
        <v>596008</v>
      </c>
      <c r="E31" s="384">
        <f t="shared" si="0"/>
        <v>2027286</v>
      </c>
      <c r="F31" s="384">
        <f>F22-F30</f>
        <v>404036</v>
      </c>
      <c r="G31" s="384">
        <f>G22-G30</f>
        <v>161083</v>
      </c>
      <c r="H31" s="387">
        <f t="shared" si="1"/>
        <v>565119</v>
      </c>
    </row>
    <row r="32" spans="1:8" ht="12" customHeight="1">
      <c r="A32" s="44"/>
      <c r="B32" s="51"/>
      <c r="C32" s="392"/>
      <c r="D32" s="392"/>
      <c r="E32" s="392"/>
      <c r="F32" s="392"/>
      <c r="G32" s="392"/>
      <c r="H32" s="393"/>
    </row>
    <row r="33" spans="1:8" ht="12" customHeight="1">
      <c r="A33" s="44"/>
      <c r="B33" s="51" t="s">
        <v>174</v>
      </c>
      <c r="C33" s="388"/>
      <c r="D33" s="388"/>
      <c r="E33" s="388"/>
      <c r="F33" s="389"/>
      <c r="G33" s="390"/>
      <c r="H33" s="391"/>
    </row>
    <row r="34" spans="1:8" ht="12" customHeight="1">
      <c r="A34" s="44">
        <v>15</v>
      </c>
      <c r="B34" s="52" t="s">
        <v>173</v>
      </c>
      <c r="C34" s="383">
        <f>C35-C36</f>
        <v>-54311</v>
      </c>
      <c r="D34" s="383">
        <f>D35-D36</f>
        <v>285914</v>
      </c>
      <c r="E34" s="384">
        <f t="shared" si="0"/>
        <v>231603</v>
      </c>
      <c r="F34" s="385">
        <f>F35-F36</f>
        <v>-31773</v>
      </c>
      <c r="G34" s="386">
        <f>G35-G36</f>
        <v>113909</v>
      </c>
      <c r="H34" s="387">
        <f t="shared" si="1"/>
        <v>82136</v>
      </c>
    </row>
    <row r="35" spans="1:8" ht="12" customHeight="1">
      <c r="A35" s="44">
        <v>15.1</v>
      </c>
      <c r="B35" s="48" t="s">
        <v>172</v>
      </c>
      <c r="C35" s="383">
        <v>118593</v>
      </c>
      <c r="D35" s="383">
        <v>402450</v>
      </c>
      <c r="E35" s="384">
        <f t="shared" si="0"/>
        <v>521043</v>
      </c>
      <c r="F35" s="385">
        <v>22846</v>
      </c>
      <c r="G35" s="386">
        <v>147719</v>
      </c>
      <c r="H35" s="387">
        <f t="shared" si="1"/>
        <v>170565</v>
      </c>
    </row>
    <row r="36" spans="1:8" ht="12" customHeight="1">
      <c r="A36" s="44">
        <v>15.2</v>
      </c>
      <c r="B36" s="48" t="s">
        <v>171</v>
      </c>
      <c r="C36" s="383">
        <v>172904</v>
      </c>
      <c r="D36" s="383">
        <v>116536</v>
      </c>
      <c r="E36" s="384">
        <f t="shared" si="0"/>
        <v>289440</v>
      </c>
      <c r="F36" s="385">
        <v>54619</v>
      </c>
      <c r="G36" s="386">
        <v>33810</v>
      </c>
      <c r="H36" s="387">
        <f t="shared" si="1"/>
        <v>88429</v>
      </c>
    </row>
    <row r="37" spans="1:8" ht="12" customHeight="1">
      <c r="A37" s="44">
        <v>16</v>
      </c>
      <c r="B37" s="47" t="s">
        <v>170</v>
      </c>
      <c r="C37" s="383">
        <v>0</v>
      </c>
      <c r="D37" s="383">
        <v>0</v>
      </c>
      <c r="E37" s="384">
        <f t="shared" si="0"/>
        <v>0</v>
      </c>
      <c r="F37" s="385">
        <v>0</v>
      </c>
      <c r="G37" s="386">
        <v>0</v>
      </c>
      <c r="H37" s="387">
        <f t="shared" si="1"/>
        <v>0</v>
      </c>
    </row>
    <row r="38" spans="1:8" ht="12" customHeight="1">
      <c r="A38" s="44">
        <v>17</v>
      </c>
      <c r="B38" s="47" t="s">
        <v>169</v>
      </c>
      <c r="C38" s="383">
        <v>0</v>
      </c>
      <c r="D38" s="383">
        <v>0</v>
      </c>
      <c r="E38" s="384">
        <f t="shared" si="0"/>
        <v>0</v>
      </c>
      <c r="F38" s="385">
        <v>0</v>
      </c>
      <c r="G38" s="386">
        <v>0</v>
      </c>
      <c r="H38" s="387">
        <f t="shared" si="1"/>
        <v>0</v>
      </c>
    </row>
    <row r="39" spans="1:8" ht="12" customHeight="1">
      <c r="A39" s="44">
        <v>18</v>
      </c>
      <c r="B39" s="47" t="s">
        <v>168</v>
      </c>
      <c r="C39" s="383">
        <v>0</v>
      </c>
      <c r="D39" s="383">
        <v>0</v>
      </c>
      <c r="E39" s="384">
        <f t="shared" si="0"/>
        <v>0</v>
      </c>
      <c r="F39" s="385">
        <v>0</v>
      </c>
      <c r="G39" s="386">
        <v>0</v>
      </c>
      <c r="H39" s="387">
        <f t="shared" si="1"/>
        <v>0</v>
      </c>
    </row>
    <row r="40" spans="1:8" ht="12" customHeight="1">
      <c r="A40" s="44">
        <v>19</v>
      </c>
      <c r="B40" s="47" t="s">
        <v>167</v>
      </c>
      <c r="C40" s="383">
        <v>662728</v>
      </c>
      <c r="D40" s="383">
        <v>0</v>
      </c>
      <c r="E40" s="384">
        <f t="shared" si="0"/>
        <v>662728</v>
      </c>
      <c r="F40" s="385">
        <v>280268</v>
      </c>
      <c r="G40" s="386">
        <v>0</v>
      </c>
      <c r="H40" s="387">
        <f t="shared" si="1"/>
        <v>280268</v>
      </c>
    </row>
    <row r="41" spans="1:8" ht="12" customHeight="1">
      <c r="A41" s="44">
        <v>20</v>
      </c>
      <c r="B41" s="47" t="s">
        <v>166</v>
      </c>
      <c r="C41" s="383">
        <v>-50439</v>
      </c>
      <c r="D41" s="383">
        <v>0</v>
      </c>
      <c r="E41" s="384">
        <f t="shared" si="0"/>
        <v>-50439</v>
      </c>
      <c r="F41" s="385">
        <v>-11559</v>
      </c>
      <c r="G41" s="386">
        <v>0</v>
      </c>
      <c r="H41" s="387">
        <f t="shared" si="1"/>
        <v>-11559</v>
      </c>
    </row>
    <row r="42" spans="1:8" ht="12" customHeight="1">
      <c r="A42" s="44">
        <v>21</v>
      </c>
      <c r="B42" s="47" t="s">
        <v>165</v>
      </c>
      <c r="C42" s="383">
        <v>0</v>
      </c>
      <c r="D42" s="383">
        <v>0</v>
      </c>
      <c r="E42" s="384">
        <f t="shared" si="0"/>
        <v>0</v>
      </c>
      <c r="F42" s="385">
        <v>0</v>
      </c>
      <c r="G42" s="386">
        <v>0</v>
      </c>
      <c r="H42" s="387">
        <f t="shared" si="1"/>
        <v>0</v>
      </c>
    </row>
    <row r="43" spans="1:8" ht="12" customHeight="1">
      <c r="A43" s="44">
        <v>22</v>
      </c>
      <c r="B43" s="47" t="s">
        <v>164</v>
      </c>
      <c r="C43" s="383">
        <v>0</v>
      </c>
      <c r="D43" s="383">
        <v>0</v>
      </c>
      <c r="E43" s="384">
        <f t="shared" si="0"/>
        <v>0</v>
      </c>
      <c r="F43" s="385">
        <v>0</v>
      </c>
      <c r="G43" s="386">
        <v>0</v>
      </c>
      <c r="H43" s="387">
        <f t="shared" si="1"/>
        <v>0</v>
      </c>
    </row>
    <row r="44" spans="1:8" ht="12" customHeight="1">
      <c r="A44" s="44">
        <v>23</v>
      </c>
      <c r="B44" s="47" t="s">
        <v>163</v>
      </c>
      <c r="C44" s="383">
        <v>14205</v>
      </c>
      <c r="D44" s="383">
        <v>0</v>
      </c>
      <c r="E44" s="384">
        <f t="shared" si="0"/>
        <v>14205</v>
      </c>
      <c r="F44" s="385">
        <v>2863</v>
      </c>
      <c r="G44" s="386">
        <v>0</v>
      </c>
      <c r="H44" s="387">
        <f t="shared" si="1"/>
        <v>2863</v>
      </c>
    </row>
    <row r="45" spans="1:8" ht="12" customHeight="1">
      <c r="A45" s="44">
        <v>24</v>
      </c>
      <c r="B45" s="50" t="s">
        <v>280</v>
      </c>
      <c r="C45" s="384">
        <f>C34+C37+C38+C39+C40+C41+C42+C43+C44</f>
        <v>572183</v>
      </c>
      <c r="D45" s="384">
        <f>D34+D37+D38+D39+D40+D41+D42+D43+D44</f>
        <v>285914</v>
      </c>
      <c r="E45" s="384">
        <f t="shared" si="0"/>
        <v>858097</v>
      </c>
      <c r="F45" s="384">
        <f>F34+F37+F38+F39+F40+F41+F42+F43+F44</f>
        <v>239799</v>
      </c>
      <c r="G45" s="384">
        <f>G34+G37+G38+G39+G40+G41+G42+G43+G44</f>
        <v>113909</v>
      </c>
      <c r="H45" s="387">
        <f t="shared" si="1"/>
        <v>353708</v>
      </c>
    </row>
    <row r="46" spans="1:8" ht="12" customHeight="1">
      <c r="A46" s="44"/>
      <c r="B46" s="209" t="s">
        <v>162</v>
      </c>
      <c r="C46" s="388"/>
      <c r="D46" s="388"/>
      <c r="E46" s="388"/>
      <c r="F46" s="389"/>
      <c r="G46" s="390"/>
      <c r="H46" s="391"/>
    </row>
    <row r="47" spans="1:8" ht="12" customHeight="1">
      <c r="A47" s="44">
        <v>25</v>
      </c>
      <c r="B47" s="47" t="s">
        <v>161</v>
      </c>
      <c r="C47" s="383">
        <v>89403</v>
      </c>
      <c r="D47" s="383">
        <v>11838</v>
      </c>
      <c r="E47" s="384">
        <f t="shared" si="0"/>
        <v>101241</v>
      </c>
      <c r="F47" s="385">
        <v>26421</v>
      </c>
      <c r="G47" s="386">
        <v>2596</v>
      </c>
      <c r="H47" s="387">
        <f t="shared" si="1"/>
        <v>29017</v>
      </c>
    </row>
    <row r="48" spans="1:8" ht="12" customHeight="1">
      <c r="A48" s="44">
        <v>26</v>
      </c>
      <c r="B48" s="47" t="s">
        <v>160</v>
      </c>
      <c r="C48" s="383">
        <v>74359</v>
      </c>
      <c r="D48" s="383">
        <v>217</v>
      </c>
      <c r="E48" s="384">
        <f t="shared" si="0"/>
        <v>74576</v>
      </c>
      <c r="F48" s="385">
        <v>38822</v>
      </c>
      <c r="G48" s="386">
        <v>0</v>
      </c>
      <c r="H48" s="387">
        <f t="shared" si="1"/>
        <v>38822</v>
      </c>
    </row>
    <row r="49" spans="1:8" ht="12" customHeight="1">
      <c r="A49" s="44">
        <v>27</v>
      </c>
      <c r="B49" s="47" t="s">
        <v>159</v>
      </c>
      <c r="C49" s="383">
        <v>1092165</v>
      </c>
      <c r="D49" s="383">
        <v>0</v>
      </c>
      <c r="E49" s="384">
        <f t="shared" si="0"/>
        <v>1092165</v>
      </c>
      <c r="F49" s="385">
        <v>329988</v>
      </c>
      <c r="G49" s="386">
        <v>0</v>
      </c>
      <c r="H49" s="387">
        <f t="shared" si="1"/>
        <v>329988</v>
      </c>
    </row>
    <row r="50" spans="1:8" ht="12" customHeight="1">
      <c r="A50" s="44">
        <v>28</v>
      </c>
      <c r="B50" s="47" t="s">
        <v>158</v>
      </c>
      <c r="C50" s="383">
        <v>1120</v>
      </c>
      <c r="D50" s="383">
        <v>0</v>
      </c>
      <c r="E50" s="384">
        <f t="shared" si="0"/>
        <v>1120</v>
      </c>
      <c r="F50" s="385">
        <v>755</v>
      </c>
      <c r="G50" s="386">
        <v>0</v>
      </c>
      <c r="H50" s="387">
        <f t="shared" si="1"/>
        <v>755</v>
      </c>
    </row>
    <row r="51" spans="1:8" ht="12" customHeight="1">
      <c r="A51" s="44">
        <v>29</v>
      </c>
      <c r="B51" s="47" t="s">
        <v>157</v>
      </c>
      <c r="C51" s="383">
        <v>217545</v>
      </c>
      <c r="D51" s="383">
        <v>0</v>
      </c>
      <c r="E51" s="384">
        <f t="shared" si="0"/>
        <v>217545</v>
      </c>
      <c r="F51" s="385">
        <v>84456</v>
      </c>
      <c r="G51" s="386">
        <v>0</v>
      </c>
      <c r="H51" s="387">
        <f t="shared" si="1"/>
        <v>84456</v>
      </c>
    </row>
    <row r="52" spans="1:8" ht="12" customHeight="1">
      <c r="A52" s="44">
        <v>30</v>
      </c>
      <c r="B52" s="47" t="s">
        <v>156</v>
      </c>
      <c r="C52" s="383">
        <v>284097</v>
      </c>
      <c r="D52" s="383">
        <v>0</v>
      </c>
      <c r="E52" s="384">
        <f t="shared" si="0"/>
        <v>284097</v>
      </c>
      <c r="F52" s="385">
        <v>108198</v>
      </c>
      <c r="G52" s="386">
        <v>0</v>
      </c>
      <c r="H52" s="387">
        <f t="shared" si="1"/>
        <v>108198</v>
      </c>
    </row>
    <row r="53" spans="1:8" ht="12" customHeight="1">
      <c r="A53" s="44">
        <v>31</v>
      </c>
      <c r="B53" s="50" t="s">
        <v>281</v>
      </c>
      <c r="C53" s="384">
        <f>C47+C48+C49+C50+C51+C52</f>
        <v>1758689</v>
      </c>
      <c r="D53" s="384">
        <f>D47+D48+D49+D50+D51+D52</f>
        <v>12055</v>
      </c>
      <c r="E53" s="384">
        <f t="shared" si="0"/>
        <v>1770744</v>
      </c>
      <c r="F53" s="384">
        <f>F47+F48+F49+F50+F51+F52</f>
        <v>588640</v>
      </c>
      <c r="G53" s="384">
        <f>G47+G48+G49+G50+G51+G52</f>
        <v>2596</v>
      </c>
      <c r="H53" s="387">
        <f t="shared" si="1"/>
        <v>591236</v>
      </c>
    </row>
    <row r="54" spans="1:8" ht="12" customHeight="1">
      <c r="A54" s="44">
        <v>32</v>
      </c>
      <c r="B54" s="50" t="s">
        <v>282</v>
      </c>
      <c r="C54" s="384">
        <f>C45-C53</f>
        <v>-1186506</v>
      </c>
      <c r="D54" s="384">
        <f>D45-D53</f>
        <v>273859</v>
      </c>
      <c r="E54" s="384">
        <f t="shared" si="0"/>
        <v>-912647</v>
      </c>
      <c r="F54" s="384">
        <f>F45-F53</f>
        <v>-348841</v>
      </c>
      <c r="G54" s="384">
        <f>G45-G53</f>
        <v>111313</v>
      </c>
      <c r="H54" s="387">
        <f t="shared" si="1"/>
        <v>-237528</v>
      </c>
    </row>
    <row r="55" spans="1:8" ht="12" customHeight="1">
      <c r="A55" s="44"/>
      <c r="B55" s="51"/>
      <c r="C55" s="392"/>
      <c r="D55" s="392"/>
      <c r="E55" s="392"/>
      <c r="F55" s="392"/>
      <c r="G55" s="392"/>
      <c r="H55" s="393"/>
    </row>
    <row r="56" spans="1:8" ht="12" customHeight="1">
      <c r="A56" s="44">
        <v>33</v>
      </c>
      <c r="B56" s="50" t="s">
        <v>155</v>
      </c>
      <c r="C56" s="384">
        <f>C31+C54</f>
        <v>244772</v>
      </c>
      <c r="D56" s="384">
        <f>D31+D54</f>
        <v>869867</v>
      </c>
      <c r="E56" s="384">
        <f t="shared" si="0"/>
        <v>1114639</v>
      </c>
      <c r="F56" s="384">
        <f>F31+F54</f>
        <v>55195</v>
      </c>
      <c r="G56" s="384">
        <f>G31+G54</f>
        <v>272396</v>
      </c>
      <c r="H56" s="387">
        <f t="shared" si="1"/>
        <v>327591</v>
      </c>
    </row>
    <row r="57" spans="1:8" ht="12" customHeight="1">
      <c r="A57" s="44"/>
      <c r="B57" s="51"/>
      <c r="C57" s="392"/>
      <c r="D57" s="392"/>
      <c r="E57" s="392"/>
      <c r="F57" s="392"/>
      <c r="G57" s="392"/>
      <c r="H57" s="393"/>
    </row>
    <row r="58" spans="1:8" ht="12" customHeight="1">
      <c r="A58" s="44">
        <v>34</v>
      </c>
      <c r="B58" s="47" t="s">
        <v>154</v>
      </c>
      <c r="C58" s="383">
        <v>-53971</v>
      </c>
      <c r="D58" s="383"/>
      <c r="E58" s="384">
        <f t="shared" si="0"/>
        <v>-53971</v>
      </c>
      <c r="F58" s="385">
        <v>6823</v>
      </c>
      <c r="G58" s="386"/>
      <c r="H58" s="387">
        <f t="shared" si="1"/>
        <v>6823</v>
      </c>
    </row>
    <row r="59" spans="1:8" s="210" customFormat="1" ht="12" customHeight="1">
      <c r="A59" s="44">
        <v>35</v>
      </c>
      <c r="B59" s="47" t="s">
        <v>153</v>
      </c>
      <c r="C59" s="383">
        <v>0</v>
      </c>
      <c r="D59" s="383"/>
      <c r="E59" s="384">
        <f t="shared" si="0"/>
        <v>0</v>
      </c>
      <c r="F59" s="385">
        <v>0</v>
      </c>
      <c r="G59" s="386"/>
      <c r="H59" s="387">
        <f t="shared" si="1"/>
        <v>0</v>
      </c>
    </row>
    <row r="60" spans="1:8" ht="12" customHeight="1">
      <c r="A60" s="44">
        <v>36</v>
      </c>
      <c r="B60" s="47" t="s">
        <v>152</v>
      </c>
      <c r="C60" s="383">
        <v>-16936</v>
      </c>
      <c r="D60" s="383"/>
      <c r="E60" s="384">
        <f t="shared" si="0"/>
        <v>-16936</v>
      </c>
      <c r="F60" s="385">
        <v>-46530</v>
      </c>
      <c r="G60" s="386"/>
      <c r="H60" s="387">
        <f t="shared" si="1"/>
        <v>-46530</v>
      </c>
    </row>
    <row r="61" spans="1:8" ht="12" customHeight="1">
      <c r="A61" s="44">
        <v>37</v>
      </c>
      <c r="B61" s="50" t="s">
        <v>151</v>
      </c>
      <c r="C61" s="384">
        <f>C58+C59+C60</f>
        <v>-70907</v>
      </c>
      <c r="D61" s="384">
        <f>D58+D59+D60</f>
        <v>0</v>
      </c>
      <c r="E61" s="384">
        <f t="shared" si="0"/>
        <v>-70907</v>
      </c>
      <c r="F61" s="384">
        <f>F58+F59+F60</f>
        <v>-39707</v>
      </c>
      <c r="G61" s="384">
        <f>G58+G59+G60</f>
        <v>0</v>
      </c>
      <c r="H61" s="387">
        <f t="shared" si="1"/>
        <v>-39707</v>
      </c>
    </row>
    <row r="62" spans="1:8" ht="12" customHeight="1">
      <c r="A62" s="44"/>
      <c r="B62" s="53"/>
      <c r="C62" s="394"/>
      <c r="D62" s="394"/>
      <c r="E62" s="394"/>
      <c r="F62" s="394"/>
      <c r="G62" s="394"/>
      <c r="H62" s="395"/>
    </row>
    <row r="63" spans="1:8" ht="12" customHeight="1">
      <c r="A63" s="44">
        <v>38</v>
      </c>
      <c r="B63" s="54" t="s">
        <v>150</v>
      </c>
      <c r="C63" s="384">
        <f>C56-C61</f>
        <v>315679</v>
      </c>
      <c r="D63" s="384">
        <f>D56-D61</f>
        <v>869867</v>
      </c>
      <c r="E63" s="384">
        <f t="shared" si="0"/>
        <v>1185546</v>
      </c>
      <c r="F63" s="384">
        <f>F56-F61</f>
        <v>94902</v>
      </c>
      <c r="G63" s="384">
        <f>G56-G61</f>
        <v>272396</v>
      </c>
      <c r="H63" s="387">
        <f t="shared" si="1"/>
        <v>367298</v>
      </c>
    </row>
    <row r="64" spans="1:8" ht="12" customHeight="1">
      <c r="A64" s="40">
        <v>39</v>
      </c>
      <c r="B64" s="47" t="s">
        <v>149</v>
      </c>
      <c r="C64" s="383"/>
      <c r="D64" s="383"/>
      <c r="E64" s="384">
        <f t="shared" si="0"/>
        <v>0</v>
      </c>
      <c r="F64" s="385"/>
      <c r="G64" s="386"/>
      <c r="H64" s="387">
        <f t="shared" si="1"/>
        <v>0</v>
      </c>
    </row>
    <row r="65" spans="1:8" ht="12" customHeight="1">
      <c r="A65" s="44">
        <v>40</v>
      </c>
      <c r="B65" s="50" t="s">
        <v>148</v>
      </c>
      <c r="C65" s="384">
        <f>C63-C64</f>
        <v>315679</v>
      </c>
      <c r="D65" s="384">
        <f>D63-D64</f>
        <v>869867</v>
      </c>
      <c r="E65" s="384">
        <f t="shared" si="0"/>
        <v>1185546</v>
      </c>
      <c r="F65" s="384">
        <f>F63-F64</f>
        <v>94902</v>
      </c>
      <c r="G65" s="384">
        <f>G63-G64</f>
        <v>272396</v>
      </c>
      <c r="H65" s="387">
        <f t="shared" si="1"/>
        <v>367298</v>
      </c>
    </row>
    <row r="66" spans="1:8" ht="12" customHeight="1">
      <c r="A66" s="40">
        <v>41</v>
      </c>
      <c r="B66" s="47" t="s">
        <v>147</v>
      </c>
      <c r="C66" s="383"/>
      <c r="D66" s="383"/>
      <c r="E66" s="384">
        <f t="shared" si="0"/>
        <v>0</v>
      </c>
      <c r="F66" s="385"/>
      <c r="G66" s="386"/>
      <c r="H66" s="387">
        <f t="shared" si="1"/>
        <v>0</v>
      </c>
    </row>
    <row r="67" spans="1:8" ht="12" customHeight="1" thickBot="1">
      <c r="A67" s="55">
        <v>42</v>
      </c>
      <c r="B67" s="56" t="s">
        <v>146</v>
      </c>
      <c r="C67" s="398">
        <f>C65+C66</f>
        <v>315679</v>
      </c>
      <c r="D67" s="398">
        <f>D65+D66</f>
        <v>869867</v>
      </c>
      <c r="E67" s="351">
        <f t="shared" si="0"/>
        <v>1185546</v>
      </c>
      <c r="F67" s="396">
        <f>F65+F66</f>
        <v>94902</v>
      </c>
      <c r="G67" s="396">
        <f>G65+G66</f>
        <v>272396</v>
      </c>
      <c r="H67" s="397">
        <f t="shared" si="1"/>
        <v>367298</v>
      </c>
    </row>
    <row r="68" spans="1:8" ht="12" customHeight="1">
      <c r="F68" s="399"/>
      <c r="G68" s="399"/>
      <c r="H68" s="399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J52" sqref="J52"/>
    </sheetView>
  </sheetViews>
  <sheetFormatPr defaultColWidth="9.140625" defaultRowHeight="14.25"/>
  <cols>
    <col min="1" max="1" width="9.5703125" style="5" bestFit="1" customWidth="1"/>
    <col min="2" max="2" width="66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381" t="s">
        <v>418</v>
      </c>
    </row>
    <row r="2" spans="1:8">
      <c r="A2" s="2" t="s">
        <v>32</v>
      </c>
      <c r="B2" s="382">
        <f>'1. key ratios '!$B$2</f>
        <v>43281</v>
      </c>
    </row>
    <row r="3" spans="1:8">
      <c r="A3" s="4"/>
    </row>
    <row r="4" spans="1:8" ht="15" thickBot="1">
      <c r="A4" s="4" t="s">
        <v>75</v>
      </c>
      <c r="B4" s="4"/>
      <c r="C4" s="189"/>
      <c r="D4" s="189"/>
      <c r="E4" s="189"/>
      <c r="F4" s="190"/>
      <c r="G4" s="190"/>
      <c r="H4" s="191" t="s">
        <v>74</v>
      </c>
    </row>
    <row r="5" spans="1:8">
      <c r="A5" s="482" t="s">
        <v>6</v>
      </c>
      <c r="B5" s="484" t="s">
        <v>347</v>
      </c>
      <c r="C5" s="478" t="s">
        <v>69</v>
      </c>
      <c r="D5" s="479"/>
      <c r="E5" s="480"/>
      <c r="F5" s="478" t="s">
        <v>73</v>
      </c>
      <c r="G5" s="479"/>
      <c r="H5" s="481"/>
    </row>
    <row r="6" spans="1:8">
      <c r="A6" s="483"/>
      <c r="B6" s="485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8" s="15" customFormat="1" ht="15.75">
      <c r="A7" s="192">
        <v>1</v>
      </c>
      <c r="B7" s="193" t="s">
        <v>381</v>
      </c>
      <c r="C7" s="400">
        <f>SUM(C8:C11)</f>
        <v>5074611</v>
      </c>
      <c r="D7" s="401">
        <f>SUM(D8:D11)</f>
        <v>8532005</v>
      </c>
      <c r="E7" s="402">
        <f>C7+D7</f>
        <v>13606616</v>
      </c>
      <c r="F7" s="403">
        <f>SUM(F8:F11)</f>
        <v>2168956</v>
      </c>
      <c r="G7" s="401">
        <f>SUM(G8:G11)</f>
        <v>4177666</v>
      </c>
      <c r="H7" s="402">
        <f>F7+G7</f>
        <v>6346622</v>
      </c>
    </row>
    <row r="8" spans="1:8" s="15" customFormat="1" ht="15.75">
      <c r="A8" s="192">
        <v>1.1000000000000001</v>
      </c>
      <c r="B8" s="239" t="s">
        <v>312</v>
      </c>
      <c r="C8" s="404">
        <v>4949885</v>
      </c>
      <c r="D8" s="405">
        <v>8288067</v>
      </c>
      <c r="E8" s="402">
        <f t="shared" ref="E8:E53" si="0">C8+D8</f>
        <v>13237952</v>
      </c>
      <c r="F8" s="406">
        <v>2015956</v>
      </c>
      <c r="G8" s="405">
        <v>2781490</v>
      </c>
      <c r="H8" s="402">
        <f t="shared" ref="H8:H53" si="1">F8+G8</f>
        <v>4797446</v>
      </c>
    </row>
    <row r="9" spans="1:8" s="15" customFormat="1" ht="15.75">
      <c r="A9" s="192">
        <v>1.2</v>
      </c>
      <c r="B9" s="239" t="s">
        <v>313</v>
      </c>
      <c r="C9" s="404"/>
      <c r="D9" s="405"/>
      <c r="E9" s="402">
        <f t="shared" si="0"/>
        <v>0</v>
      </c>
      <c r="F9" s="406"/>
      <c r="G9" s="405"/>
      <c r="H9" s="402">
        <f t="shared" si="1"/>
        <v>0</v>
      </c>
    </row>
    <row r="10" spans="1:8" s="15" customFormat="1" ht="15.75">
      <c r="A10" s="192">
        <v>1.3</v>
      </c>
      <c r="B10" s="239" t="s">
        <v>314</v>
      </c>
      <c r="C10" s="404">
        <v>124726</v>
      </c>
      <c r="D10" s="405">
        <v>243938</v>
      </c>
      <c r="E10" s="402">
        <f t="shared" si="0"/>
        <v>368664</v>
      </c>
      <c r="F10" s="406">
        <v>153000</v>
      </c>
      <c r="G10" s="405">
        <v>0</v>
      </c>
      <c r="H10" s="402">
        <f t="shared" si="1"/>
        <v>153000</v>
      </c>
    </row>
    <row r="11" spans="1:8" s="15" customFormat="1" ht="15.75">
      <c r="A11" s="192">
        <v>1.4</v>
      </c>
      <c r="B11" s="239" t="s">
        <v>295</v>
      </c>
      <c r="C11" s="404">
        <v>0</v>
      </c>
      <c r="D11" s="405">
        <v>0</v>
      </c>
      <c r="E11" s="402">
        <f t="shared" si="0"/>
        <v>0</v>
      </c>
      <c r="F11" s="406">
        <v>0</v>
      </c>
      <c r="G11" s="405">
        <v>1396176</v>
      </c>
      <c r="H11" s="402">
        <f t="shared" si="1"/>
        <v>1396176</v>
      </c>
    </row>
    <row r="12" spans="1:8" s="15" customFormat="1" ht="29.25" customHeight="1">
      <c r="A12" s="192">
        <v>2</v>
      </c>
      <c r="B12" s="195" t="s">
        <v>316</v>
      </c>
      <c r="C12" s="400">
        <v>0</v>
      </c>
      <c r="D12" s="403">
        <v>0</v>
      </c>
      <c r="E12" s="402">
        <f t="shared" si="0"/>
        <v>0</v>
      </c>
      <c r="F12" s="407">
        <v>0</v>
      </c>
      <c r="G12" s="401">
        <v>0</v>
      </c>
      <c r="H12" s="402">
        <f t="shared" si="1"/>
        <v>0</v>
      </c>
    </row>
    <row r="13" spans="1:8" s="15" customFormat="1" ht="19.899999999999999" customHeight="1">
      <c r="A13" s="192">
        <v>3</v>
      </c>
      <c r="B13" s="195" t="s">
        <v>315</v>
      </c>
      <c r="C13" s="400"/>
      <c r="D13" s="401"/>
      <c r="E13" s="402">
        <f t="shared" si="0"/>
        <v>0</v>
      </c>
      <c r="F13" s="403"/>
      <c r="G13" s="401"/>
      <c r="H13" s="402">
        <f t="shared" si="1"/>
        <v>0</v>
      </c>
    </row>
    <row r="14" spans="1:8" s="15" customFormat="1" ht="15.75">
      <c r="A14" s="192">
        <v>3.1</v>
      </c>
      <c r="B14" s="240" t="s">
        <v>296</v>
      </c>
      <c r="C14" s="404"/>
      <c r="D14" s="405"/>
      <c r="E14" s="402">
        <f t="shared" si="0"/>
        <v>0</v>
      </c>
      <c r="F14" s="406"/>
      <c r="G14" s="405"/>
      <c r="H14" s="402">
        <f t="shared" si="1"/>
        <v>0</v>
      </c>
    </row>
    <row r="15" spans="1:8" s="15" customFormat="1" ht="15.75">
      <c r="A15" s="192">
        <v>3.2</v>
      </c>
      <c r="B15" s="240" t="s">
        <v>297</v>
      </c>
      <c r="C15" s="404"/>
      <c r="D15" s="405"/>
      <c r="E15" s="402">
        <f t="shared" si="0"/>
        <v>0</v>
      </c>
      <c r="F15" s="406"/>
      <c r="G15" s="405"/>
      <c r="H15" s="402">
        <f t="shared" si="1"/>
        <v>0</v>
      </c>
    </row>
    <row r="16" spans="1:8" s="15" customFormat="1" ht="15.75">
      <c r="A16" s="192">
        <v>4</v>
      </c>
      <c r="B16" s="243" t="s">
        <v>326</v>
      </c>
      <c r="C16" s="400">
        <f>C17+C18</f>
        <v>19712012</v>
      </c>
      <c r="D16" s="401">
        <f>D17+D18</f>
        <v>45535321</v>
      </c>
      <c r="E16" s="402">
        <f t="shared" si="0"/>
        <v>65247333</v>
      </c>
      <c r="F16" s="403">
        <f>F17+F18</f>
        <v>10834925</v>
      </c>
      <c r="G16" s="401">
        <f>G17+G18</f>
        <v>26281626</v>
      </c>
      <c r="H16" s="402">
        <f t="shared" si="1"/>
        <v>37116551</v>
      </c>
    </row>
    <row r="17" spans="1:8" s="15" customFormat="1" ht="15.75">
      <c r="A17" s="192">
        <v>4.0999999999999996</v>
      </c>
      <c r="B17" s="240" t="s">
        <v>317</v>
      </c>
      <c r="C17" s="404">
        <v>18713340</v>
      </c>
      <c r="D17" s="405">
        <v>42569136</v>
      </c>
      <c r="E17" s="402">
        <f t="shared" si="0"/>
        <v>61282476</v>
      </c>
      <c r="F17" s="406">
        <v>10017925</v>
      </c>
      <c r="G17" s="405">
        <v>23671809</v>
      </c>
      <c r="H17" s="402">
        <f t="shared" si="1"/>
        <v>33689734</v>
      </c>
    </row>
    <row r="18" spans="1:8" s="15" customFormat="1" ht="15.75">
      <c r="A18" s="192">
        <v>4.2</v>
      </c>
      <c r="B18" s="240" t="s">
        <v>311</v>
      </c>
      <c r="C18" s="404">
        <v>998672</v>
      </c>
      <c r="D18" s="405">
        <v>2966185</v>
      </c>
      <c r="E18" s="402">
        <f t="shared" si="0"/>
        <v>3964857</v>
      </c>
      <c r="F18" s="406">
        <v>817000</v>
      </c>
      <c r="G18" s="405">
        <v>2609817</v>
      </c>
      <c r="H18" s="402">
        <f t="shared" si="1"/>
        <v>3426817</v>
      </c>
    </row>
    <row r="19" spans="1:8" s="15" customFormat="1" ht="15.75">
      <c r="A19" s="192">
        <v>5</v>
      </c>
      <c r="B19" s="195" t="s">
        <v>325</v>
      </c>
      <c r="C19" s="400">
        <f>SUM(C20:C22)+SUM(C28:C31)</f>
        <v>30406720.100000001</v>
      </c>
      <c r="D19" s="403">
        <f>SUM(D20:D22)+SUM(D28:D31)</f>
        <v>56131034.1602</v>
      </c>
      <c r="E19" s="402">
        <f t="shared" si="0"/>
        <v>86537754.260199994</v>
      </c>
      <c r="F19" s="407">
        <f>SUM(F20:F22)+SUM(F28:F31)</f>
        <v>5876992</v>
      </c>
      <c r="G19" s="401">
        <f>SUM(G20:G22)+SUM(G28:G31)</f>
        <v>52590751</v>
      </c>
      <c r="H19" s="402">
        <f t="shared" si="1"/>
        <v>58467743</v>
      </c>
    </row>
    <row r="20" spans="1:8" s="15" customFormat="1" ht="15.75">
      <c r="A20" s="192">
        <v>5.0999999999999996</v>
      </c>
      <c r="B20" s="241" t="s">
        <v>300</v>
      </c>
      <c r="C20" s="404">
        <v>450679.1</v>
      </c>
      <c r="D20" s="405">
        <v>2792298.852</v>
      </c>
      <c r="E20" s="402">
        <f t="shared" si="0"/>
        <v>3242977.952</v>
      </c>
      <c r="F20" s="406">
        <v>23200</v>
      </c>
      <c r="G20" s="405">
        <v>800081</v>
      </c>
      <c r="H20" s="402">
        <f t="shared" si="1"/>
        <v>823281</v>
      </c>
    </row>
    <row r="21" spans="1:8" s="15" customFormat="1" ht="15.75">
      <c r="A21" s="192">
        <v>5.2</v>
      </c>
      <c r="B21" s="241" t="s">
        <v>299</v>
      </c>
      <c r="C21" s="404">
        <v>0</v>
      </c>
      <c r="D21" s="405">
        <v>0</v>
      </c>
      <c r="E21" s="402">
        <f t="shared" si="0"/>
        <v>0</v>
      </c>
      <c r="F21" s="406">
        <v>0</v>
      </c>
      <c r="G21" s="405">
        <v>0</v>
      </c>
      <c r="H21" s="402">
        <f t="shared" si="1"/>
        <v>0</v>
      </c>
    </row>
    <row r="22" spans="1:8" s="15" customFormat="1" ht="15.75">
      <c r="A22" s="192">
        <v>5.3</v>
      </c>
      <c r="B22" s="241" t="s">
        <v>298</v>
      </c>
      <c r="C22" s="400">
        <f>SUM(C23:C27)</f>
        <v>29956041</v>
      </c>
      <c r="D22" s="401">
        <f>SUM(D23:D27)</f>
        <v>53338735.308200002</v>
      </c>
      <c r="E22" s="402">
        <f t="shared" si="0"/>
        <v>83294776.308200002</v>
      </c>
      <c r="F22" s="403">
        <f>SUM(F23:F27)</f>
        <v>5853792</v>
      </c>
      <c r="G22" s="401">
        <f>SUM(G23:G27)</f>
        <v>51790670</v>
      </c>
      <c r="H22" s="402">
        <f t="shared" si="1"/>
        <v>57644462</v>
      </c>
    </row>
    <row r="23" spans="1:8" s="15" customFormat="1" ht="15.75">
      <c r="A23" s="192" t="s">
        <v>16</v>
      </c>
      <c r="B23" s="196" t="s">
        <v>76</v>
      </c>
      <c r="C23" s="404">
        <v>5212245</v>
      </c>
      <c r="D23" s="405">
        <v>24761325.308200002</v>
      </c>
      <c r="E23" s="402">
        <f t="shared" si="0"/>
        <v>29973570.308200002</v>
      </c>
      <c r="F23" s="406">
        <v>2469992</v>
      </c>
      <c r="G23" s="405">
        <v>18818691</v>
      </c>
      <c r="H23" s="402">
        <f t="shared" si="1"/>
        <v>21288683</v>
      </c>
    </row>
    <row r="24" spans="1:8" s="15" customFormat="1" ht="15.75">
      <c r="A24" s="192" t="s">
        <v>17</v>
      </c>
      <c r="B24" s="196" t="s">
        <v>77</v>
      </c>
      <c r="C24" s="404">
        <v>2244750</v>
      </c>
      <c r="D24" s="405">
        <v>10513100</v>
      </c>
      <c r="E24" s="402">
        <f t="shared" si="0"/>
        <v>12757850</v>
      </c>
      <c r="F24" s="406">
        <v>415000</v>
      </c>
      <c r="G24" s="405">
        <v>9568620</v>
      </c>
      <c r="H24" s="402">
        <f t="shared" si="1"/>
        <v>9983620</v>
      </c>
    </row>
    <row r="25" spans="1:8" s="15" customFormat="1" ht="15.75">
      <c r="A25" s="192" t="s">
        <v>18</v>
      </c>
      <c r="B25" s="196" t="s">
        <v>78</v>
      </c>
      <c r="C25" s="404">
        <v>18302551</v>
      </c>
      <c r="D25" s="405">
        <v>3656432</v>
      </c>
      <c r="E25" s="402">
        <f t="shared" si="0"/>
        <v>21958983</v>
      </c>
      <c r="F25" s="406">
        <v>110000</v>
      </c>
      <c r="G25" s="405">
        <v>12618542</v>
      </c>
      <c r="H25" s="402">
        <f t="shared" si="1"/>
        <v>12728542</v>
      </c>
    </row>
    <row r="26" spans="1:8" s="15" customFormat="1" ht="15.75">
      <c r="A26" s="192" t="s">
        <v>19</v>
      </c>
      <c r="B26" s="196" t="s">
        <v>79</v>
      </c>
      <c r="C26" s="404">
        <v>4196495</v>
      </c>
      <c r="D26" s="405">
        <v>14407878</v>
      </c>
      <c r="E26" s="402">
        <f t="shared" si="0"/>
        <v>18604373</v>
      </c>
      <c r="F26" s="406">
        <v>2858800</v>
      </c>
      <c r="G26" s="405">
        <v>10784817</v>
      </c>
      <c r="H26" s="402">
        <f t="shared" si="1"/>
        <v>13643617</v>
      </c>
    </row>
    <row r="27" spans="1:8" s="15" customFormat="1" ht="15.75">
      <c r="A27" s="192" t="s">
        <v>20</v>
      </c>
      <c r="B27" s="196" t="s">
        <v>80</v>
      </c>
      <c r="C27" s="404"/>
      <c r="D27" s="405"/>
      <c r="E27" s="402">
        <f t="shared" si="0"/>
        <v>0</v>
      </c>
      <c r="F27" s="406"/>
      <c r="G27" s="405"/>
      <c r="H27" s="402">
        <f t="shared" si="1"/>
        <v>0</v>
      </c>
    </row>
    <row r="28" spans="1:8" s="15" customFormat="1" ht="15.75">
      <c r="A28" s="192">
        <v>5.4</v>
      </c>
      <c r="B28" s="241" t="s">
        <v>301</v>
      </c>
      <c r="C28" s="404"/>
      <c r="D28" s="405"/>
      <c r="E28" s="402">
        <f t="shared" si="0"/>
        <v>0</v>
      </c>
      <c r="F28" s="406"/>
      <c r="G28" s="405"/>
      <c r="H28" s="402">
        <f t="shared" si="1"/>
        <v>0</v>
      </c>
    </row>
    <row r="29" spans="1:8" s="15" customFormat="1" ht="15.75">
      <c r="A29" s="192">
        <v>5.5</v>
      </c>
      <c r="B29" s="241" t="s">
        <v>302</v>
      </c>
      <c r="C29" s="404"/>
      <c r="D29" s="405"/>
      <c r="E29" s="402">
        <f t="shared" si="0"/>
        <v>0</v>
      </c>
      <c r="F29" s="406"/>
      <c r="G29" s="405"/>
      <c r="H29" s="402">
        <f t="shared" si="1"/>
        <v>0</v>
      </c>
    </row>
    <row r="30" spans="1:8" s="15" customFormat="1" ht="15.75">
      <c r="A30" s="192">
        <v>5.6</v>
      </c>
      <c r="B30" s="241" t="s">
        <v>303</v>
      </c>
      <c r="C30" s="404"/>
      <c r="D30" s="405"/>
      <c r="E30" s="402">
        <f t="shared" si="0"/>
        <v>0</v>
      </c>
      <c r="F30" s="406"/>
      <c r="G30" s="405"/>
      <c r="H30" s="402">
        <f t="shared" si="1"/>
        <v>0</v>
      </c>
    </row>
    <row r="31" spans="1:8" s="15" customFormat="1" ht="15.75">
      <c r="A31" s="192">
        <v>5.7</v>
      </c>
      <c r="B31" s="241" t="s">
        <v>80</v>
      </c>
      <c r="C31" s="404"/>
      <c r="D31" s="405"/>
      <c r="E31" s="402">
        <f t="shared" si="0"/>
        <v>0</v>
      </c>
      <c r="F31" s="406"/>
      <c r="G31" s="405"/>
      <c r="H31" s="402">
        <f t="shared" si="1"/>
        <v>0</v>
      </c>
    </row>
    <row r="32" spans="1:8" s="15" customFormat="1" ht="15.75">
      <c r="A32" s="192">
        <v>6</v>
      </c>
      <c r="B32" s="195" t="s">
        <v>331</v>
      </c>
      <c r="C32" s="404"/>
      <c r="D32" s="405"/>
      <c r="E32" s="402">
        <f t="shared" si="0"/>
        <v>0</v>
      </c>
      <c r="F32" s="406"/>
      <c r="G32" s="405"/>
      <c r="H32" s="402">
        <f t="shared" si="1"/>
        <v>0</v>
      </c>
    </row>
    <row r="33" spans="1:8" s="15" customFormat="1" ht="15.75">
      <c r="A33" s="192">
        <v>6.1</v>
      </c>
      <c r="B33" s="242" t="s">
        <v>321</v>
      </c>
      <c r="C33" s="404"/>
      <c r="D33" s="405"/>
      <c r="E33" s="402">
        <f t="shared" si="0"/>
        <v>0</v>
      </c>
      <c r="F33" s="406"/>
      <c r="G33" s="405"/>
      <c r="H33" s="402">
        <f t="shared" si="1"/>
        <v>0</v>
      </c>
    </row>
    <row r="34" spans="1:8" s="15" customFormat="1" ht="15.75">
      <c r="A34" s="192">
        <v>6.2</v>
      </c>
      <c r="B34" s="242" t="s">
        <v>322</v>
      </c>
      <c r="C34" s="404"/>
      <c r="D34" s="405"/>
      <c r="E34" s="402">
        <f t="shared" si="0"/>
        <v>0</v>
      </c>
      <c r="F34" s="406"/>
      <c r="G34" s="405"/>
      <c r="H34" s="402">
        <f t="shared" si="1"/>
        <v>0</v>
      </c>
    </row>
    <row r="35" spans="1:8" s="15" customFormat="1" ht="15.75">
      <c r="A35" s="192">
        <v>6.3</v>
      </c>
      <c r="B35" s="242" t="s">
        <v>318</v>
      </c>
      <c r="C35" s="404"/>
      <c r="D35" s="405"/>
      <c r="E35" s="402">
        <f t="shared" si="0"/>
        <v>0</v>
      </c>
      <c r="F35" s="406"/>
      <c r="G35" s="405"/>
      <c r="H35" s="402">
        <f t="shared" si="1"/>
        <v>0</v>
      </c>
    </row>
    <row r="36" spans="1:8" s="15" customFormat="1" ht="15.75">
      <c r="A36" s="192">
        <v>6.4</v>
      </c>
      <c r="B36" s="242" t="s">
        <v>319</v>
      </c>
      <c r="C36" s="404"/>
      <c r="D36" s="405"/>
      <c r="E36" s="402">
        <f t="shared" si="0"/>
        <v>0</v>
      </c>
      <c r="F36" s="406"/>
      <c r="G36" s="405"/>
      <c r="H36" s="402">
        <f t="shared" si="1"/>
        <v>0</v>
      </c>
    </row>
    <row r="37" spans="1:8" s="15" customFormat="1" ht="15.75">
      <c r="A37" s="192">
        <v>6.5</v>
      </c>
      <c r="B37" s="242" t="s">
        <v>320</v>
      </c>
      <c r="C37" s="404"/>
      <c r="D37" s="405"/>
      <c r="E37" s="402">
        <f t="shared" si="0"/>
        <v>0</v>
      </c>
      <c r="F37" s="406"/>
      <c r="G37" s="405"/>
      <c r="H37" s="402">
        <f t="shared" si="1"/>
        <v>0</v>
      </c>
    </row>
    <row r="38" spans="1:8" s="15" customFormat="1" ht="15.75">
      <c r="A38" s="192">
        <v>6.6</v>
      </c>
      <c r="B38" s="242" t="s">
        <v>323</v>
      </c>
      <c r="C38" s="404"/>
      <c r="D38" s="405"/>
      <c r="E38" s="402">
        <f t="shared" si="0"/>
        <v>0</v>
      </c>
      <c r="F38" s="406"/>
      <c r="G38" s="405"/>
      <c r="H38" s="402">
        <f t="shared" si="1"/>
        <v>0</v>
      </c>
    </row>
    <row r="39" spans="1:8" s="15" customFormat="1" ht="15.75">
      <c r="A39" s="192">
        <v>6.7</v>
      </c>
      <c r="B39" s="242" t="s">
        <v>324</v>
      </c>
      <c r="C39" s="404"/>
      <c r="D39" s="405"/>
      <c r="E39" s="402">
        <f t="shared" si="0"/>
        <v>0</v>
      </c>
      <c r="F39" s="406"/>
      <c r="G39" s="405"/>
      <c r="H39" s="402">
        <f t="shared" si="1"/>
        <v>0</v>
      </c>
    </row>
    <row r="40" spans="1:8" s="15" customFormat="1" ht="15.75">
      <c r="A40" s="192">
        <v>7</v>
      </c>
      <c r="B40" s="195" t="s">
        <v>327</v>
      </c>
      <c r="C40" s="400">
        <f>SUM(C41:C44)</f>
        <v>14967.070000000002</v>
      </c>
      <c r="D40" s="401">
        <f>SUM(D41:D44)</f>
        <v>88938.703511999978</v>
      </c>
      <c r="E40" s="402">
        <f t="shared" si="0"/>
        <v>103905.77351199999</v>
      </c>
      <c r="F40" s="403">
        <f>SUM(F41:F44)</f>
        <v>8814.0499999999956</v>
      </c>
      <c r="G40" s="401">
        <f>SUM(G41:G44)</f>
        <v>158168.951592</v>
      </c>
      <c r="H40" s="402">
        <f t="shared" si="1"/>
        <v>166983.00159199999</v>
      </c>
    </row>
    <row r="41" spans="1:8" s="15" customFormat="1" ht="15.75">
      <c r="A41" s="192">
        <v>7.1</v>
      </c>
      <c r="B41" s="194" t="s">
        <v>328</v>
      </c>
      <c r="C41" s="404">
        <v>0</v>
      </c>
      <c r="D41" s="405">
        <v>0</v>
      </c>
      <c r="E41" s="402">
        <f t="shared" si="0"/>
        <v>0</v>
      </c>
      <c r="F41" s="406">
        <v>0</v>
      </c>
      <c r="G41" s="405">
        <v>0</v>
      </c>
      <c r="H41" s="402">
        <f t="shared" si="1"/>
        <v>0</v>
      </c>
    </row>
    <row r="42" spans="1:8" s="15" customFormat="1" ht="25.5">
      <c r="A42" s="192">
        <v>7.2</v>
      </c>
      <c r="B42" s="194" t="s">
        <v>329</v>
      </c>
      <c r="C42" s="404">
        <v>2355.79</v>
      </c>
      <c r="D42" s="405">
        <v>7658.2345320000004</v>
      </c>
      <c r="E42" s="402">
        <f t="shared" si="0"/>
        <v>10014.024531999999</v>
      </c>
      <c r="F42" s="406">
        <v>2047.0200000000002</v>
      </c>
      <c r="G42" s="405">
        <v>6777.9289680000002</v>
      </c>
      <c r="H42" s="402">
        <f t="shared" si="1"/>
        <v>8824.9489680000006</v>
      </c>
    </row>
    <row r="43" spans="1:8" s="15" customFormat="1" ht="25.5">
      <c r="A43" s="192">
        <v>7.3</v>
      </c>
      <c r="B43" s="194" t="s">
        <v>332</v>
      </c>
      <c r="C43" s="404">
        <v>2784.54</v>
      </c>
      <c r="D43" s="405">
        <v>34396.707995999997</v>
      </c>
      <c r="E43" s="402">
        <f t="shared" si="0"/>
        <v>37181.247995999998</v>
      </c>
      <c r="F43" s="406">
        <v>0</v>
      </c>
      <c r="G43" s="405">
        <v>92884.989503999997</v>
      </c>
      <c r="H43" s="402">
        <f t="shared" si="1"/>
        <v>92884.989503999997</v>
      </c>
    </row>
    <row r="44" spans="1:8" s="15" customFormat="1" ht="25.5">
      <c r="A44" s="192">
        <v>7.4</v>
      </c>
      <c r="B44" s="194" t="s">
        <v>333</v>
      </c>
      <c r="C44" s="404">
        <v>9826.7400000000016</v>
      </c>
      <c r="D44" s="405">
        <v>46883.760983999971</v>
      </c>
      <c r="E44" s="402">
        <f t="shared" si="0"/>
        <v>56710.500983999969</v>
      </c>
      <c r="F44" s="406">
        <v>6767.0299999999961</v>
      </c>
      <c r="G44" s="405">
        <v>58506.03312</v>
      </c>
      <c r="H44" s="402">
        <f t="shared" si="1"/>
        <v>65273.063119999999</v>
      </c>
    </row>
    <row r="45" spans="1:8" s="15" customFormat="1" ht="15.75">
      <c r="A45" s="192">
        <v>8</v>
      </c>
      <c r="B45" s="195" t="s">
        <v>310</v>
      </c>
      <c r="C45" s="404"/>
      <c r="D45" s="405"/>
      <c r="E45" s="402">
        <f t="shared" si="0"/>
        <v>0</v>
      </c>
      <c r="F45" s="406"/>
      <c r="G45" s="405"/>
      <c r="H45" s="402">
        <f t="shared" si="1"/>
        <v>0</v>
      </c>
    </row>
    <row r="46" spans="1:8" s="15" customFormat="1" ht="15.75">
      <c r="A46" s="192">
        <v>8.1</v>
      </c>
      <c r="B46" s="240" t="s">
        <v>334</v>
      </c>
      <c r="C46" s="404"/>
      <c r="D46" s="405"/>
      <c r="E46" s="402">
        <f t="shared" si="0"/>
        <v>0</v>
      </c>
      <c r="F46" s="406"/>
      <c r="G46" s="405"/>
      <c r="H46" s="402">
        <f t="shared" si="1"/>
        <v>0</v>
      </c>
    </row>
    <row r="47" spans="1:8" s="15" customFormat="1" ht="15.75">
      <c r="A47" s="192">
        <v>8.1999999999999993</v>
      </c>
      <c r="B47" s="240" t="s">
        <v>335</v>
      </c>
      <c r="C47" s="404"/>
      <c r="D47" s="405"/>
      <c r="E47" s="402">
        <f t="shared" si="0"/>
        <v>0</v>
      </c>
      <c r="F47" s="406"/>
      <c r="G47" s="405"/>
      <c r="H47" s="402">
        <f t="shared" si="1"/>
        <v>0</v>
      </c>
    </row>
    <row r="48" spans="1:8" s="15" customFormat="1" ht="15.75">
      <c r="A48" s="192">
        <v>8.3000000000000007</v>
      </c>
      <c r="B48" s="240" t="s">
        <v>336</v>
      </c>
      <c r="C48" s="404"/>
      <c r="D48" s="405"/>
      <c r="E48" s="402">
        <f t="shared" si="0"/>
        <v>0</v>
      </c>
      <c r="F48" s="406"/>
      <c r="G48" s="405"/>
      <c r="H48" s="402">
        <f t="shared" si="1"/>
        <v>0</v>
      </c>
    </row>
    <row r="49" spans="1:8" s="15" customFormat="1" ht="15.75">
      <c r="A49" s="192">
        <v>8.4</v>
      </c>
      <c r="B49" s="240" t="s">
        <v>337</v>
      </c>
      <c r="C49" s="404"/>
      <c r="D49" s="405"/>
      <c r="E49" s="402">
        <f t="shared" si="0"/>
        <v>0</v>
      </c>
      <c r="F49" s="406"/>
      <c r="G49" s="405"/>
      <c r="H49" s="402">
        <f t="shared" si="1"/>
        <v>0</v>
      </c>
    </row>
    <row r="50" spans="1:8" s="15" customFormat="1" ht="15.75">
      <c r="A50" s="192">
        <v>8.5</v>
      </c>
      <c r="B50" s="240" t="s">
        <v>338</v>
      </c>
      <c r="C50" s="404"/>
      <c r="D50" s="405"/>
      <c r="E50" s="402">
        <f t="shared" si="0"/>
        <v>0</v>
      </c>
      <c r="F50" s="406"/>
      <c r="G50" s="405"/>
      <c r="H50" s="402">
        <f t="shared" si="1"/>
        <v>0</v>
      </c>
    </row>
    <row r="51" spans="1:8" s="15" customFormat="1" ht="15.75">
      <c r="A51" s="192">
        <v>8.6</v>
      </c>
      <c r="B51" s="240" t="s">
        <v>339</v>
      </c>
      <c r="C51" s="404"/>
      <c r="D51" s="405"/>
      <c r="E51" s="402">
        <f t="shared" si="0"/>
        <v>0</v>
      </c>
      <c r="F51" s="406"/>
      <c r="G51" s="405"/>
      <c r="H51" s="402">
        <f t="shared" si="1"/>
        <v>0</v>
      </c>
    </row>
    <row r="52" spans="1:8" s="15" customFormat="1" ht="15.75">
      <c r="A52" s="192">
        <v>8.6999999999999993</v>
      </c>
      <c r="B52" s="240" t="s">
        <v>340</v>
      </c>
      <c r="C52" s="404"/>
      <c r="D52" s="405"/>
      <c r="E52" s="402">
        <f t="shared" si="0"/>
        <v>0</v>
      </c>
      <c r="F52" s="406"/>
      <c r="G52" s="405"/>
      <c r="H52" s="402">
        <f t="shared" si="1"/>
        <v>0</v>
      </c>
    </row>
    <row r="53" spans="1:8" s="15" customFormat="1" ht="16.5" thickBot="1">
      <c r="A53" s="197">
        <v>9</v>
      </c>
      <c r="B53" s="198" t="s">
        <v>330</v>
      </c>
      <c r="C53" s="352"/>
      <c r="D53" s="408"/>
      <c r="E53" s="353">
        <f t="shared" si="0"/>
        <v>0</v>
      </c>
      <c r="F53" s="409"/>
      <c r="G53" s="408"/>
      <c r="H53" s="353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6" sqref="B2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5" customWidth="1"/>
    <col min="12" max="16384" width="9.140625" style="35"/>
  </cols>
  <sheetData>
    <row r="1" spans="1:8">
      <c r="A1" s="2" t="s">
        <v>31</v>
      </c>
      <c r="B1" s="381" t="s">
        <v>418</v>
      </c>
      <c r="C1" s="3"/>
    </row>
    <row r="2" spans="1:8">
      <c r="A2" s="2" t="s">
        <v>32</v>
      </c>
      <c r="B2" s="382">
        <f>'1. key ratios '!$B$2</f>
        <v>43281</v>
      </c>
      <c r="C2" s="6"/>
      <c r="D2" s="7"/>
      <c r="E2" s="57"/>
      <c r="F2" s="57"/>
      <c r="G2" s="57"/>
      <c r="H2" s="57"/>
    </row>
    <row r="3" spans="1:8">
      <c r="A3" s="2"/>
      <c r="B3" s="3"/>
      <c r="C3" s="6"/>
      <c r="D3" s="7"/>
      <c r="E3" s="57"/>
      <c r="F3" s="57"/>
      <c r="G3" s="57"/>
      <c r="H3" s="57"/>
    </row>
    <row r="4" spans="1:8" ht="15" customHeight="1" thickBot="1">
      <c r="A4" s="7" t="s">
        <v>204</v>
      </c>
      <c r="B4" s="135" t="s">
        <v>304</v>
      </c>
      <c r="D4" s="58" t="s">
        <v>74</v>
      </c>
    </row>
    <row r="5" spans="1:8" ht="15" customHeight="1">
      <c r="A5" s="225" t="s">
        <v>6</v>
      </c>
      <c r="B5" s="226"/>
      <c r="C5" s="376" t="s">
        <v>430</v>
      </c>
      <c r="D5" s="410" t="s">
        <v>431</v>
      </c>
    </row>
    <row r="6" spans="1:8" ht="15" customHeight="1">
      <c r="A6" s="59">
        <v>1</v>
      </c>
      <c r="B6" s="311" t="s">
        <v>308</v>
      </c>
      <c r="C6" s="411">
        <f>C7+C9+C10</f>
        <v>54071851.471099995</v>
      </c>
      <c r="D6" s="412">
        <f>D7+D9+D10</f>
        <v>48726752.854299992</v>
      </c>
    </row>
    <row r="7" spans="1:8" ht="15" customHeight="1">
      <c r="A7" s="59">
        <v>1.1000000000000001</v>
      </c>
      <c r="B7" s="311" t="s">
        <v>203</v>
      </c>
      <c r="C7" s="413">
        <v>42905230.299999997</v>
      </c>
      <c r="D7" s="414">
        <v>38734853.699999996</v>
      </c>
    </row>
    <row r="8" spans="1:8">
      <c r="A8" s="59" t="s">
        <v>15</v>
      </c>
      <c r="B8" s="311" t="s">
        <v>202</v>
      </c>
      <c r="C8" s="413"/>
      <c r="D8" s="414"/>
    </row>
    <row r="9" spans="1:8" ht="15" customHeight="1">
      <c r="A9" s="59">
        <v>1.2</v>
      </c>
      <c r="B9" s="312" t="s">
        <v>201</v>
      </c>
      <c r="C9" s="413">
        <v>11166621.171099998</v>
      </c>
      <c r="D9" s="414">
        <v>9991899.1543000005</v>
      </c>
    </row>
    <row r="10" spans="1:8" ht="15" customHeight="1">
      <c r="A10" s="59">
        <v>1.3</v>
      </c>
      <c r="B10" s="311" t="s">
        <v>29</v>
      </c>
      <c r="C10" s="415">
        <v>0</v>
      </c>
      <c r="D10" s="416">
        <v>0</v>
      </c>
    </row>
    <row r="11" spans="1:8" ht="15" customHeight="1">
      <c r="A11" s="59">
        <v>2</v>
      </c>
      <c r="B11" s="311" t="s">
        <v>305</v>
      </c>
      <c r="C11" s="413">
        <v>287031.60382799816</v>
      </c>
      <c r="D11" s="414">
        <v>1306938.1567030023</v>
      </c>
    </row>
    <row r="12" spans="1:8" ht="15" customHeight="1">
      <c r="A12" s="59">
        <v>3</v>
      </c>
      <c r="B12" s="311" t="s">
        <v>306</v>
      </c>
      <c r="C12" s="415">
        <v>9140373</v>
      </c>
      <c r="D12" s="416">
        <v>9140373</v>
      </c>
    </row>
    <row r="13" spans="1:8" ht="15" customHeight="1" thickBot="1">
      <c r="A13" s="61">
        <v>4</v>
      </c>
      <c r="B13" s="62" t="s">
        <v>307</v>
      </c>
      <c r="C13" s="417">
        <f>C6+C11+C12</f>
        <v>63499256.074927993</v>
      </c>
      <c r="D13" s="354">
        <f>D6+D11+D12</f>
        <v>59174064.011002995</v>
      </c>
    </row>
    <row r="14" spans="1:8">
      <c r="B14" s="65"/>
    </row>
    <row r="15" spans="1:8">
      <c r="B15" s="66"/>
    </row>
    <row r="16" spans="1:8">
      <c r="B16" s="66"/>
    </row>
    <row r="17" spans="1:4" ht="11.25">
      <c r="A17" s="35"/>
      <c r="B17" s="35"/>
      <c r="C17" s="35"/>
      <c r="D17" s="35"/>
    </row>
    <row r="18" spans="1:4" ht="11.25">
      <c r="A18" s="35"/>
      <c r="B18" s="35"/>
      <c r="C18" s="35"/>
      <c r="D18" s="35"/>
    </row>
    <row r="19" spans="1:4" ht="11.25">
      <c r="A19" s="35"/>
      <c r="B19" s="35"/>
      <c r="C19" s="35"/>
      <c r="D19" s="35"/>
    </row>
    <row r="20" spans="1:4" ht="11.25">
      <c r="A20" s="35"/>
      <c r="B20" s="35"/>
      <c r="C20" s="35"/>
      <c r="D20" s="35"/>
    </row>
    <row r="21" spans="1:4" ht="11.25">
      <c r="A21" s="35"/>
      <c r="B21" s="35"/>
      <c r="C21" s="35"/>
      <c r="D21" s="35"/>
    </row>
    <row r="22" spans="1:4" ht="11.25">
      <c r="A22" s="35"/>
      <c r="B22" s="35"/>
      <c r="C22" s="35"/>
      <c r="D22" s="35"/>
    </row>
    <row r="23" spans="1:4" ht="11.25">
      <c r="A23" s="35"/>
      <c r="B23" s="35"/>
      <c r="C23" s="35"/>
      <c r="D23" s="35"/>
    </row>
    <row r="24" spans="1:4" ht="11.25">
      <c r="A24" s="35"/>
      <c r="B24" s="35"/>
      <c r="C24" s="35"/>
      <c r="D24" s="35"/>
    </row>
    <row r="25" spans="1:4" ht="11.25">
      <c r="A25" s="35"/>
      <c r="B25" s="35"/>
      <c r="C25" s="35"/>
      <c r="D25" s="35"/>
    </row>
    <row r="26" spans="1:4" ht="11.25">
      <c r="A26" s="35"/>
      <c r="B26" s="35"/>
      <c r="C26" s="35"/>
      <c r="D26" s="35"/>
    </row>
    <row r="27" spans="1:4" ht="11.25">
      <c r="A27" s="35"/>
      <c r="B27" s="35"/>
      <c r="C27" s="35"/>
      <c r="D27" s="35"/>
    </row>
    <row r="28" spans="1:4" ht="11.25">
      <c r="A28" s="35"/>
      <c r="B28" s="35"/>
      <c r="C28" s="35"/>
      <c r="D28" s="35"/>
    </row>
    <row r="29" spans="1:4" ht="11.25">
      <c r="A29" s="35"/>
      <c r="B29" s="35"/>
      <c r="C29" s="35"/>
      <c r="D29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G20" sqref="G20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381" t="s">
        <v>418</v>
      </c>
    </row>
    <row r="2" spans="1:8">
      <c r="A2" s="2" t="s">
        <v>32</v>
      </c>
      <c r="B2" s="382">
        <f>'1. key ratios '!$B$2</f>
        <v>43281</v>
      </c>
    </row>
    <row r="4" spans="1:8" ht="16.5" customHeight="1" thickBot="1">
      <c r="A4" s="67" t="s">
        <v>81</v>
      </c>
      <c r="B4" s="68" t="s">
        <v>274</v>
      </c>
      <c r="C4" s="69"/>
    </row>
    <row r="5" spans="1:8">
      <c r="A5" s="70"/>
      <c r="B5" s="486" t="s">
        <v>82</v>
      </c>
      <c r="C5" s="487"/>
    </row>
    <row r="6" spans="1:8">
      <c r="A6" s="71">
        <v>1</v>
      </c>
      <c r="B6" s="356" t="s">
        <v>419</v>
      </c>
      <c r="C6" s="73"/>
    </row>
    <row r="7" spans="1:8">
      <c r="A7" s="71">
        <v>2</v>
      </c>
      <c r="B7" s="356" t="s">
        <v>422</v>
      </c>
      <c r="C7" s="73"/>
    </row>
    <row r="8" spans="1:8">
      <c r="A8" s="71">
        <v>3</v>
      </c>
      <c r="B8" s="356" t="s">
        <v>423</v>
      </c>
      <c r="C8" s="73"/>
    </row>
    <row r="9" spans="1:8">
      <c r="A9" s="71">
        <v>4</v>
      </c>
      <c r="B9" s="72"/>
      <c r="C9" s="73"/>
    </row>
    <row r="10" spans="1:8">
      <c r="A10" s="71">
        <v>5</v>
      </c>
      <c r="B10" s="72"/>
      <c r="C10" s="73"/>
    </row>
    <row r="11" spans="1:8">
      <c r="A11" s="71">
        <v>6</v>
      </c>
      <c r="B11" s="72"/>
      <c r="C11" s="73"/>
    </row>
    <row r="12" spans="1:8">
      <c r="A12" s="71">
        <v>7</v>
      </c>
      <c r="B12" s="72"/>
      <c r="C12" s="73"/>
      <c r="H12" s="74"/>
    </row>
    <row r="13" spans="1:8">
      <c r="A13" s="71">
        <v>8</v>
      </c>
      <c r="B13" s="72"/>
      <c r="C13" s="73"/>
    </row>
    <row r="14" spans="1:8">
      <c r="A14" s="71">
        <v>9</v>
      </c>
      <c r="B14" s="72"/>
      <c r="C14" s="73"/>
    </row>
    <row r="15" spans="1:8">
      <c r="A15" s="71">
        <v>10</v>
      </c>
      <c r="B15" s="72"/>
      <c r="C15" s="73"/>
    </row>
    <row r="16" spans="1:8">
      <c r="A16" s="71"/>
      <c r="B16" s="488"/>
      <c r="C16" s="489"/>
    </row>
    <row r="17" spans="1:3">
      <c r="A17" s="71"/>
      <c r="B17" s="490" t="s">
        <v>83</v>
      </c>
      <c r="C17" s="491"/>
    </row>
    <row r="18" spans="1:3">
      <c r="A18" s="71">
        <v>1</v>
      </c>
      <c r="B18" s="357" t="s">
        <v>420</v>
      </c>
      <c r="C18" s="75"/>
    </row>
    <row r="19" spans="1:3">
      <c r="A19" s="71">
        <v>2</v>
      </c>
      <c r="B19" s="357" t="s">
        <v>424</v>
      </c>
      <c r="C19" s="75"/>
    </row>
    <row r="20" spans="1:3">
      <c r="A20" s="71">
        <v>3</v>
      </c>
      <c r="B20" s="357" t="s">
        <v>429</v>
      </c>
      <c r="C20" s="75"/>
    </row>
    <row r="21" spans="1:3">
      <c r="A21" s="71">
        <v>4</v>
      </c>
      <c r="B21" s="72"/>
      <c r="C21" s="75"/>
    </row>
    <row r="22" spans="1:3">
      <c r="A22" s="71">
        <v>5</v>
      </c>
      <c r="B22" s="72"/>
      <c r="C22" s="75"/>
    </row>
    <row r="23" spans="1:3">
      <c r="A23" s="71">
        <v>6</v>
      </c>
      <c r="B23" s="72"/>
      <c r="C23" s="75"/>
    </row>
    <row r="24" spans="1:3">
      <c r="A24" s="71">
        <v>7</v>
      </c>
      <c r="B24" s="72"/>
      <c r="C24" s="75"/>
    </row>
    <row r="25" spans="1:3">
      <c r="A25" s="71">
        <v>8</v>
      </c>
      <c r="B25" s="72"/>
      <c r="C25" s="75"/>
    </row>
    <row r="26" spans="1:3">
      <c r="A26" s="71">
        <v>9</v>
      </c>
      <c r="B26" s="72"/>
      <c r="C26" s="75"/>
    </row>
    <row r="27" spans="1:3" ht="15.75" customHeight="1">
      <c r="A27" s="71">
        <v>10</v>
      </c>
      <c r="B27" s="72"/>
      <c r="C27" s="76"/>
    </row>
    <row r="28" spans="1:3" ht="15.75" customHeight="1">
      <c r="A28" s="71"/>
      <c r="B28" s="72"/>
      <c r="C28" s="76"/>
    </row>
    <row r="29" spans="1:3" ht="30" customHeight="1">
      <c r="A29" s="71"/>
      <c r="B29" s="490" t="s">
        <v>84</v>
      </c>
      <c r="C29" s="491"/>
    </row>
    <row r="30" spans="1:3" ht="15">
      <c r="A30" s="71">
        <v>1</v>
      </c>
      <c r="B30" s="366" t="s">
        <v>425</v>
      </c>
      <c r="C30" s="374">
        <v>1</v>
      </c>
    </row>
    <row r="31" spans="1:3" ht="15.75" customHeight="1">
      <c r="A31" s="71"/>
      <c r="B31" s="72"/>
      <c r="C31" s="73"/>
    </row>
    <row r="32" spans="1:3" ht="29.25" customHeight="1">
      <c r="A32" s="71"/>
      <c r="B32" s="490" t="s">
        <v>85</v>
      </c>
      <c r="C32" s="491"/>
    </row>
    <row r="33" spans="1:3">
      <c r="A33" s="71">
        <v>1</v>
      </c>
      <c r="B33" s="72"/>
      <c r="C33" s="73" t="s">
        <v>14</v>
      </c>
    </row>
    <row r="34" spans="1:3" ht="15" thickBot="1">
      <c r="A34" s="77"/>
      <c r="B34" s="78"/>
      <c r="C34" s="7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D28" sqref="D28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67" t="s">
        <v>31</v>
      </c>
      <c r="B1" s="381" t="s">
        <v>418</v>
      </c>
      <c r="C1" s="92"/>
      <c r="D1" s="92"/>
      <c r="E1" s="92"/>
      <c r="F1" s="15"/>
    </row>
    <row r="2" spans="1:7" s="80" customFormat="1" ht="15.75" customHeight="1">
      <c r="A2" s="267" t="s">
        <v>32</v>
      </c>
      <c r="B2" s="382">
        <f>'1. key ratios '!$B$2</f>
        <v>43281</v>
      </c>
    </row>
    <row r="3" spans="1:7" s="80" customFormat="1" ht="15.75" customHeight="1">
      <c r="A3" s="267"/>
    </row>
    <row r="4" spans="1:7" s="80" customFormat="1" ht="15.75" customHeight="1" thickBot="1">
      <c r="A4" s="268" t="s">
        <v>208</v>
      </c>
      <c r="B4" s="496" t="s">
        <v>354</v>
      </c>
      <c r="C4" s="497"/>
      <c r="D4" s="497"/>
      <c r="E4" s="497"/>
    </row>
    <row r="5" spans="1:7" s="84" customFormat="1" ht="17.45" customHeight="1">
      <c r="A5" s="211"/>
      <c r="B5" s="212"/>
      <c r="C5" s="82" t="s">
        <v>0</v>
      </c>
      <c r="D5" s="82" t="s">
        <v>1</v>
      </c>
      <c r="E5" s="83" t="s">
        <v>2</v>
      </c>
    </row>
    <row r="6" spans="1:7" s="15" customFormat="1" ht="14.45" customHeight="1">
      <c r="A6" s="269"/>
      <c r="B6" s="492" t="s">
        <v>361</v>
      </c>
      <c r="C6" s="492" t="s">
        <v>94</v>
      </c>
      <c r="D6" s="494" t="s">
        <v>207</v>
      </c>
      <c r="E6" s="495"/>
      <c r="G6" s="5"/>
    </row>
    <row r="7" spans="1:7" s="15" customFormat="1" ht="99.6" customHeight="1">
      <c r="A7" s="269"/>
      <c r="B7" s="493"/>
      <c r="C7" s="492"/>
      <c r="D7" s="305" t="s">
        <v>206</v>
      </c>
      <c r="E7" s="306" t="s">
        <v>362</v>
      </c>
      <c r="G7" s="5"/>
    </row>
    <row r="8" spans="1:7">
      <c r="A8" s="270">
        <v>1</v>
      </c>
      <c r="B8" s="307" t="s">
        <v>36</v>
      </c>
      <c r="C8" s="418">
        <v>6054474</v>
      </c>
      <c r="D8" s="418"/>
      <c r="E8" s="419">
        <v>6054474</v>
      </c>
      <c r="F8" s="15"/>
    </row>
    <row r="9" spans="1:7">
      <c r="A9" s="270">
        <v>2</v>
      </c>
      <c r="B9" s="307" t="s">
        <v>37</v>
      </c>
      <c r="C9" s="418">
        <v>8432933</v>
      </c>
      <c r="D9" s="418"/>
      <c r="E9" s="419">
        <v>8432933</v>
      </c>
      <c r="F9" s="15"/>
    </row>
    <row r="10" spans="1:7">
      <c r="A10" s="270">
        <v>3</v>
      </c>
      <c r="B10" s="307" t="s">
        <v>38</v>
      </c>
      <c r="C10" s="418">
        <v>21116514</v>
      </c>
      <c r="D10" s="418"/>
      <c r="E10" s="419">
        <v>21116514</v>
      </c>
      <c r="F10" s="15"/>
    </row>
    <row r="11" spans="1:7">
      <c r="A11" s="270">
        <v>4</v>
      </c>
      <c r="B11" s="307" t="s">
        <v>39</v>
      </c>
      <c r="C11" s="418">
        <v>0</v>
      </c>
      <c r="D11" s="418"/>
      <c r="E11" s="419">
        <v>0</v>
      </c>
      <c r="F11" s="15"/>
    </row>
    <row r="12" spans="1:7">
      <c r="A12" s="270">
        <v>5</v>
      </c>
      <c r="B12" s="307" t="s">
        <v>40</v>
      </c>
      <c r="C12" s="418">
        <v>24615827</v>
      </c>
      <c r="D12" s="418"/>
      <c r="E12" s="419">
        <v>24615827</v>
      </c>
      <c r="F12" s="15"/>
    </row>
    <row r="13" spans="1:7">
      <c r="A13" s="270">
        <v>6.1</v>
      </c>
      <c r="B13" s="308" t="s">
        <v>41</v>
      </c>
      <c r="C13" s="420">
        <v>22737232</v>
      </c>
      <c r="D13" s="418"/>
      <c r="E13" s="419">
        <v>22737232</v>
      </c>
      <c r="F13" s="15"/>
    </row>
    <row r="14" spans="1:7">
      <c r="A14" s="270">
        <v>6.2</v>
      </c>
      <c r="B14" s="309" t="s">
        <v>42</v>
      </c>
      <c r="C14" s="420">
        <v>-876124</v>
      </c>
      <c r="D14" s="418"/>
      <c r="E14" s="419">
        <v>-876124</v>
      </c>
      <c r="F14" s="15"/>
    </row>
    <row r="15" spans="1:7">
      <c r="A15" s="270">
        <v>6</v>
      </c>
      <c r="B15" s="307" t="s">
        <v>43</v>
      </c>
      <c r="C15" s="421">
        <f>C13+C14</f>
        <v>21861108</v>
      </c>
      <c r="D15" s="422"/>
      <c r="E15" s="426">
        <f>E13+E14</f>
        <v>21861108</v>
      </c>
      <c r="F15" s="427"/>
    </row>
    <row r="16" spans="1:7">
      <c r="A16" s="270">
        <v>7</v>
      </c>
      <c r="B16" s="307" t="s">
        <v>44</v>
      </c>
      <c r="C16" s="423">
        <v>186085</v>
      </c>
      <c r="D16" s="423"/>
      <c r="E16" s="424">
        <v>186085</v>
      </c>
      <c r="F16" s="15"/>
    </row>
    <row r="17" spans="1:7">
      <c r="A17" s="270">
        <v>8</v>
      </c>
      <c r="B17" s="307" t="s">
        <v>205</v>
      </c>
      <c r="C17" s="418">
        <v>0</v>
      </c>
      <c r="D17" s="418"/>
      <c r="E17" s="419">
        <v>0</v>
      </c>
      <c r="F17" s="271"/>
      <c r="G17" s="86"/>
    </row>
    <row r="18" spans="1:7">
      <c r="A18" s="270">
        <v>9</v>
      </c>
      <c r="B18" s="307" t="s">
        <v>45</v>
      </c>
      <c r="C18" s="418">
        <v>0</v>
      </c>
      <c r="D18" s="418"/>
      <c r="E18" s="419">
        <v>0</v>
      </c>
      <c r="F18" s="15"/>
      <c r="G18" s="86"/>
    </row>
    <row r="19" spans="1:7">
      <c r="A19" s="270">
        <v>10</v>
      </c>
      <c r="B19" s="307" t="s">
        <v>46</v>
      </c>
      <c r="C19" s="418">
        <v>4398753</v>
      </c>
      <c r="D19" s="418">
        <v>222807</v>
      </c>
      <c r="E19" s="419">
        <v>4175946</v>
      </c>
      <c r="F19" s="15"/>
      <c r="G19" s="86"/>
    </row>
    <row r="20" spans="1:7">
      <c r="A20" s="270">
        <v>11</v>
      </c>
      <c r="B20" s="307" t="s">
        <v>47</v>
      </c>
      <c r="C20" s="418">
        <v>1086158</v>
      </c>
      <c r="D20" s="418"/>
      <c r="E20" s="419">
        <v>1086158</v>
      </c>
      <c r="F20" s="15"/>
    </row>
    <row r="21" spans="1:7" ht="26.25" thickBot="1">
      <c r="A21" s="156"/>
      <c r="B21" s="272" t="s">
        <v>364</v>
      </c>
      <c r="C21" s="425">
        <f>SUM(C8:C12, C15:C20)</f>
        <v>87751852</v>
      </c>
      <c r="D21" s="425">
        <f>SUM(D8:D12, D15:D20)</f>
        <v>222807</v>
      </c>
      <c r="E21" s="359">
        <f>SUM(E8:E12, E15:E20)</f>
        <v>87529045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7"/>
      <c r="F25" s="5"/>
      <c r="G25" s="5"/>
    </row>
    <row r="26" spans="1:7" s="4" customFormat="1">
      <c r="B26" s="87"/>
      <c r="F26" s="5"/>
      <c r="G26" s="5"/>
    </row>
    <row r="27" spans="1:7" s="4" customFormat="1">
      <c r="B27" s="87"/>
      <c r="F27" s="5"/>
      <c r="G27" s="5"/>
    </row>
    <row r="28" spans="1:7" s="4" customFormat="1">
      <c r="B28" s="87"/>
      <c r="F28" s="5"/>
      <c r="G28" s="5"/>
    </row>
    <row r="29" spans="1:7" s="4" customFormat="1">
      <c r="B29" s="87"/>
      <c r="F29" s="5"/>
      <c r="G29" s="5"/>
    </row>
    <row r="30" spans="1:7" s="4" customFormat="1">
      <c r="B30" s="87"/>
      <c r="F30" s="5"/>
      <c r="G30" s="5"/>
    </row>
    <row r="31" spans="1:7" s="4" customFormat="1">
      <c r="B31" s="87"/>
      <c r="F31" s="5"/>
      <c r="G31" s="5"/>
    </row>
    <row r="32" spans="1:7" s="4" customFormat="1">
      <c r="B32" s="87"/>
      <c r="F32" s="5"/>
      <c r="G32" s="5"/>
    </row>
    <row r="33" spans="2:7" s="4" customFormat="1">
      <c r="B33" s="87"/>
      <c r="F33" s="5"/>
      <c r="G33" s="5"/>
    </row>
    <row r="34" spans="2:7" s="4" customFormat="1">
      <c r="B34" s="87"/>
      <c r="F34" s="5"/>
      <c r="G34" s="5"/>
    </row>
    <row r="35" spans="2:7" s="4" customFormat="1">
      <c r="B35" s="87"/>
      <c r="F35" s="5"/>
      <c r="G35" s="5"/>
    </row>
    <row r="36" spans="2:7" s="4" customFormat="1">
      <c r="B36" s="87"/>
      <c r="F36" s="5"/>
      <c r="G36" s="5"/>
    </row>
    <row r="37" spans="2:7" s="4" customFormat="1">
      <c r="B37" s="87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  <ignoredErrors>
    <ignoredError sqref="C21:E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23" sqref="B2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381" t="s">
        <v>418</v>
      </c>
    </row>
    <row r="2" spans="1:6" s="80" customFormat="1" ht="15.75" customHeight="1">
      <c r="A2" s="2" t="s">
        <v>32</v>
      </c>
      <c r="B2" s="382">
        <f>'1. key ratios '!$B$2</f>
        <v>43281</v>
      </c>
      <c r="C2" s="4"/>
      <c r="D2" s="4"/>
      <c r="E2" s="4"/>
      <c r="F2" s="4"/>
    </row>
    <row r="3" spans="1:6" s="80" customFormat="1" ht="15.75" customHeight="1">
      <c r="C3" s="4"/>
      <c r="D3" s="4"/>
      <c r="E3" s="4"/>
      <c r="F3" s="4"/>
    </row>
    <row r="4" spans="1:6" s="80" customFormat="1" ht="13.5" thickBot="1">
      <c r="A4" s="80" t="s">
        <v>86</v>
      </c>
      <c r="B4" s="273" t="s">
        <v>341</v>
      </c>
      <c r="C4" s="81" t="s">
        <v>74</v>
      </c>
      <c r="D4" s="4"/>
      <c r="E4" s="4"/>
      <c r="F4" s="4"/>
    </row>
    <row r="5" spans="1:6" ht="15">
      <c r="A5" s="217">
        <v>1</v>
      </c>
      <c r="B5" s="274" t="s">
        <v>363</v>
      </c>
      <c r="C5" s="428">
        <f>'7. LI1 '!E21</f>
        <v>87529045</v>
      </c>
    </row>
    <row r="6" spans="1:6" s="218" customFormat="1" ht="15">
      <c r="A6" s="88">
        <v>2.1</v>
      </c>
      <c r="B6" s="214" t="s">
        <v>342</v>
      </c>
      <c r="C6" s="429">
        <v>13606615.826099999</v>
      </c>
    </row>
    <row r="7" spans="1:6" s="65" customFormat="1" ht="15" outlineLevel="1">
      <c r="A7" s="59">
        <v>2.2000000000000002</v>
      </c>
      <c r="B7" s="60" t="s">
        <v>343</v>
      </c>
      <c r="C7" s="430"/>
    </row>
    <row r="8" spans="1:6" s="65" customFormat="1" ht="25.5">
      <c r="A8" s="59">
        <v>3</v>
      </c>
      <c r="B8" s="215" t="s">
        <v>344</v>
      </c>
      <c r="C8" s="431">
        <f>SUM(C5:C7)</f>
        <v>101135660.82609999</v>
      </c>
    </row>
    <row r="9" spans="1:6" s="218" customFormat="1" ht="15">
      <c r="A9" s="88">
        <v>4</v>
      </c>
      <c r="B9" s="90" t="s">
        <v>89</v>
      </c>
      <c r="C9" s="429">
        <v>434801</v>
      </c>
    </row>
    <row r="10" spans="1:6" s="65" customFormat="1" ht="15" outlineLevel="1">
      <c r="A10" s="59">
        <v>5.0999999999999996</v>
      </c>
      <c r="B10" s="60" t="s">
        <v>345</v>
      </c>
      <c r="C10" s="430">
        <v>-2439994.6550000012</v>
      </c>
    </row>
    <row r="11" spans="1:6" s="65" customFormat="1" ht="15" outlineLevel="1">
      <c r="A11" s="59">
        <v>5.2</v>
      </c>
      <c r="B11" s="60" t="s">
        <v>346</v>
      </c>
      <c r="C11" s="430"/>
    </row>
    <row r="12" spans="1:6" s="65" customFormat="1" ht="15">
      <c r="A12" s="59">
        <v>6</v>
      </c>
      <c r="B12" s="213" t="s">
        <v>88</v>
      </c>
      <c r="C12" s="432"/>
    </row>
    <row r="13" spans="1:6" s="65" customFormat="1" ht="15.75" thickBot="1">
      <c r="A13" s="61">
        <v>7</v>
      </c>
      <c r="B13" s="216" t="s">
        <v>292</v>
      </c>
      <c r="C13" s="433">
        <f>SUM(C8:C12)</f>
        <v>99130467.171099991</v>
      </c>
    </row>
    <row r="15" spans="1:6">
      <c r="A15" s="232"/>
      <c r="B15" s="232"/>
    </row>
    <row r="16" spans="1:6">
      <c r="A16" s="232"/>
      <c r="B16" s="232"/>
    </row>
    <row r="17" spans="1:5" ht="15">
      <c r="A17" s="227"/>
      <c r="B17" s="228"/>
      <c r="C17" s="232"/>
      <c r="D17" s="232"/>
      <c r="E17" s="232"/>
    </row>
    <row r="18" spans="1:5" ht="15">
      <c r="A18" s="233"/>
      <c r="B18" s="234"/>
      <c r="C18" s="232"/>
      <c r="D18" s="232"/>
      <c r="E18" s="232"/>
    </row>
    <row r="19" spans="1:5">
      <c r="A19" s="235"/>
      <c r="B19" s="229"/>
      <c r="C19" s="232"/>
      <c r="D19" s="232"/>
      <c r="E19" s="232"/>
    </row>
    <row r="20" spans="1:5">
      <c r="A20" s="236"/>
      <c r="B20" s="230"/>
      <c r="C20" s="232"/>
      <c r="D20" s="232"/>
      <c r="E20" s="232"/>
    </row>
    <row r="21" spans="1:5">
      <c r="A21" s="236"/>
      <c r="B21" s="234"/>
      <c r="C21" s="232"/>
      <c r="D21" s="232"/>
      <c r="E21" s="232"/>
    </row>
    <row r="22" spans="1:5">
      <c r="A22" s="235"/>
      <c r="B22" s="231"/>
      <c r="C22" s="232"/>
      <c r="D22" s="232"/>
      <c r="E22" s="232"/>
    </row>
    <row r="23" spans="1:5">
      <c r="A23" s="236"/>
      <c r="B23" s="230"/>
      <c r="C23" s="232"/>
      <c r="D23" s="232"/>
      <c r="E23" s="232"/>
    </row>
    <row r="24" spans="1:5">
      <c r="A24" s="236"/>
      <c r="B24" s="230"/>
      <c r="C24" s="232"/>
      <c r="D24" s="232"/>
      <c r="E24" s="232"/>
    </row>
    <row r="25" spans="1:5">
      <c r="A25" s="236"/>
      <c r="B25" s="237"/>
      <c r="C25" s="232"/>
      <c r="D25" s="232"/>
      <c r="E25" s="232"/>
    </row>
    <row r="26" spans="1:5">
      <c r="A26" s="236"/>
      <c r="B26" s="234"/>
      <c r="C26" s="232"/>
      <c r="D26" s="232"/>
      <c r="E26" s="232"/>
    </row>
    <row r="27" spans="1:5">
      <c r="A27" s="232"/>
      <c r="B27" s="238"/>
      <c r="C27" s="232"/>
      <c r="D27" s="232"/>
      <c r="E27" s="232"/>
    </row>
    <row r="28" spans="1:5">
      <c r="A28" s="232"/>
      <c r="B28" s="238"/>
      <c r="C28" s="232"/>
      <c r="D28" s="232"/>
      <c r="E28" s="232"/>
    </row>
    <row r="29" spans="1:5">
      <c r="A29" s="232"/>
      <c r="B29" s="238"/>
      <c r="C29" s="232"/>
      <c r="D29" s="232"/>
      <c r="E29" s="232"/>
    </row>
    <row r="30" spans="1:5">
      <c r="A30" s="232"/>
      <c r="B30" s="238"/>
      <c r="C30" s="232"/>
      <c r="D30" s="232"/>
      <c r="E30" s="232"/>
    </row>
    <row r="31" spans="1:5">
      <c r="A31" s="232"/>
      <c r="B31" s="238"/>
      <c r="C31" s="232"/>
      <c r="D31" s="232"/>
      <c r="E31" s="232"/>
    </row>
    <row r="32" spans="1:5">
      <c r="A32" s="232"/>
      <c r="B32" s="238"/>
      <c r="C32" s="232"/>
      <c r="D32" s="232"/>
      <c r="E32" s="232"/>
    </row>
    <row r="33" spans="1:5">
      <c r="A33" s="232"/>
      <c r="B33" s="238"/>
      <c r="C33" s="232"/>
      <c r="D33" s="232"/>
      <c r="E33" s="23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2018-08-01T10:38:33Z</dcterms:modified>
</cp:coreProperties>
</file>