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codeName="ThisWorkbook" defaultThemeVersion="124226"/>
  <xr:revisionPtr revIDLastSave="0" documentId="13_ncr:201_{82454558-2734-4D55-B7A2-4E44E2CD927A}" xr6:coauthVersionLast="47" xr6:coauthVersionMax="47" xr10:uidLastSave="{00000000-0000-0000-0000-000000000000}"/>
  <bookViews>
    <workbookView xWindow="-108" yWindow="-108" windowWidth="23256" windowHeight="12576" tabRatio="919" xr2:uid="{00000000-000D-0000-FFFF-FFFF00000000}"/>
  </bookViews>
  <sheets>
    <sheet name="Info" sheetId="82" r:id="rId1"/>
    <sheet name="1. key ratios" sheetId="84" r:id="rId2"/>
    <sheet name="2. SOFP" sheetId="108" r:id="rId3"/>
    <sheet name="3. SOPL" sheetId="109" r:id="rId4"/>
    <sheet name="4. Off-balance" sheetId="110" r:id="rId5"/>
    <sheet name="5. RWA" sheetId="86" r:id="rId6"/>
    <sheet name="6. Administrators-shareholders" sheetId="52" r:id="rId7"/>
    <sheet name="7. LI1" sheetId="88" r:id="rId8"/>
    <sheet name="8. LI2" sheetId="73" r:id="rId9"/>
    <sheet name="9. Capital" sheetId="89" r:id="rId10"/>
    <sheet name="9.1. Capital Requirements" sheetId="94" r:id="rId11"/>
    <sheet name="10. CC2" sheetId="69" r:id="rId12"/>
    <sheet name="11. CRWA" sheetId="90" r:id="rId13"/>
    <sheet name="12. CRM" sheetId="64" r:id="rId14"/>
    <sheet name="13. CRME" sheetId="91" r:id="rId15"/>
    <sheet name="14. LCR" sheetId="93" r:id="rId16"/>
    <sheet name="15. CCR" sheetId="92" r:id="rId17"/>
    <sheet name="15.1 LR" sheetId="95" r:id="rId18"/>
    <sheet name="16. NSFR" sheetId="97" r:id="rId19"/>
    <sheet name=" 17. Residual Maturity" sheetId="111" r:id="rId20"/>
    <sheet name="18. Assets by Exposure classes" sheetId="112" r:id="rId21"/>
    <sheet name="19. Assets by Risk Sectors" sheetId="113" r:id="rId22"/>
    <sheet name="20. Reserves" sheetId="114" r:id="rId23"/>
    <sheet name="21. NPL" sheetId="115" r:id="rId24"/>
    <sheet name="22. Quality" sheetId="116" r:id="rId25"/>
    <sheet name="23. LTV" sheetId="117" r:id="rId26"/>
    <sheet name="24. Risk Sector" sheetId="118" r:id="rId27"/>
    <sheet name="25. Collateral" sheetId="119" r:id="rId28"/>
    <sheet name="26. Retail Products" sheetId="120" r:id="rId29"/>
  </sheets>
  <definedNames>
    <definedName name="_cur1">#REF!</definedName>
    <definedName name="_cur2">#REF!</definedName>
    <definedName name="_sum1">#REF!</definedName>
    <definedName name="_sum2">#REF!</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9">#REF!</definedName>
    <definedName name="ACC_BALACC" localSheetId="10">#REF!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9">#REF!</definedName>
    <definedName name="ACC_CRS" localSheetId="10">#REF!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9">#REF!</definedName>
    <definedName name="ACC_DBS" localSheetId="10">#REF!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9">#REF!</definedName>
    <definedName name="ACC_ISO" localSheetId="10">#REF!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9">#REF!</definedName>
    <definedName name="ACC_SALDO" localSheetId="10">#REF!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9">#REF!</definedName>
    <definedName name="BS_BALACC" localSheetId="10">#REF!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9">#REF!</definedName>
    <definedName name="BS_BALANCE" localSheetId="10">#REF!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9">#REF!</definedName>
    <definedName name="BS_CR" localSheetId="10">#REF!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9">#REF!</definedName>
    <definedName name="BS_CR_EQU" localSheetId="10">#REF!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9">#REF!</definedName>
    <definedName name="BS_DB" localSheetId="10">#REF!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9">#REF!</definedName>
    <definedName name="BS_DB_EQU" localSheetId="10">#REF!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9">#REF!</definedName>
    <definedName name="BS_DT" localSheetId="10">#REF!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9">#REF!</definedName>
    <definedName name="BS_ISO" localSheetId="10">#REF!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9">#REF!</definedName>
    <definedName name="CurrentDate" localSheetId="10">#REF!</definedName>
    <definedName name="CurrentDate" localSheetId="0">#REF!</definedName>
    <definedName name="CurrentDate">#REF!</definedName>
    <definedName name="date">#REF!</definedName>
    <definedName name="date1">#REF!</definedName>
    <definedName name="L_FORMULAS_GEO">#REF!</definedName>
    <definedName name="Sheet">#REF!</definedName>
    <definedName name="საკრედიტო">#REF!</definedName>
    <definedName name="ფაილი">#REF!</definedName>
    <definedName name="ცვლილება_კორექტირება_რეგულაციაში">#REF!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95" l="1"/>
  <c r="C22" i="111"/>
  <c r="H7" i="112" l="1"/>
  <c r="B2" i="97" l="1"/>
  <c r="B2" i="95"/>
  <c r="B2" i="92"/>
  <c r="B2" i="93"/>
  <c r="B2" i="91"/>
  <c r="B2" i="64"/>
  <c r="B2" i="90"/>
  <c r="B2" i="69"/>
  <c r="B2" i="94"/>
  <c r="B2" i="89"/>
  <c r="B2" i="73"/>
  <c r="B2" i="88"/>
  <c r="B2" i="52"/>
  <c r="B2" i="86"/>
  <c r="C5" i="86" s="1"/>
  <c r="B2" i="110"/>
  <c r="B2" i="109"/>
  <c r="B2" i="108"/>
  <c r="B1" i="110"/>
  <c r="B1" i="109"/>
  <c r="B1" i="108"/>
  <c r="B2" i="120" l="1"/>
  <c r="B1" i="120"/>
  <c r="B2" i="119"/>
  <c r="B1" i="119"/>
  <c r="B2" i="118"/>
  <c r="B1" i="118"/>
  <c r="B2" i="117"/>
  <c r="B1" i="117"/>
  <c r="B2" i="116"/>
  <c r="B1" i="116"/>
  <c r="B2" i="115"/>
  <c r="B1" i="115"/>
  <c r="B2" i="114"/>
  <c r="B1" i="114"/>
  <c r="B2" i="113"/>
  <c r="B1" i="113"/>
  <c r="B2" i="112"/>
  <c r="B1" i="112"/>
  <c r="B2" i="111"/>
  <c r="B1" i="111"/>
  <c r="C18" i="115" l="1"/>
  <c r="D15" i="114"/>
  <c r="C15" i="114"/>
  <c r="H7" i="113"/>
  <c r="H8" i="113"/>
  <c r="H9" i="113"/>
  <c r="H10" i="113"/>
  <c r="H11" i="113"/>
  <c r="H12" i="113"/>
  <c r="H13" i="113"/>
  <c r="H14" i="113"/>
  <c r="H15" i="113"/>
  <c r="H16" i="113"/>
  <c r="H17" i="113"/>
  <c r="H18" i="113"/>
  <c r="H19" i="113"/>
  <c r="H20" i="113"/>
  <c r="H21" i="113"/>
  <c r="H22" i="113"/>
  <c r="H23" i="113"/>
  <c r="H24" i="113"/>
  <c r="H25" i="113"/>
  <c r="H26" i="113"/>
  <c r="H27" i="113"/>
  <c r="H28" i="113"/>
  <c r="H29" i="113"/>
  <c r="H30" i="113"/>
  <c r="H31" i="113"/>
  <c r="H32" i="113"/>
  <c r="H33" i="113"/>
  <c r="C34" i="113"/>
  <c r="D34" i="113"/>
  <c r="E34" i="113"/>
  <c r="F34" i="113"/>
  <c r="G34" i="113"/>
  <c r="H8" i="112"/>
  <c r="H9" i="112"/>
  <c r="H10" i="112"/>
  <c r="H11" i="112"/>
  <c r="H12" i="112"/>
  <c r="H13" i="112"/>
  <c r="H14" i="112"/>
  <c r="H15" i="112"/>
  <c r="H16" i="112"/>
  <c r="H17" i="112"/>
  <c r="H18" i="112"/>
  <c r="H19" i="112"/>
  <c r="H20" i="112"/>
  <c r="C21" i="112"/>
  <c r="D21" i="112"/>
  <c r="E21" i="112"/>
  <c r="F21" i="112"/>
  <c r="G21" i="112"/>
  <c r="H22" i="112"/>
  <c r="H23" i="112"/>
  <c r="H8" i="111"/>
  <c r="H9" i="111"/>
  <c r="H10" i="111"/>
  <c r="H11" i="111"/>
  <c r="H12" i="111"/>
  <c r="H13" i="111"/>
  <c r="H14" i="111"/>
  <c r="H15" i="111"/>
  <c r="H16" i="111"/>
  <c r="H17" i="111"/>
  <c r="H18" i="111"/>
  <c r="H19" i="111"/>
  <c r="H20" i="111"/>
  <c r="H21" i="111"/>
  <c r="D22" i="111"/>
  <c r="E22" i="111"/>
  <c r="F22" i="111"/>
  <c r="G22" i="111"/>
  <c r="H34" i="113" l="1"/>
  <c r="H21" i="112"/>
  <c r="H22" i="111"/>
  <c r="B1" i="97"/>
  <c r="G37" i="97"/>
  <c r="G21" i="97" l="1"/>
  <c r="G39" i="97" s="1"/>
  <c r="B1" i="95"/>
  <c r="B1" i="92"/>
  <c r="B1" i="93"/>
  <c r="B1" i="64"/>
  <c r="B1" i="90"/>
  <c r="B1" i="69"/>
  <c r="B1" i="94"/>
  <c r="B1" i="89"/>
  <c r="B1" i="73"/>
  <c r="B1" i="88"/>
  <c r="B1" i="52"/>
  <c r="B1" i="86"/>
  <c r="G5" i="86"/>
  <c r="F5" i="86"/>
  <c r="E5" i="86"/>
  <c r="D5" i="86"/>
  <c r="G5" i="84"/>
  <c r="L5" i="84" s="1"/>
  <c r="F5" i="84"/>
  <c r="K5" i="84" s="1"/>
  <c r="E5" i="84"/>
  <c r="J5" i="84" s="1"/>
  <c r="D5" i="84"/>
  <c r="I5" i="84" s="1"/>
  <c r="C5" i="84"/>
  <c r="B1" i="91" l="1"/>
  <c r="B1" i="84"/>
  <c r="C30" i="95" l="1"/>
  <c r="C26" i="95"/>
  <c r="C36" i="95" l="1"/>
  <c r="C38" i="95" s="1"/>
  <c r="N20" i="92"/>
  <c r="N19" i="92"/>
  <c r="E19" i="92"/>
  <c r="N18" i="92"/>
  <c r="E18" i="92"/>
  <c r="N17" i="92"/>
  <c r="E17" i="92"/>
  <c r="N16" i="92"/>
  <c r="E16" i="92"/>
  <c r="N15" i="92"/>
  <c r="E15" i="92"/>
  <c r="C14" i="92"/>
  <c r="N13" i="92"/>
  <c r="N12" i="92"/>
  <c r="E12" i="92"/>
  <c r="N11" i="92"/>
  <c r="E11" i="92"/>
  <c r="N10" i="92"/>
  <c r="E10" i="92"/>
  <c r="N9" i="92"/>
  <c r="E9" i="92"/>
  <c r="N8" i="92"/>
  <c r="E8" i="92"/>
  <c r="M7" i="92"/>
  <c r="M21" i="92" s="1"/>
  <c r="L7" i="92"/>
  <c r="L21" i="92" s="1"/>
  <c r="K7" i="92"/>
  <c r="K21" i="92" s="1"/>
  <c r="J7" i="92"/>
  <c r="J21" i="92" s="1"/>
  <c r="I7" i="92"/>
  <c r="H7" i="92"/>
  <c r="G7" i="92"/>
  <c r="F7" i="92"/>
  <c r="C7" i="92"/>
  <c r="E7" i="92" l="1"/>
  <c r="E14" i="92"/>
  <c r="E21" i="92" s="1"/>
  <c r="N7" i="92"/>
  <c r="N14" i="92"/>
  <c r="F21" i="92"/>
  <c r="G21" i="92"/>
  <c r="H21" i="92"/>
  <c r="I21" i="92"/>
  <c r="C21" i="92"/>
  <c r="N21" i="92" l="1"/>
  <c r="T21" i="64"/>
  <c r="U21" i="64"/>
  <c r="S21" i="64"/>
  <c r="C21" i="64"/>
  <c r="C5" i="73" l="1"/>
  <c r="C8" i="73" l="1"/>
  <c r="C13" i="73" s="1"/>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<sst xmlns="http://schemas.openxmlformats.org/spreadsheetml/2006/main" count="1216" uniqueCount="744">
  <si>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</si>
  <si>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</si>
  <si>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</si>
  <si>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</si>
  <si>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</si>
  <si>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</si>
  <si>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</si>
  <si>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</si>
  <si>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</si>
  <si>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</si>
  <si>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</si>
  <si>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</si>
  <si>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</si>
  <si>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</si>
  <si>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</si>
  <si>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</si>
  <si>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</si>
  <si>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</si>
  <si>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</si>
  <si>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</si>
  <si>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</si>
  <si>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</si>
  <si>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</si>
  <si>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</si>
  <si>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</si>
  <si>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</si>
  <si>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</si>
  <si>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</si>
  <si>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</si>
  <si>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</si>
  <si>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</si>
  <si>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</si>
  <si>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 xml:space="preserve">GEL </t>
  </si>
  <si>
    <t xml:space="preserve">FX  </t>
  </si>
  <si>
    <t xml:space="preserve">Total </t>
  </si>
  <si>
    <t>in Lari</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</si>
  <si>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</si>
  <si>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</si>
  <si>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</si>
  <si>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</si>
  <si>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</si>
  <si>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</si>
  <si>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</si>
  <si>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</si>
  <si>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</si>
  <si>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</si>
  <si>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</si>
  <si>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</si>
  <si>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</si>
  <si>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</si>
  <si>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</si>
  <si>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</si>
  <si>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</si>
  <si>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</si>
  <si>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</si>
  <si>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</si>
  <si>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</si>
  <si>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</si>
  <si>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</si>
  <si>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</si>
  <si>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</si>
  <si>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</si>
  <si>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</si>
  <si>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</si>
  <si>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</si>
  <si>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</si>
  <si>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</si>
  <si>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</si>
  <si>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</si>
  <si>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</si>
  <si>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</si>
  <si>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</si>
  <si>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</si>
  <si>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</si>
  <si>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</si>
  <si>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</si>
  <si>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</si>
  <si>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Current &amp; Demand Deposits/Total Assets</t>
  </si>
  <si>
    <t xml:space="preserve">FX Liabilities/Total Liabilities </t>
  </si>
  <si>
    <t>Liquid Assets/Total Assets</t>
  </si>
  <si>
    <t>Loan Growth-YTD</t>
  </si>
  <si>
    <t>FX Assets/Total Assets</t>
  </si>
  <si>
    <t>FX Loans/Total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</si>
  <si>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</si>
  <si>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</si>
  <si>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</si>
  <si>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</si>
  <si>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</si>
  <si>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</si>
  <si>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</si>
  <si>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</si>
  <si>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</si>
  <si>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</si>
  <si>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</si>
  <si>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Off-balance sheet items</t>
  </si>
  <si>
    <t xml:space="preserve">       Including: amounts below the thresholds for deduction (subject to 250% risk weight)</t>
  </si>
  <si>
    <t>Table 5</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</si>
  <si>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</si>
  <si>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</si>
  <si>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</si>
  <si>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</si>
  <si>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</si>
  <si>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</si>
  <si>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</si>
  <si>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</si>
  <si>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</si>
  <si>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</si>
  <si>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</si>
  <si>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</si>
  <si>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</si>
  <si>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</si>
  <si>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</si>
  <si>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</si>
  <si>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</si>
  <si>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</si>
  <si>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</si>
  <si>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</si>
  <si>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</si>
  <si>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</si>
  <si>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</si>
  <si>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</si>
  <si>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</si>
  <si>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</si>
  <si>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</si>
  <si>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</si>
  <si>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</si>
  <si>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</si>
  <si>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</si>
  <si>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</si>
  <si>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</si>
  <si>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</si>
  <si>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</si>
  <si>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</si>
  <si>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</si>
  <si>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</si>
  <si>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</si>
  <si>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</si>
  <si>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</si>
  <si>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</si>
  <si>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</si>
  <si>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</si>
  <si>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</si>
  <si>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</si>
  <si>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</si>
  <si>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</si>
  <si>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</si>
  <si>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</si>
  <si>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</si>
  <si>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</si>
  <si>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</si>
  <si>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</si>
  <si>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</si>
  <si>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</si>
  <si>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</si>
  <si>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</si>
  <si>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</si>
  <si>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</si>
  <si>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</si>
  <si>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</si>
  <si>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</si>
  <si>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</si>
  <si>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</si>
  <si>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</si>
  <si>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</si>
  <si>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</si>
  <si>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</si>
  <si>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</si>
  <si>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</si>
  <si>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</si>
  <si>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</si>
  <si>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</si>
  <si>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</si>
  <si>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</si>
  <si>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</si>
  <si>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</si>
  <si>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</si>
  <si>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</si>
  <si>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</si>
  <si>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</si>
  <si>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</si>
  <si>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</si>
  <si>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</si>
  <si>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</si>
  <si>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</si>
  <si>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</si>
  <si>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</si>
  <si>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</si>
  <si>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</si>
  <si>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</si>
  <si>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</si>
  <si>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</si>
  <si>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</si>
  <si>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</si>
  <si>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Guarantees</t>
  </si>
  <si>
    <t>Letters of credit Issued</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</si>
  <si>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</si>
  <si>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</si>
  <si>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</si>
  <si>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</si>
  <si>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</si>
  <si>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</si>
  <si>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</si>
  <si>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</si>
  <si>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</si>
  <si>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</si>
  <si>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</si>
  <si>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</si>
  <si>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</si>
  <si>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</si>
  <si>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</si>
  <si>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</si>
  <si>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</si>
  <si>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</si>
  <si>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</si>
  <si>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Nominal values of off-balance sheet items subject to credit risk weighting</t>
  </si>
  <si>
    <t>Nominal values of off-balance sheet items subject to counterparty credit risk weighting</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</si>
  <si>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</si>
  <si>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</si>
  <si>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</si>
  <si>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</si>
  <si>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</si>
  <si>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</si>
  <si>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</si>
  <si>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</si>
  <si>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</si>
  <si>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</si>
  <si>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</si>
  <si>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</si>
  <si>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</si>
  <si>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</si>
  <si>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</si>
  <si>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</si>
  <si>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</si>
  <si>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</si>
  <si>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</si>
  <si>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</si>
  <si>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</si>
  <si>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</si>
  <si>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</si>
  <si>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</si>
  <si>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</si>
  <si>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</si>
  <si>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</si>
  <si>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</si>
  <si>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</si>
  <si>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</si>
  <si>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</si>
  <si>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</si>
  <si>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</si>
  <si>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</si>
  <si>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</si>
  <si>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</si>
  <si>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</si>
  <si>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</si>
  <si>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</si>
  <si>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</si>
  <si>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</si>
  <si>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</si>
  <si>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</si>
  <si>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</si>
  <si>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</si>
  <si>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</si>
  <si>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</si>
  <si>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</si>
  <si>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</si>
  <si>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</si>
  <si>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</si>
  <si>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</si>
  <si>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</si>
  <si>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</si>
  <si>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</si>
  <si>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</si>
  <si>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</si>
  <si>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</si>
  <si>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</si>
  <si>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</si>
  <si>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</si>
  <si>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</si>
  <si>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</si>
  <si>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</si>
  <si>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</si>
  <si>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</si>
  <si>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</si>
  <si>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</si>
  <si>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</si>
  <si>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</si>
  <si>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</si>
  <si>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</si>
  <si>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</si>
  <si>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</si>
  <si>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</si>
  <si>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</si>
  <si>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</si>
  <si>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</si>
  <si>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</si>
  <si>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</si>
  <si>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</si>
  <si>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</si>
  <si>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</si>
  <si>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</si>
  <si>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</si>
  <si>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</si>
  <si>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</si>
  <si>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</si>
  <si>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</si>
  <si>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</si>
  <si>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</si>
  <si>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</si>
  <si>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</si>
  <si>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</si>
  <si>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</si>
  <si>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</si>
  <si>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</si>
  <si>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</si>
  <si>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</si>
  <si>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</si>
  <si>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</si>
  <si>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</si>
  <si>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</si>
  <si>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</si>
  <si>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</si>
  <si>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</si>
  <si>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</si>
  <si>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</si>
  <si>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</si>
  <si>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</si>
  <si>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</si>
  <si>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</si>
  <si>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</si>
  <si>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</si>
  <si>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</si>
  <si>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</si>
  <si>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</si>
  <si>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</si>
  <si>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</si>
  <si>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</si>
  <si>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</si>
  <si>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</si>
  <si>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</si>
  <si>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</si>
  <si>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</si>
  <si>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</si>
  <si>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</si>
  <si>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</si>
  <si>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</si>
  <si>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</si>
  <si>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</si>
  <si>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</si>
  <si>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</si>
  <si>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</si>
  <si>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</si>
  <si>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</si>
  <si>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</si>
  <si>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</si>
  <si>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</si>
  <si>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</si>
  <si>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</si>
  <si>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</si>
  <si>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</si>
  <si>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</si>
  <si>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</si>
  <si>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</si>
  <si>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</si>
  <si>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</si>
  <si>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</si>
  <si>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</si>
  <si>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</si>
  <si>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</si>
  <si>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</si>
  <si>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</si>
  <si>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</si>
  <si>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</si>
  <si>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</si>
  <si>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</si>
  <si>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</si>
  <si>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</si>
  <si>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</si>
  <si>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</si>
  <si>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</si>
  <si>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</si>
  <si>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</si>
  <si>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</si>
  <si>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</si>
  <si>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</si>
  <si>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</si>
  <si>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</si>
  <si>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</si>
  <si>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</si>
  <si>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</si>
  <si>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</si>
  <si>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</si>
  <si>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</si>
  <si>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</si>
  <si>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</si>
  <si>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</si>
  <si>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</si>
  <si>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</si>
  <si>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</si>
  <si>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</si>
  <si>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</si>
  <si>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</si>
  <si>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</si>
  <si>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</si>
  <si>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</si>
  <si>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</si>
  <si>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</si>
  <si>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</si>
  <si>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</si>
  <si>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</si>
  <si>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</si>
  <si>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</si>
  <si>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</si>
  <si>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</si>
  <si>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</si>
  <si>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</si>
  <si>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</si>
  <si>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</si>
  <si>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</si>
  <si>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</si>
  <si>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</si>
  <si>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</si>
  <si>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</si>
  <si>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</si>
  <si>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</si>
  <si>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</si>
  <si>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</si>
  <si>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</si>
  <si>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General Reserve</t>
  </si>
  <si>
    <t>Accumulated write-off, during the reporting period</t>
  </si>
  <si>
    <t>Of which: Loans and other Assets - Non-Performing</t>
  </si>
  <si>
    <t>Of which: Loans and other Assets - other than Non-Performing</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</si>
  <si>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</si>
  <si>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</si>
  <si>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</si>
  <si>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</si>
  <si>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</si>
  <si>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</si>
  <si>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</si>
  <si>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</si>
  <si>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</si>
  <si>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</si>
  <si>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</si>
  <si>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</si>
  <si>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</si>
  <si>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</si>
  <si>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</si>
  <si>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</si>
  <si>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</si>
  <si>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</si>
  <si>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</si>
  <si>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</si>
  <si>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</si>
  <si>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</si>
  <si>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</si>
  <si>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</si>
  <si>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</si>
  <si>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</si>
  <si>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Opening balance</t>
  </si>
  <si>
    <t>As a result of write-off of assets</t>
  </si>
  <si>
    <t>Closing balance</t>
  </si>
  <si>
    <t>Table 21</t>
  </si>
  <si>
    <t>Gross carrying value of Non-performing Loans</t>
  </si>
  <si>
    <t>Net accumulated recoveries related to decrease of Non-performing loans</t>
  </si>
  <si>
    <t>Inflows to non-performing portfolios</t>
  </si>
  <si>
    <t>Outflows from non-performing portfolios</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</si>
  <si>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</si>
  <si>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</si>
  <si>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</si>
  <si>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</si>
  <si>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</si>
  <si>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</si>
  <si>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</si>
  <si>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Past due ≤ 30 days</t>
  </si>
  <si>
    <t>Loans</t>
  </si>
  <si>
    <t>Central banks</t>
  </si>
  <si>
    <t>General governments</t>
  </si>
  <si>
    <t>Credit institutions</t>
  </si>
  <si>
    <t>Other financial corporations</t>
  </si>
  <si>
    <t>Non-financial corporations</t>
  </si>
  <si>
    <t>Households</t>
  </si>
  <si>
    <t>Debt Securities</t>
  </si>
  <si>
    <t>Off-balance-sheet itmes</t>
  </si>
  <si>
    <t>Table 23</t>
  </si>
  <si>
    <t>Secured Loans</t>
  </si>
  <si>
    <t>Loans Secured by Immovable property</t>
  </si>
  <si>
    <t>1.1.1.1</t>
  </si>
  <si>
    <t>LTV ≤70%</t>
  </si>
  <si>
    <t>1.1.1.2</t>
  </si>
  <si>
    <t>LTV &gt;70% ≤85%</t>
  </si>
  <si>
    <t>1.1.1.3</t>
  </si>
  <si>
    <t>LTV &gt;85% ≤100%</t>
  </si>
  <si>
    <t>1.1.1.4</t>
  </si>
  <si>
    <t>LTV &gt;100%</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</si>
  <si>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</si>
  <si>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</si>
  <si>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</si>
  <si>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</si>
  <si>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</si>
  <si>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</si>
  <si>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</si>
  <si>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</si>
  <si>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</si>
  <si>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</si>
  <si>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</si>
  <si>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</si>
  <si>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</si>
  <si>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</si>
  <si>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</si>
  <si>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</si>
  <si>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</si>
  <si>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</si>
  <si>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</si>
  <si>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</si>
  <si>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</si>
  <si>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</si>
  <si>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</si>
  <si>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</si>
  <si>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</si>
  <si>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</si>
  <si>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</si>
  <si>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</si>
  <si>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</si>
  <si>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</si>
  <si>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</si>
  <si>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</si>
  <si>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</si>
  <si>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</si>
  <si>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</si>
  <si>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</si>
  <si>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</si>
  <si>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</si>
  <si>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</si>
  <si>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</si>
  <si>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</si>
  <si>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</si>
  <si>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</si>
  <si>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</si>
  <si>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</si>
  <si>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</si>
  <si>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</si>
  <si>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</si>
  <si>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</si>
  <si>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</si>
  <si>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</si>
  <si>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</si>
  <si>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</si>
  <si>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</si>
  <si>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</si>
  <si>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</si>
  <si>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</si>
  <si>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Between them: Loans issued on the basis of income from a pension or other state social disbursement</t>
  </si>
  <si>
    <t>Gross carrying value of Loans</t>
  </si>
  <si>
    <t>General and Qualitative information on Retail Products</t>
  </si>
  <si>
    <t>Other deductions</t>
  </si>
  <si>
    <t>Differences between values per standardized balance sheet used for regulatory reporting purposes and the exposure amounts used for capital adequacy calculation purposes</t>
  </si>
  <si>
    <t>Total values of on-balance and off-balance sheet items before any adjustments used for credit risk weighting purposes</t>
  </si>
  <si>
    <t>Total carrying value of balance sheet items subject to credit risk weighting before adjustments</t>
  </si>
  <si>
    <t>Statement of Financial Position</t>
  </si>
  <si>
    <t>reporting period</t>
  </si>
  <si>
    <t>respective period of the previous year</t>
  </si>
  <si>
    <t>ASSETS</t>
  </si>
  <si>
    <t>Cash, Cash balances with National Bank of Georgia and other banks</t>
  </si>
  <si>
    <t>Cash on hand</t>
  </si>
  <si>
    <t>Casha balances with National bank of Georgia</t>
  </si>
  <si>
    <t>Cash balances with other banks</t>
  </si>
  <si>
    <t xml:space="preserve">Financial assets held for trading </t>
  </si>
  <si>
    <t>of which:derivatives</t>
  </si>
  <si>
    <t>Non-trading financial assets mandatorily at fair value through profit or loss</t>
  </si>
  <si>
    <t>Financial assets designated at fair value through profit or loss</t>
  </si>
  <si>
    <t>Financial assets at fair value through other comprehensive income</t>
  </si>
  <si>
    <t>Equity instruments</t>
  </si>
  <si>
    <t>Debt securities</t>
  </si>
  <si>
    <t>Loans and advances</t>
  </si>
  <si>
    <t>Financial assets at amortised cost</t>
  </si>
  <si>
    <t>Investments in subsidiaries, joint ventures and associates</t>
  </si>
  <si>
    <t>Non-current assets and disposal groups classified as held for sale</t>
  </si>
  <si>
    <t>Tangible assets</t>
  </si>
  <si>
    <t>Property, Plant and Equipment</t>
  </si>
  <si>
    <t xml:space="preserve">Investment property </t>
  </si>
  <si>
    <t>Intangible assets</t>
  </si>
  <si>
    <t>Goodwill</t>
  </si>
  <si>
    <t>Other intangible assets</t>
  </si>
  <si>
    <t xml:space="preserve">Tax assets </t>
  </si>
  <si>
    <t>Current tax assets</t>
  </si>
  <si>
    <t xml:space="preserve">Deferred tax assets </t>
  </si>
  <si>
    <t xml:space="preserve">Other assets </t>
  </si>
  <si>
    <t>of which: repossessed collateral</t>
  </si>
  <si>
    <t>of which: dividends receivable</t>
  </si>
  <si>
    <t>TOTAL ASSETS</t>
  </si>
  <si>
    <t>LIABILITIES</t>
  </si>
  <si>
    <t>Financial liabilities held for trading</t>
  </si>
  <si>
    <t>Financial liabilities designated at fair value through profit or loss</t>
  </si>
  <si>
    <t>Financial liabilities measured at amortised cost</t>
  </si>
  <si>
    <t xml:space="preserve">Deposits </t>
  </si>
  <si>
    <t>borrowings</t>
  </si>
  <si>
    <t>Debt securities issued</t>
  </si>
  <si>
    <t xml:space="preserve">Other financial liabilities </t>
  </si>
  <si>
    <t>Provisions</t>
  </si>
  <si>
    <t xml:space="preserve">Tax liabilities </t>
  </si>
  <si>
    <t>Current tax liabilities</t>
  </si>
  <si>
    <t>Deferred tax liabilities</t>
  </si>
  <si>
    <t>Subordinated liabilities</t>
  </si>
  <si>
    <t xml:space="preserve">Other liabilities </t>
  </si>
  <si>
    <t>of which: dividends payable</t>
  </si>
  <si>
    <t>TOTAL LIABILITIES</t>
  </si>
  <si>
    <t>Equity</t>
  </si>
  <si>
    <t>Share capital</t>
  </si>
  <si>
    <t>preference share</t>
  </si>
  <si>
    <t>Share premium</t>
  </si>
  <si>
    <t>(-) Treasury shares</t>
  </si>
  <si>
    <t>Equity instruments issued other than capital</t>
  </si>
  <si>
    <t>Equity component of compound financial instruments</t>
  </si>
  <si>
    <t>Other equity instruments issued</t>
  </si>
  <si>
    <t>Share-based payment reserve</t>
  </si>
  <si>
    <t>Accumulated other comprehensive income</t>
  </si>
  <si>
    <t>revaluation reserve</t>
  </si>
  <si>
    <t>Fair value changes of equity instruments measured at fair value through other comprehensive income</t>
  </si>
  <si>
    <t>Fair value changes of debt instruments measured at fair value through other comprehensive income</t>
  </si>
  <si>
    <t>Retained earnings</t>
  </si>
  <si>
    <t>TOTAL EQUITY</t>
  </si>
  <si>
    <t>TOTAL EQUITY AND TOTAL LIABILITIES</t>
  </si>
  <si>
    <t>Statement of profit or loss</t>
  </si>
  <si>
    <t>Interest income</t>
  </si>
  <si>
    <t xml:space="preserve">Financial assets designated at fair value through profit or loss </t>
  </si>
  <si>
    <t>(Interest expenses)</t>
  </si>
  <si>
    <t>(Financial liabilities held for trading)</t>
  </si>
  <si>
    <r>
      <t xml:space="preserve">(Financial liabilities designated at fair value through profit or loss) </t>
    </r>
    <r>
      <rPr>
        <strike/>
        <sz val="8"/>
        <rFont val="Verdana"/>
        <family val="2"/>
      </rPr>
      <t/>
    </r>
  </si>
  <si>
    <t>(Financial liabilities measured at amortised cost)</t>
  </si>
  <si>
    <t>(Other liabilities)</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</si>
  <si>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</si>
  <si>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</si>
  <si>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</si>
  <si>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</si>
  <si>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</si>
  <si>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</si>
  <si>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Gains or (-) losses on financial assets and liabilities designated at fair value through profit or loss, net</t>
  </si>
  <si>
    <t>Exchange differences [gain or (-) loss], net</t>
  </si>
  <si>
    <t xml:space="preserve">Gains or (-) losses on derecognition of non-financial assets, net </t>
  </si>
  <si>
    <t xml:space="preserve">Other operating income </t>
  </si>
  <si>
    <t>(Other operating expenses)</t>
  </si>
  <si>
    <t>(Administrative expenses)</t>
  </si>
  <si>
    <t>(Staff expenses)</t>
  </si>
  <si>
    <t>(Other administrative expenses)</t>
  </si>
  <si>
    <t>(Depreciation and amortisation)</t>
  </si>
  <si>
    <t>Modification gains or (-) losses, net</t>
  </si>
  <si>
    <t>(Provisions or (-) reversal of provisions)</t>
  </si>
  <si>
    <t>(Commitments and guarantees given)</t>
  </si>
  <si>
    <t>(Other provisions)</t>
  </si>
  <si>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</si>
  <si>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</si>
  <si>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</si>
  <si>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subsidiaries, joint ventures and associates)</t>
  </si>
  <si>
    <t>(Impairment or (-) reversal of impairment on non-financial assets)</t>
  </si>
  <si>
    <t>Share of the profit or (-) loss of investments in subsidaries, joint ventures and associates accounted for using the equity method</t>
  </si>
  <si>
    <t>PROFIT OR (-) LOSS BEFORE TAX</t>
  </si>
  <si>
    <t>(Tax expense or (-) income</t>
  </si>
  <si>
    <t>Profit  or (-) loss after tax</t>
  </si>
  <si>
    <t>Loan commitments received</t>
  </si>
  <si>
    <t>Loan commitments given</t>
  </si>
  <si>
    <t>guarantees given</t>
  </si>
  <si>
    <t>Carrying values as reported in published stand-alone financial statements per IFRS</t>
  </si>
  <si>
    <t>(a+b-c-d)</t>
  </si>
  <si>
    <t>Net Value</t>
  </si>
  <si>
    <t>Expected Credit Loss</t>
  </si>
  <si>
    <t>Closing balance of Expected Credit Loss</t>
  </si>
  <si>
    <t>Increase / Decrease ECL of foreign currency assets as a result of currency exchange rate changes</t>
  </si>
  <si>
    <t>As a result of partial or total payment of assets</t>
  </si>
  <si>
    <t>Decrease in ECL for possible losses on assets</t>
  </si>
  <si>
    <t>An increase in the ECL for possible losses on assets</t>
  </si>
  <si>
    <t>Opening balance of Expected Credit Loss</t>
  </si>
  <si>
    <t>Changes in Expected Credit Loss for loans and Corporate debt securities</t>
  </si>
  <si>
    <t>Decrease of non-performing portfolio, as a result of currency exchange rate changes</t>
  </si>
  <si>
    <t>Outflow due to the decrease level of credit risk</t>
  </si>
  <si>
    <t>Increase of non-performing portfolio, as e result of currency exchange rate changes</t>
  </si>
  <si>
    <t xml:space="preserve">Past due &gt;5 Years </t>
  </si>
  <si>
    <t xml:space="preserve"> Past due &gt; 2 Year ≤ 5 Year </t>
  </si>
  <si>
    <t xml:space="preserve"> Past due &gt; 1 Year ≤ 2 Year </t>
  </si>
  <si>
    <t xml:space="preserve"> Past due &gt; 180 days ≤ 1 Year </t>
  </si>
  <si>
    <t xml:space="preserve"> Past due &gt; 90 days ≤ 180 days </t>
  </si>
  <si>
    <t xml:space="preserve"> Past due &gt; 30 days ≤ 90 days </t>
  </si>
  <si>
    <t xml:space="preserve"> Past due &gt; 90 days </t>
  </si>
  <si>
    <t>POCI</t>
  </si>
  <si>
    <r>
      <t>3</t>
    </r>
    <r>
      <rPr>
        <vertAlign val="superscript"/>
        <sz val="9"/>
        <rFont val="Sylfaen"/>
        <family val="1"/>
      </rPr>
      <t>rd</t>
    </r>
    <r>
      <rPr>
        <sz val="9"/>
        <rFont val="Sylfaen"/>
        <family val="1"/>
      </rPr>
      <t xml:space="preserve"> stage</t>
    </r>
  </si>
  <si>
    <r>
      <t>2</t>
    </r>
    <r>
      <rPr>
        <vertAlign val="superscript"/>
        <sz val="9"/>
        <rFont val="Sylfaen"/>
        <family val="1"/>
      </rPr>
      <t>nd</t>
    </r>
    <r>
      <rPr>
        <sz val="9"/>
        <rFont val="Sylfaen"/>
        <family val="1"/>
      </rPr>
      <t xml:space="preserve"> stage</t>
    </r>
  </si>
  <si>
    <r>
      <t>1</t>
    </r>
    <r>
      <rPr>
        <vertAlign val="superscript"/>
        <sz val="9"/>
        <rFont val="Sylfaen"/>
        <family val="1"/>
      </rPr>
      <t>st</t>
    </r>
    <r>
      <rPr>
        <sz val="9"/>
        <rFont val="Sylfaen"/>
        <family val="1"/>
      </rPr>
      <t xml:space="preserve"> stage</t>
    </r>
  </si>
  <si>
    <t>Distribution of loans, Debt securities  and Off-balance-sheet items according to Credit Risk Stages and Past due days</t>
  </si>
  <si>
    <t>Expected Credit Loss of Loans</t>
  </si>
  <si>
    <t xml:space="preserve"> Gross carrying value of loans</t>
  </si>
  <si>
    <t xml:space="preserve">Loans Distributed according to LTV ratio, Expected Credit Loss, Value of collateral for loans and loans secured by guarantees according to Credit Risk stages and past due days
  </t>
  </si>
  <si>
    <t xml:space="preserve">                               Gross carrying value(Nominal value for Offbalance) - distribution according to Collateral type
Loans, corporate debt securities and Off-balance-sheet items</t>
  </si>
  <si>
    <t>ი</t>
  </si>
  <si>
    <t>თ</t>
  </si>
  <si>
    <t>ზ</t>
  </si>
  <si>
    <t>ვ</t>
  </si>
  <si>
    <t>ე</t>
  </si>
  <si>
    <t>დ</t>
  </si>
  <si>
    <t>გ</t>
  </si>
  <si>
    <t>ბ</t>
  </si>
  <si>
    <t>ა</t>
  </si>
  <si>
    <t>Contractual Principal Amount</t>
  </si>
  <si>
    <t>According to IFRS</t>
  </si>
  <si>
    <t>Accoring to local GAAP</t>
  </si>
  <si>
    <t xml:space="preserve">Table 9 (Capital), N10 </t>
  </si>
  <si>
    <t>Assets, ECL and write-offs by risk classes</t>
  </si>
  <si>
    <t>Assets, ECL and write-offs by Sectors of income source</t>
  </si>
  <si>
    <t>Change in ECL for loans and Corporate debt securities</t>
  </si>
  <si>
    <t>Distribution of loans, Debt securities  and Off-balance-sheet items according to  Credit Risk stages and Past due days</t>
  </si>
  <si>
    <t>Loans Distributed according to LTV ratio, Loan reserves, Value of collateral for loans and loans secured by guarantees according to Credit Risk stages and past due days</t>
  </si>
  <si>
    <t>Loans and ECL on loans distributed according to Sectors of income source and Credit Risk stages</t>
  </si>
  <si>
    <t>* Regarding the annulment of conservation buffer requirement please see the press release of National Bank of Goergia "Supervisory Plan Of The National Bank Of Georgia With Regard To COVID-19" (link: https://nbg.gov.ge/page/covid-19)</t>
  </si>
  <si>
    <t>Weighted average nominal interest rate (on Residual Contractual value of Loans)</t>
  </si>
  <si>
    <t>Weighted average remaining maturity (months) according to the  Residual Contractual value of Loans</t>
  </si>
  <si>
    <t>ECL/Total Loans</t>
  </si>
  <si>
    <t>Terabank</t>
  </si>
  <si>
    <t xml:space="preserve">Table 9 (Capital), N38 </t>
  </si>
  <si>
    <t xml:space="preserve">Table 9 (Capital), N2 </t>
  </si>
  <si>
    <t xml:space="preserve">Table 9 (Capital), N6 </t>
  </si>
  <si>
    <t>www.terabank.ge</t>
  </si>
  <si>
    <t>H.H. Sheikh Nahayan Mabarak Al Nahayan</t>
  </si>
  <si>
    <t>H.H. Sheikh Mansoor Binzayed Binsultan Al-Nahyan</t>
  </si>
  <si>
    <t>H.E. Sheikh Mohamed Butti Alhamed</t>
  </si>
  <si>
    <t>LTD "INVESTMENT TRADING GROUP"</t>
  </si>
  <si>
    <t/>
  </si>
  <si>
    <t xml:space="preserve"> </t>
  </si>
  <si>
    <t>Sheikh Nahayan Mabarak Al Nahayan</t>
  </si>
  <si>
    <t>Thea Lortkipanidze</t>
  </si>
  <si>
    <t>Non-independent chair</t>
  </si>
  <si>
    <t>Abhijit Choudhury</t>
  </si>
  <si>
    <t>Non-independent member</t>
  </si>
  <si>
    <t>Sheikh Saif Mohammed Bin Butti Al-Hamed</t>
  </si>
  <si>
    <t>Seit Devdariani</t>
  </si>
  <si>
    <t>Independent member</t>
  </si>
  <si>
    <t>Gerlof de Korte</t>
  </si>
  <si>
    <t>Nana Mikashavidze</t>
  </si>
  <si>
    <t>Tea Lortkipanidze</t>
  </si>
  <si>
    <t>Chief Executive Officer</t>
  </si>
  <si>
    <t>Sophia Jugeli</t>
  </si>
  <si>
    <t>Chief Financial Officer</t>
  </si>
  <si>
    <t>Teimuraz Abuladze</t>
  </si>
  <si>
    <t>Chief Risks Officer</t>
  </si>
  <si>
    <t>Vakhtang Khutsishvili</t>
  </si>
  <si>
    <t>Chief Operating Officer</t>
  </si>
  <si>
    <t>David Verulashvili</t>
  </si>
  <si>
    <t>Chief Commercial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</si>
</sst>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0000_);_(* \(#,##0.0000\);_(* &quot;-&quot;??_);_(@_)"/>
  </numFmts>
  <fonts count="136">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12"/>
      <color theme="1"/>
      <name val="Calibri"/>
      <family val="2"/>
      <scheme val="minor"/>
    </font>
    <font>
      <b/>
      <sz val="10"/>
      <name val="Sylfaen"/>
      <family val="1"/>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trike/>
      <sz val="8"/>
      <name val="Verdana"/>
      <family val="2"/>
    </font>
    <font>
      <vertAlign val="superscript"/>
      <sz val="9"/>
      <name val="Sylfaen"/>
      <family val="1"/>
    </font>
    <font>
      <b/>
      <sz val="8"/>
      <name val="Sylfaen"/>
      <family val="1"/>
    </font>
    <font>
      <sz val="11"/>
      <name val="Calibri"/>
      <family val="2"/>
      <scheme val="minor"/>
    </font>
    <font>
      <b/>
      <i/>
      <sz val="11"/>
      <color theme="1"/>
      <name val="Arial"/>
      <family val="2"/>
    </font>
    <font>
      <i/>
      <sz val="10"/>
      <color theme="1"/>
      <name val="Sylfaen"/>
      <family val="1"/>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rgb="FF92D050"/>
        <bgColor indexed="64"/>
      </patternFill>
    </fill>
  </fills>
  <borders count="129">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096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35" applyNumberFormat="0" applyAlignment="0" applyProtection="0"/>
    <xf numFmtId="0" fontId="22" fillId="9" borderId="29"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168" fontId="23"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168" fontId="23"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169" fontId="23"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9"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9"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9"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9"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9"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9"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9"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168" fontId="23" fillId="64" borderId="35" applyNumberFormat="0" applyAlignment="0" applyProtection="0"/>
    <xf numFmtId="169" fontId="23" fillId="64" borderId="35" applyNumberFormat="0" applyAlignment="0" applyProtection="0"/>
    <xf numFmtId="168" fontId="23" fillId="64" borderId="35" applyNumberFormat="0" applyAlignment="0" applyProtection="0"/>
    <xf numFmtId="168" fontId="23" fillId="64" borderId="35" applyNumberFormat="0" applyAlignment="0" applyProtection="0"/>
    <xf numFmtId="169" fontId="23" fillId="64" borderId="35" applyNumberFormat="0" applyAlignment="0" applyProtection="0"/>
    <xf numFmtId="168" fontId="23" fillId="64" borderId="35" applyNumberFormat="0" applyAlignment="0" applyProtection="0"/>
    <xf numFmtId="168" fontId="23" fillId="64" borderId="35" applyNumberFormat="0" applyAlignment="0" applyProtection="0"/>
    <xf numFmtId="169" fontId="23" fillId="64" borderId="35" applyNumberFormat="0" applyAlignment="0" applyProtection="0"/>
    <xf numFmtId="168" fontId="23" fillId="64" borderId="35" applyNumberFormat="0" applyAlignment="0" applyProtection="0"/>
    <xf numFmtId="168" fontId="23" fillId="64" borderId="35" applyNumberFormat="0" applyAlignment="0" applyProtection="0"/>
    <xf numFmtId="169" fontId="23" fillId="64" borderId="35" applyNumberFormat="0" applyAlignment="0" applyProtection="0"/>
    <xf numFmtId="168" fontId="23" fillId="64" borderId="35" applyNumberFormat="0" applyAlignment="0" applyProtection="0"/>
    <xf numFmtId="0" fontId="21" fillId="64" borderId="35" applyNumberFormat="0" applyAlignment="0" applyProtection="0"/>
    <xf numFmtId="0" fontId="24" fillId="65" borderId="36" applyNumberFormat="0" applyAlignment="0" applyProtection="0"/>
    <xf numFmtId="0" fontId="25" fillId="10" borderId="32" applyNumberFormat="0" applyAlignment="0" applyProtection="0"/>
    <xf numFmtId="168"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0" fontId="24"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0" fontId="25" fillId="10" borderId="32"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0" fontId="24" fillId="65" borderId="36"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37">
      <alignment vertical="center"/>
    </xf>
    <xf numFmtId="38" fontId="9" fillId="0" borderId="37">
      <alignment vertical="center"/>
    </xf>
    <xf numFmtId="38" fontId="9" fillId="0" borderId="37">
      <alignment vertical="center"/>
    </xf>
    <xf numFmtId="38" fontId="9" fillId="0" borderId="37">
      <alignment vertical="center"/>
    </xf>
    <xf numFmtId="38" fontId="9" fillId="0" borderId="37">
      <alignment vertical="center"/>
    </xf>
    <xf numFmtId="38" fontId="9" fillId="0" borderId="37">
      <alignment vertical="center"/>
    </xf>
    <xf numFmtId="38" fontId="9" fillId="0" borderId="37">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27" applyNumberFormat="0" applyAlignment="0" applyProtection="0">
      <alignment horizontal="left" vertical="center"/>
    </xf>
    <xf numFmtId="0" fontId="37" fillId="0" borderId="27" applyNumberFormat="0" applyAlignment="0" applyProtection="0">
      <alignment horizontal="left" vertical="center"/>
    </xf>
    <xf numFmtId="168" fontId="37" fillId="0" borderId="27"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38" applyNumberFormat="0" applyFill="0" applyAlignment="0" applyProtection="0"/>
    <xf numFmtId="169" fontId="38" fillId="0" borderId="38" applyNumberFormat="0" applyFill="0" applyAlignment="0" applyProtection="0"/>
    <xf numFmtId="0" fontId="38" fillId="0" borderId="38" applyNumberFormat="0" applyFill="0" applyAlignment="0" applyProtection="0"/>
    <xf numFmtId="168" fontId="38" fillId="0" borderId="38" applyNumberFormat="0" applyFill="0" applyAlignment="0" applyProtection="0"/>
    <xf numFmtId="168" fontId="38" fillId="0" borderId="38" applyNumberFormat="0" applyFill="0" applyAlignment="0" applyProtection="0"/>
    <xf numFmtId="168" fontId="38" fillId="0" borderId="38" applyNumberFormat="0" applyFill="0" applyAlignment="0" applyProtection="0"/>
    <xf numFmtId="169" fontId="38" fillId="0" borderId="38" applyNumberFormat="0" applyFill="0" applyAlignment="0" applyProtection="0"/>
    <xf numFmtId="168" fontId="38" fillId="0" borderId="38" applyNumberFormat="0" applyFill="0" applyAlignment="0" applyProtection="0"/>
    <xf numFmtId="168" fontId="38" fillId="0" borderId="38" applyNumberFormat="0" applyFill="0" applyAlignment="0" applyProtection="0"/>
    <xf numFmtId="169" fontId="38" fillId="0" borderId="38" applyNumberFormat="0" applyFill="0" applyAlignment="0" applyProtection="0"/>
    <xf numFmtId="168" fontId="38" fillId="0" borderId="38" applyNumberFormat="0" applyFill="0" applyAlignment="0" applyProtection="0"/>
    <xf numFmtId="168" fontId="38" fillId="0" borderId="38" applyNumberFormat="0" applyFill="0" applyAlignment="0" applyProtection="0"/>
    <xf numFmtId="169" fontId="38" fillId="0" borderId="38" applyNumberFormat="0" applyFill="0" applyAlignment="0" applyProtection="0"/>
    <xf numFmtId="168" fontId="38" fillId="0" borderId="38" applyNumberFormat="0" applyFill="0" applyAlignment="0" applyProtection="0"/>
    <xf numFmtId="168" fontId="38" fillId="0" borderId="38" applyNumberFormat="0" applyFill="0" applyAlignment="0" applyProtection="0"/>
    <xf numFmtId="169" fontId="38" fillId="0" borderId="38" applyNumberFormat="0" applyFill="0" applyAlignment="0" applyProtection="0"/>
    <xf numFmtId="168" fontId="38" fillId="0" borderId="38" applyNumberFormat="0" applyFill="0" applyAlignment="0" applyProtection="0"/>
    <xf numFmtId="0" fontId="38" fillId="0" borderId="38" applyNumberFormat="0" applyFill="0" applyAlignment="0" applyProtection="0"/>
    <xf numFmtId="0" fontId="39" fillId="0" borderId="39" applyNumberFormat="0" applyFill="0" applyAlignment="0" applyProtection="0"/>
    <xf numFmtId="169" fontId="39" fillId="0" borderId="39" applyNumberFormat="0" applyFill="0" applyAlignment="0" applyProtection="0"/>
    <xf numFmtId="0" fontId="39" fillId="0" borderId="39" applyNumberFormat="0" applyFill="0" applyAlignment="0" applyProtection="0"/>
    <xf numFmtId="168" fontId="39" fillId="0" borderId="39" applyNumberFormat="0" applyFill="0" applyAlignment="0" applyProtection="0"/>
    <xf numFmtId="168" fontId="39" fillId="0" borderId="39" applyNumberFormat="0" applyFill="0" applyAlignment="0" applyProtection="0"/>
    <xf numFmtId="168" fontId="39" fillId="0" borderId="39" applyNumberFormat="0" applyFill="0" applyAlignment="0" applyProtection="0"/>
    <xf numFmtId="169" fontId="39" fillId="0" borderId="39" applyNumberFormat="0" applyFill="0" applyAlignment="0" applyProtection="0"/>
    <xf numFmtId="168" fontId="39" fillId="0" borderId="39" applyNumberFormat="0" applyFill="0" applyAlignment="0" applyProtection="0"/>
    <xf numFmtId="168" fontId="39" fillId="0" borderId="39" applyNumberFormat="0" applyFill="0" applyAlignment="0" applyProtection="0"/>
    <xf numFmtId="169" fontId="39" fillId="0" borderId="39" applyNumberFormat="0" applyFill="0" applyAlignment="0" applyProtection="0"/>
    <xf numFmtId="168" fontId="39" fillId="0" borderId="39" applyNumberFormat="0" applyFill="0" applyAlignment="0" applyProtection="0"/>
    <xf numFmtId="168" fontId="39" fillId="0" borderId="39" applyNumberFormat="0" applyFill="0" applyAlignment="0" applyProtection="0"/>
    <xf numFmtId="169" fontId="39" fillId="0" borderId="39" applyNumberFormat="0" applyFill="0" applyAlignment="0" applyProtection="0"/>
    <xf numFmtId="168" fontId="39" fillId="0" borderId="39" applyNumberFormat="0" applyFill="0" applyAlignment="0" applyProtection="0"/>
    <xf numFmtId="168" fontId="39" fillId="0" borderId="39" applyNumberFormat="0" applyFill="0" applyAlignment="0" applyProtection="0"/>
    <xf numFmtId="169" fontId="39" fillId="0" borderId="39" applyNumberFormat="0" applyFill="0" applyAlignment="0" applyProtection="0"/>
    <xf numFmtId="168" fontId="39" fillId="0" borderId="39" applyNumberFormat="0" applyFill="0" applyAlignment="0" applyProtection="0"/>
    <xf numFmtId="0" fontId="39" fillId="0" borderId="39" applyNumberFormat="0" applyFill="0" applyAlignment="0" applyProtection="0"/>
    <xf numFmtId="0" fontId="40" fillId="0" borderId="40" applyNumberFormat="0" applyFill="0" applyAlignment="0" applyProtection="0"/>
    <xf numFmtId="169" fontId="40" fillId="0" borderId="40" applyNumberFormat="0" applyFill="0" applyAlignment="0" applyProtection="0"/>
    <xf numFmtId="0" fontId="40" fillId="0" borderId="40" applyNumberFormat="0" applyFill="0" applyAlignment="0" applyProtection="0"/>
    <xf numFmtId="168" fontId="40" fillId="0" borderId="40" applyNumberFormat="0" applyFill="0" applyAlignment="0" applyProtection="0"/>
    <xf numFmtId="0" fontId="40" fillId="0" borderId="40" applyNumberFormat="0" applyFill="0" applyAlignment="0" applyProtection="0"/>
    <xf numFmtId="168" fontId="40" fillId="0" borderId="40" applyNumberFormat="0" applyFill="0" applyAlignment="0" applyProtection="0"/>
    <xf numFmtId="0" fontId="40" fillId="0" borderId="40" applyNumberFormat="0" applyFill="0" applyAlignment="0" applyProtection="0"/>
    <xf numFmtId="0" fontId="40" fillId="0" borderId="40" applyNumberFormat="0" applyFill="0" applyAlignment="0" applyProtection="0"/>
    <xf numFmtId="168" fontId="40" fillId="0" borderId="40" applyNumberFormat="0" applyFill="0" applyAlignment="0" applyProtection="0"/>
    <xf numFmtId="169" fontId="40" fillId="0" borderId="40" applyNumberFormat="0" applyFill="0" applyAlignment="0" applyProtection="0"/>
    <xf numFmtId="168" fontId="40" fillId="0" borderId="40" applyNumberFormat="0" applyFill="0" applyAlignment="0" applyProtection="0"/>
    <xf numFmtId="168" fontId="40" fillId="0" borderId="40" applyNumberFormat="0" applyFill="0" applyAlignment="0" applyProtection="0"/>
    <xf numFmtId="169" fontId="40" fillId="0" borderId="40" applyNumberFormat="0" applyFill="0" applyAlignment="0" applyProtection="0"/>
    <xf numFmtId="168" fontId="40" fillId="0" borderId="40" applyNumberFormat="0" applyFill="0" applyAlignment="0" applyProtection="0"/>
    <xf numFmtId="168" fontId="40" fillId="0" borderId="40" applyNumberFormat="0" applyFill="0" applyAlignment="0" applyProtection="0"/>
    <xf numFmtId="169" fontId="40" fillId="0" borderId="40" applyNumberFormat="0" applyFill="0" applyAlignment="0" applyProtection="0"/>
    <xf numFmtId="168" fontId="40" fillId="0" borderId="40" applyNumberFormat="0" applyFill="0" applyAlignment="0" applyProtection="0"/>
    <xf numFmtId="168" fontId="40" fillId="0" borderId="40" applyNumberFormat="0" applyFill="0" applyAlignment="0" applyProtection="0"/>
    <xf numFmtId="169" fontId="40" fillId="0" borderId="40" applyNumberFormat="0" applyFill="0" applyAlignment="0" applyProtection="0"/>
    <xf numFmtId="168" fontId="40" fillId="0" borderId="40" applyNumberFormat="0" applyFill="0" applyAlignment="0" applyProtection="0"/>
    <xf numFmtId="0" fontId="40" fillId="0" borderId="40"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35" applyNumberFormat="0" applyAlignment="0" applyProtection="0"/>
    <xf numFmtId="0" fontId="50" fillId="8" borderId="29"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168" fontId="51"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168" fontId="51"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169" fontId="51"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9"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9"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9"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9"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9"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9"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9"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168" fontId="51" fillId="43" borderId="35" applyNumberFormat="0" applyAlignment="0" applyProtection="0"/>
    <xf numFmtId="169" fontId="51" fillId="43" borderId="35" applyNumberFormat="0" applyAlignment="0" applyProtection="0"/>
    <xf numFmtId="168" fontId="51" fillId="43" borderId="35" applyNumberFormat="0" applyAlignment="0" applyProtection="0"/>
    <xf numFmtId="168" fontId="51" fillId="43" borderId="35" applyNumberFormat="0" applyAlignment="0" applyProtection="0"/>
    <xf numFmtId="169" fontId="51" fillId="43" borderId="35" applyNumberFormat="0" applyAlignment="0" applyProtection="0"/>
    <xf numFmtId="168" fontId="51" fillId="43" borderId="35" applyNumberFormat="0" applyAlignment="0" applyProtection="0"/>
    <xf numFmtId="168" fontId="51" fillId="43" borderId="35" applyNumberFormat="0" applyAlignment="0" applyProtection="0"/>
    <xf numFmtId="169" fontId="51" fillId="43" borderId="35" applyNumberFormat="0" applyAlignment="0" applyProtection="0"/>
    <xf numFmtId="168" fontId="51" fillId="43" borderId="35" applyNumberFormat="0" applyAlignment="0" applyProtection="0"/>
    <xf numFmtId="168" fontId="51" fillId="43" borderId="35" applyNumberFormat="0" applyAlignment="0" applyProtection="0"/>
    <xf numFmtId="169" fontId="51" fillId="43" borderId="35" applyNumberFormat="0" applyAlignment="0" applyProtection="0"/>
    <xf numFmtId="168" fontId="51" fillId="43" borderId="35" applyNumberFormat="0" applyAlignment="0" applyProtection="0"/>
    <xf numFmtId="0" fontId="49" fillId="43" borderId="35"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1" applyNumberFormat="0" applyFill="0" applyAlignment="0" applyProtection="0"/>
    <xf numFmtId="0" fontId="53" fillId="0" borderId="3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0" fontId="52" fillId="0" borderId="4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0" fontId="52" fillId="0" borderId="41"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2"/>
    <xf numFmtId="169" fontId="9" fillId="0" borderId="42"/>
    <xf numFmtId="168" fontId="9" fillId="0" borderId="42"/>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168" fontId="2" fillId="0" borderId="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2" fillId="74" borderId="43" applyNumberFormat="0" applyFont="0" applyAlignment="0" applyProtection="0"/>
    <xf numFmtId="0" fontId="10" fillId="74" borderId="43" applyNumberFormat="0" applyFont="0" applyAlignment="0" applyProtection="0"/>
    <xf numFmtId="168" fontId="2" fillId="0" borderId="0"/>
    <xf numFmtId="0" fontId="10" fillId="74" borderId="43" applyNumberFormat="0" applyFont="0" applyAlignment="0" applyProtection="0"/>
    <xf numFmtId="0" fontId="10" fillId="74" borderId="43" applyNumberFormat="0" applyFont="0" applyAlignment="0" applyProtection="0"/>
    <xf numFmtId="0" fontId="2" fillId="74" borderId="43" applyNumberFormat="0" applyFont="0" applyAlignment="0" applyProtection="0"/>
    <xf numFmtId="0" fontId="2" fillId="74" borderId="43" applyNumberFormat="0" applyFont="0" applyAlignment="0" applyProtection="0"/>
    <xf numFmtId="0" fontId="10" fillId="74" borderId="43" applyNumberFormat="0" applyFont="0" applyAlignment="0" applyProtection="0"/>
    <xf numFmtId="0" fontId="2"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169" fontId="2" fillId="0" borderId="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2" fillId="74" borderId="43" applyNumberFormat="0" applyFont="0" applyAlignment="0" applyProtection="0"/>
    <xf numFmtId="0" fontId="2" fillId="0" borderId="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2" fillId="74" borderId="43" applyNumberFormat="0" applyFont="0" applyAlignment="0" applyProtection="0"/>
    <xf numFmtId="0" fontId="2" fillId="74" borderId="43" applyNumberFormat="0" applyFont="0" applyAlignment="0" applyProtection="0"/>
    <xf numFmtId="169" fontId="2" fillId="0" borderId="0"/>
    <xf numFmtId="0" fontId="2" fillId="74" borderId="43" applyNumberFormat="0" applyFont="0" applyAlignment="0" applyProtection="0"/>
    <xf numFmtId="168" fontId="2" fillId="0" borderId="0"/>
    <xf numFmtId="0" fontId="2" fillId="74" borderId="43" applyNumberFormat="0" applyFont="0" applyAlignment="0" applyProtection="0"/>
    <xf numFmtId="168" fontId="2" fillId="0" borderId="0"/>
    <xf numFmtId="0" fontId="2" fillId="74" borderId="43" applyNumberFormat="0" applyFont="0" applyAlignment="0" applyProtection="0"/>
    <xf numFmtId="0" fontId="2" fillId="74" borderId="43" applyNumberFormat="0" applyFont="0" applyAlignment="0" applyProtection="0"/>
    <xf numFmtId="169" fontId="2" fillId="0" borderId="0"/>
    <xf numFmtId="168" fontId="2" fillId="0" borderId="0"/>
    <xf numFmtId="0" fontId="2" fillId="74" borderId="43" applyNumberFormat="0" applyFont="0" applyAlignment="0" applyProtection="0"/>
    <xf numFmtId="168" fontId="2" fillId="0" borderId="0"/>
    <xf numFmtId="0" fontId="2" fillId="74" borderId="43" applyNumberFormat="0" applyFont="0" applyAlignment="0" applyProtection="0"/>
    <xf numFmtId="0" fontId="2" fillId="74" borderId="43" applyNumberFormat="0" applyFont="0" applyAlignment="0" applyProtection="0"/>
    <xf numFmtId="169" fontId="2" fillId="0" borderId="0"/>
    <xf numFmtId="0" fontId="2" fillId="74" borderId="43" applyNumberFormat="0" applyFont="0" applyAlignment="0" applyProtection="0"/>
    <xf numFmtId="168" fontId="2" fillId="0" borderId="0"/>
    <xf numFmtId="0" fontId="2" fillId="74" borderId="43" applyNumberFormat="0" applyFont="0" applyAlignment="0" applyProtection="0"/>
    <xf numFmtId="168" fontId="2" fillId="0" borderId="0"/>
    <xf numFmtId="0" fontId="2" fillId="74" borderId="43" applyNumberFormat="0" applyFont="0" applyAlignment="0" applyProtection="0"/>
    <xf numFmtId="0" fontId="2" fillId="74" borderId="43" applyNumberFormat="0" applyFont="0" applyAlignment="0" applyProtection="0"/>
    <xf numFmtId="169" fontId="2" fillId="0" borderId="0"/>
    <xf numFmtId="168" fontId="2" fillId="0" borderId="0"/>
    <xf numFmtId="168" fontId="2" fillId="0" borderId="0"/>
    <xf numFmtId="0" fontId="2" fillId="74" borderId="43" applyNumberFormat="0" applyFont="0" applyAlignment="0" applyProtection="0"/>
    <xf numFmtId="0" fontId="2" fillId="74" borderId="43" applyNumberFormat="0" applyFont="0" applyAlignment="0" applyProtection="0"/>
    <xf numFmtId="0" fontId="2" fillId="74" borderId="43" applyNumberFormat="0" applyFont="0" applyAlignment="0" applyProtection="0"/>
    <xf numFmtId="0" fontId="2" fillId="74" borderId="43"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44" applyNumberFormat="0" applyAlignment="0" applyProtection="0"/>
    <xf numFmtId="0" fontId="67" fillId="9" borderId="30"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168" fontId="68"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168" fontId="68"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169" fontId="68"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30"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30"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30"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30"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30"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30"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30"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168" fontId="68" fillId="64" borderId="44" applyNumberFormat="0" applyAlignment="0" applyProtection="0"/>
    <xf numFmtId="169" fontId="68" fillId="64" borderId="44" applyNumberFormat="0" applyAlignment="0" applyProtection="0"/>
    <xf numFmtId="168" fontId="68" fillId="64" borderId="44" applyNumberFormat="0" applyAlignment="0" applyProtection="0"/>
    <xf numFmtId="168" fontId="68" fillId="64" borderId="44" applyNumberFormat="0" applyAlignment="0" applyProtection="0"/>
    <xf numFmtId="169" fontId="68" fillId="64" borderId="44" applyNumberFormat="0" applyAlignment="0" applyProtection="0"/>
    <xf numFmtId="168" fontId="68" fillId="64" borderId="44" applyNumberFormat="0" applyAlignment="0" applyProtection="0"/>
    <xf numFmtId="168" fontId="68" fillId="64" borderId="44" applyNumberFormat="0" applyAlignment="0" applyProtection="0"/>
    <xf numFmtId="169" fontId="68" fillId="64" borderId="44" applyNumberFormat="0" applyAlignment="0" applyProtection="0"/>
    <xf numFmtId="168" fontId="68" fillId="64" borderId="44" applyNumberFormat="0" applyAlignment="0" applyProtection="0"/>
    <xf numFmtId="168" fontId="68" fillId="64" borderId="44" applyNumberFormat="0" applyAlignment="0" applyProtection="0"/>
    <xf numFmtId="169" fontId="68" fillId="64" borderId="44" applyNumberFormat="0" applyAlignment="0" applyProtection="0"/>
    <xf numFmtId="168" fontId="68" fillId="64" borderId="44" applyNumberFormat="0" applyAlignment="0" applyProtection="0"/>
    <xf numFmtId="0" fontId="66" fillId="64" borderId="44"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45" applyNumberFormat="0" applyFill="0" applyAlignment="0" applyProtection="0"/>
    <xf numFmtId="0" fontId="4" fillId="0" borderId="34"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168" fontId="77"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168" fontId="77"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169" fontId="77"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4"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4"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4"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4"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4"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4"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4"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168" fontId="77" fillId="0" borderId="45" applyNumberFormat="0" applyFill="0" applyAlignment="0" applyProtection="0"/>
    <xf numFmtId="169" fontId="77" fillId="0" borderId="45" applyNumberFormat="0" applyFill="0" applyAlignment="0" applyProtection="0"/>
    <xf numFmtId="168" fontId="77" fillId="0" borderId="45" applyNumberFormat="0" applyFill="0" applyAlignment="0" applyProtection="0"/>
    <xf numFmtId="168" fontId="77" fillId="0" borderId="45" applyNumberFormat="0" applyFill="0" applyAlignment="0" applyProtection="0"/>
    <xf numFmtId="169" fontId="77" fillId="0" borderId="45" applyNumberFormat="0" applyFill="0" applyAlignment="0" applyProtection="0"/>
    <xf numFmtId="168" fontId="77" fillId="0" borderId="45" applyNumberFormat="0" applyFill="0" applyAlignment="0" applyProtection="0"/>
    <xf numFmtId="168" fontId="77" fillId="0" borderId="45" applyNumberFormat="0" applyFill="0" applyAlignment="0" applyProtection="0"/>
    <xf numFmtId="169" fontId="77" fillId="0" borderId="45" applyNumberFormat="0" applyFill="0" applyAlignment="0" applyProtection="0"/>
    <xf numFmtId="168" fontId="77" fillId="0" borderId="45" applyNumberFormat="0" applyFill="0" applyAlignment="0" applyProtection="0"/>
    <xf numFmtId="168" fontId="77" fillId="0" borderId="45" applyNumberFormat="0" applyFill="0" applyAlignment="0" applyProtection="0"/>
    <xf numFmtId="169" fontId="77" fillId="0" borderId="45" applyNumberFormat="0" applyFill="0" applyAlignment="0" applyProtection="0"/>
    <xf numFmtId="168" fontId="77" fillId="0" borderId="45" applyNumberFormat="0" applyFill="0" applyAlignment="0" applyProtection="0"/>
    <xf numFmtId="0" fontId="30" fillId="0" borderId="45" applyNumberFormat="0" applyFill="0" applyAlignment="0" applyProtection="0"/>
    <xf numFmtId="0" fontId="8" fillId="0" borderId="46"/>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0" fontId="123" fillId="0" borderId="0"/>
  </cellStyleXfs>
  <cellXfs count="666">
    <xf numFmtId="0" fontId="0" fillId="0" borderId="0" xfId="0"/>
    <xf numFmtId="0" fontId="2" fillId="3" borderId="3" xfId="11" applyFill="1" applyBorder="1" applyAlignment="1">
      <alignment horizontal="left" vertical="center" wrapText="1"/>
    </xf>
    <xf numFmtId="0" fontId="2" fillId="0" borderId="0" xfId="11"/>
    <xf numFmtId="0" fontId="2" fillId="0" borderId="0" xfId="0" applyFont="1"/>
    <xf numFmtId="0" fontId="84" fillId="0" borderId="0" xfId="0" applyFont="1"/>
    <xf numFmtId="0" fontId="85" fillId="0" borderId="0" xfId="0" applyFont="1"/>
    <xf numFmtId="0" fontId="2" fillId="0" borderId="1" xfId="0" applyFont="1" applyBorder="1"/>
    <xf numFmtId="0" fontId="86" fillId="0" borderId="1" xfId="0" applyFont="1" applyBorder="1" applyAlignment="1">
      <alignment horizontal="center" vertical="center"/>
    </xf>
    <xf numFmtId="0" fontId="2" fillId="0" borderId="15" xfId="0" applyFont="1" applyBorder="1" applyAlignment="1">
      <alignment horizontal="right" vertical="center" wrapText="1"/>
    </xf>
    <xf numFmtId="0" fontId="2" fillId="0" borderId="13" xfId="0" applyFont="1" applyBorder="1" applyAlignment="1">
      <alignment vertical="center" wrapText="1"/>
    </xf>
    <xf numFmtId="0" fontId="2" fillId="0" borderId="15" xfId="0" applyFont="1" applyBorder="1" applyAlignment="1">
      <alignment horizontal="center" vertical="center" wrapText="1"/>
    </xf>
    <xf numFmtId="0" fontId="2" fillId="0" borderId="3" xfId="0" applyFont="1" applyBorder="1" applyAlignment="1">
      <alignment vertical="center" wrapText="1"/>
    </xf>
    <xf numFmtId="193" fontId="2" fillId="0" borderId="3" xfId="0" applyNumberFormat="1" applyFont="1" applyBorder="1" applyAlignment="1" applyProtection="1">
      <alignment vertical="center" wrapText="1"/>
      <protection locked="0"/>
    </xf>
    <xf numFmtId="0" fontId="2" fillId="0" borderId="0" xfId="0" applyFont="1" applyAlignment="1">
      <alignment horizontal="right"/>
    </xf>
    <xf numFmtId="0" fontId="88" fillId="0" borderId="0" xfId="0" applyFont="1"/>
    <xf numFmtId="0" fontId="46" fillId="0" borderId="0" xfId="0" applyFont="1" applyAlignment="1" applyProtection="1">
      <alignment horizontal="right"/>
      <protection locked="0"/>
    </xf>
    <xf numFmtId="0" fontId="2" fillId="0" borderId="3" xfId="0" applyFont="1" applyBorder="1" applyAlignment="1">
      <alignment horizontal="center" vertical="center" wrapText="1"/>
    </xf>
    <xf numFmtId="0" fontId="46" fillId="0" borderId="0" xfId="0" applyFont="1" applyAlignment="1">
      <alignment horizontal="center"/>
    </xf>
    <xf numFmtId="0" fontId="84" fillId="0" borderId="15" xfId="0" applyFont="1" applyBorder="1" applyAlignment="1">
      <alignment horizontal="center" vertical="center" wrapText="1"/>
    </xf>
    <xf numFmtId="0" fontId="84" fillId="0" borderId="3" xfId="0" applyFont="1" applyBorder="1" applyAlignment="1">
      <alignment vertical="center" wrapText="1"/>
    </xf>
    <xf numFmtId="0" fontId="84" fillId="0" borderId="18" xfId="0" applyFont="1" applyBorder="1" applyAlignment="1">
      <alignment horizontal="center" vertical="center" wrapText="1"/>
    </xf>
    <xf numFmtId="0" fontId="86" fillId="0" borderId="19" xfId="0" applyFont="1" applyBorder="1" applyAlignment="1">
      <alignment vertical="center" wrapText="1"/>
    </xf>
    <xf numFmtId="0" fontId="84" fillId="0" borderId="0" xfId="0" applyFont="1" applyAlignment="1">
      <alignment horizontal="center" vertical="center" wrapText="1"/>
    </xf>
    <xf numFmtId="0" fontId="84" fillId="0" borderId="0" xfId="0" applyFont="1" applyAlignment="1">
      <alignment vertical="center" wrapText="1"/>
    </xf>
    <xf numFmtId="0" fontId="84" fillId="0" borderId="0" xfId="0" applyFont="1" applyAlignment="1">
      <alignment wrapText="1"/>
    </xf>
    <xf numFmtId="0" fontId="2" fillId="0" borderId="0" xfId="0" applyFont="1" applyAlignment="1">
      <alignment horizontal="left" wrapText="1"/>
    </xf>
    <xf numFmtId="0" fontId="45" fillId="0" borderId="0" xfId="0" applyFont="1" applyAlignment="1">
      <alignment horizontal="center" vertical="center" wrapText="1"/>
    </xf>
    <xf numFmtId="0" fontId="2" fillId="0" borderId="0" xfId="0" applyFont="1" applyAlignment="1">
      <alignment horizontal="right" wrapText="1"/>
    </xf>
    <xf numFmtId="0" fontId="2" fillId="0" borderId="12" xfId="0" applyFont="1" applyBorder="1"/>
    <xf numFmtId="0" fontId="2" fillId="0" borderId="15" xfId="0" applyFont="1" applyBorder="1" applyAlignment="1">
      <alignment vertical="center"/>
    </xf>
    <xf numFmtId="0" fontId="2" fillId="0" borderId="8" xfId="0" applyFont="1" applyBorder="1" applyAlignment="1">
      <alignment wrapText="1"/>
    </xf>
    <xf numFmtId="0" fontId="84" fillId="0" borderId="17" xfId="0" applyFont="1" applyBorder="1"/>
    <xf numFmtId="0" fontId="85" fillId="0" borderId="0" xfId="0" applyFont="1" applyAlignment="1">
      <alignment wrapText="1"/>
    </xf>
    <xf numFmtId="0" fontId="2" fillId="0" borderId="17" xfId="0" applyFont="1" applyBorder="1"/>
    <xf numFmtId="0" fontId="2" fillId="0" borderId="18" xfId="0" applyFont="1" applyBorder="1"/>
    <xf numFmtId="0" fontId="46" fillId="0" borderId="0" xfId="11" applyFont="1" applyAlignment="1">
      <alignment horizontal="right"/>
    </xf>
    <xf numFmtId="0" fontId="45" fillId="0" borderId="13" xfId="11" applyFont="1" applyBorder="1" applyAlignment="1">
      <alignment horizontal="center" vertical="center"/>
    </xf>
    <xf numFmtId="0" fontId="45" fillId="0" borderId="14" xfId="11" applyFont="1" applyBorder="1" applyAlignment="1">
      <alignment horizontal="center" vertical="center"/>
    </xf>
    <xf numFmtId="0" fontId="2" fillId="0" borderId="0" xfId="11" applyAlignment="1">
      <alignment vertical="center"/>
    </xf>
    <xf numFmtId="0" fontId="85" fillId="0" borderId="3" xfId="0" applyFont="1" applyBorder="1"/>
    <xf numFmtId="0" fontId="84" fillId="0" borderId="0" xfId="0" applyFont="1" applyAlignment="1">
      <alignment vertical="center"/>
    </xf>
    <xf numFmtId="0" fontId="84" fillId="0" borderId="15" xfId="0" applyFont="1" applyBorder="1" applyAlignment="1">
      <alignment horizontal="center" vertical="center"/>
    </xf>
    <xf numFmtId="0" fontId="84" fillId="0" borderId="11" xfId="0" applyFont="1" applyBorder="1" applyAlignment="1">
      <alignment wrapText="1"/>
    </xf>
    <xf numFmtId="0" fontId="84" fillId="0" borderId="0" xfId="0" applyFont="1" applyAlignment="1">
      <alignment horizontal="center" vertical="center"/>
    </xf>
    <xf numFmtId="0" fontId="2" fillId="0" borderId="12" xfId="9" applyFont="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4" xfId="2" applyNumberFormat="1" applyFont="1" applyFill="1" applyBorder="1" applyAlignment="1" applyProtection="1">
      <alignment horizontal="center" vertical="center"/>
      <protection locked="0"/>
    </xf>
    <xf numFmtId="0" fontId="2" fillId="0" borderId="15" xfId="9" applyFont="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16"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16"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16"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16"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Alignment="1" applyProtection="1">
      <alignment wrapText="1"/>
      <protection locked="0"/>
    </xf>
    <xf numFmtId="1" fontId="45" fillId="36" borderId="3" xfId="2" applyNumberFormat="1" applyFont="1" applyFill="1" applyBorder="1" applyAlignment="1" applyProtection="1">
      <alignment horizontal="left" vertical="top" wrapText="1"/>
    </xf>
    <xf numFmtId="0" fontId="2" fillId="0" borderId="15" xfId="9" applyFont="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16"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45" fillId="36" borderId="19" xfId="13" applyFont="1" applyFill="1" applyBorder="1" applyAlignment="1" applyProtection="1">
      <alignment vertical="center" wrapText="1"/>
      <protection locked="0"/>
    </xf>
    <xf numFmtId="193" fontId="2" fillId="36" borderId="20" xfId="2" applyNumberFormat="1" applyFont="1" applyFill="1" applyBorder="1" applyAlignment="1" applyProtection="1">
      <alignment vertical="top" wrapText="1"/>
    </xf>
    <xf numFmtId="0" fontId="45" fillId="0" borderId="0" xfId="11" applyFont="1"/>
    <xf numFmtId="0" fontId="84" fillId="0" borderId="4" xfId="0" applyFont="1" applyBorder="1" applyAlignment="1">
      <alignment horizontal="center" vertical="center" wrapText="1"/>
    </xf>
    <xf numFmtId="0" fontId="84" fillId="0" borderId="55" xfId="0" applyFont="1" applyBorder="1" applyAlignment="1">
      <alignment horizontal="center" vertical="center" wrapText="1"/>
    </xf>
    <xf numFmtId="0" fontId="84" fillId="0" borderId="6" xfId="0" applyFont="1" applyBorder="1" applyAlignment="1">
      <alignment horizontal="center" vertical="center" wrapText="1"/>
    </xf>
    <xf numFmtId="167" fontId="84" fillId="0" borderId="56" xfId="0" applyNumberFormat="1" applyFont="1" applyBorder="1" applyAlignment="1">
      <alignment horizontal="center"/>
    </xf>
    <xf numFmtId="167" fontId="85" fillId="0" borderId="0" xfId="0" applyNumberFormat="1" applyFont="1" applyAlignment="1">
      <alignment horizontal="center"/>
    </xf>
    <xf numFmtId="167" fontId="84" fillId="0" borderId="54" xfId="0" applyNumberFormat="1" applyFont="1" applyBorder="1" applyAlignment="1">
      <alignment horizontal="center"/>
    </xf>
    <xf numFmtId="167" fontId="91" fillId="0" borderId="0" xfId="0" applyNumberFormat="1" applyFont="1" applyAlignment="1">
      <alignment horizontal="center"/>
    </xf>
    <xf numFmtId="167" fontId="84" fillId="0" borderId="57" xfId="0" applyNumberFormat="1" applyFont="1" applyBorder="1" applyAlignment="1">
      <alignment horizontal="center"/>
    </xf>
    <xf numFmtId="167" fontId="89" fillId="0" borderId="0" xfId="0" applyNumberFormat="1" applyFont="1" applyAlignment="1">
      <alignment horizontal="center"/>
    </xf>
    <xf numFmtId="167" fontId="84" fillId="0" borderId="58" xfId="0" applyNumberFormat="1" applyFont="1" applyBorder="1" applyAlignment="1">
      <alignment horizontal="center"/>
    </xf>
    <xf numFmtId="0" fontId="84" fillId="0" borderId="15" xfId="0" applyFont="1" applyBorder="1" applyAlignment="1">
      <alignment vertical="center"/>
    </xf>
    <xf numFmtId="193" fontId="84" fillId="0" borderId="3" xfId="0" applyNumberFormat="1" applyFont="1" applyBorder="1"/>
    <xf numFmtId="0" fontId="2" fillId="3" borderId="18" xfId="9" applyFont="1" applyFill="1" applyBorder="1" applyAlignment="1" applyProtection="1">
      <alignment horizontal="left" vertical="center"/>
      <protection locked="0"/>
    </xf>
    <xf numFmtId="0" fontId="45" fillId="3" borderId="19" xfId="16" applyFont="1" applyFill="1" applyBorder="1" applyProtection="1">
      <protection locked="0"/>
    </xf>
    <xf numFmtId="193" fontId="84" fillId="36" borderId="19" xfId="0" applyNumberFormat="1" applyFont="1" applyFill="1" applyBorder="1"/>
    <xf numFmtId="0" fontId="86" fillId="0" borderId="0" xfId="0" applyFont="1" applyAlignment="1">
      <alignment horizontal="center"/>
    </xf>
    <xf numFmtId="0" fontId="84" fillId="0" borderId="12" xfId="0" applyFont="1" applyBorder="1"/>
    <xf numFmtId="0" fontId="84" fillId="0" borderId="14" xfId="0" applyFont="1" applyBorder="1"/>
    <xf numFmtId="0" fontId="84" fillId="0" borderId="16" xfId="0" applyFont="1" applyBorder="1" applyAlignment="1">
      <alignment horizontal="center" vertical="center"/>
    </xf>
    <xf numFmtId="164" fontId="2" fillId="3" borderId="15"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16" xfId="1" applyNumberFormat="1" applyFont="1" applyFill="1" applyBorder="1" applyAlignment="1" applyProtection="1">
      <alignment horizontal="center" vertical="center" wrapText="1"/>
      <protection locked="0"/>
    </xf>
    <xf numFmtId="0" fontId="2" fillId="3" borderId="15" xfId="5" applyFill="1" applyBorder="1" applyAlignment="1" applyProtection="1">
      <alignment horizontal="right" vertical="center"/>
      <protection locked="0"/>
    </xf>
    <xf numFmtId="193" fontId="84" fillId="0" borderId="15" xfId="0" applyNumberFormat="1" applyFont="1" applyBorder="1"/>
    <xf numFmtId="193" fontId="84" fillId="0" borderId="16" xfId="0" applyNumberFormat="1" applyFont="1" applyBorder="1"/>
    <xf numFmtId="193" fontId="84" fillId="36" borderId="48" xfId="0" applyNumberFormat="1" applyFont="1" applyFill="1" applyBorder="1"/>
    <xf numFmtId="0" fontId="45" fillId="3" borderId="20" xfId="16" applyFont="1" applyFill="1" applyBorder="1" applyProtection="1">
      <protection locked="0"/>
    </xf>
    <xf numFmtId="193" fontId="84" fillId="36" borderId="18" xfId="0" applyNumberFormat="1" applyFont="1" applyFill="1" applyBorder="1"/>
    <xf numFmtId="193" fontId="84" fillId="36" borderId="20" xfId="0" applyNumberFormat="1" applyFont="1" applyFill="1" applyBorder="1"/>
    <xf numFmtId="193" fontId="84" fillId="36" borderId="49" xfId="0" applyNumberFormat="1" applyFont="1" applyFill="1" applyBorder="1"/>
    <xf numFmtId="0" fontId="84" fillId="0" borderId="13" xfId="0" applyFont="1" applyBorder="1"/>
    <xf numFmtId="0" fontId="88" fillId="0" borderId="0" xfId="0" applyFont="1" applyAlignment="1">
      <alignment wrapText="1"/>
    </xf>
    <xf numFmtId="0" fontId="84" fillId="0" borderId="15" xfId="0" applyFont="1" applyBorder="1"/>
    <xf numFmtId="0" fontId="84" fillId="0" borderId="3" xfId="0" applyFont="1" applyBorder="1"/>
    <xf numFmtId="0" fontId="84" fillId="0" borderId="59" xfId="0" applyFont="1" applyBorder="1" applyAlignment="1">
      <alignment wrapText="1"/>
    </xf>
    <xf numFmtId="0" fontId="84" fillId="0" borderId="18" xfId="0" applyFont="1" applyBorder="1"/>
    <xf numFmtId="0" fontId="86" fillId="0" borderId="19" xfId="0" applyFont="1" applyBorder="1"/>
    <xf numFmtId="193" fontId="45" fillId="36" borderId="19" xfId="16" applyNumberFormat="1" applyFont="1" applyFill="1" applyBorder="1" applyProtection="1">
      <protection locked="0"/>
    </xf>
    <xf numFmtId="0" fontId="84" fillId="0" borderId="50" xfId="0" applyFont="1" applyBorder="1" applyAlignment="1">
      <alignment horizontal="center"/>
    </xf>
    <xf numFmtId="0" fontId="84" fillId="0" borderId="51" xfId="0" applyFont="1" applyBorder="1" applyAlignment="1">
      <alignment horizontal="center"/>
    </xf>
    <xf numFmtId="0" fontId="84" fillId="0" borderId="13" xfId="0" applyFont="1" applyBorder="1" applyAlignment="1">
      <alignment horizontal="center"/>
    </xf>
    <xf numFmtId="0" fontId="84" fillId="0" borderId="14" xfId="0" applyFont="1" applyBorder="1" applyAlignment="1">
      <alignment horizontal="center"/>
    </xf>
    <xf numFmtId="0" fontId="88" fillId="0" borderId="0" xfId="0" applyFont="1" applyAlignment="1">
      <alignment horizontal="center"/>
    </xf>
    <xf numFmtId="0" fontId="2" fillId="3" borderId="15" xfId="5" applyFill="1" applyBorder="1" applyAlignment="1" applyProtection="1">
      <alignment horizontal="left" vertical="center"/>
      <protection locked="0"/>
    </xf>
    <xf numFmtId="0" fontId="2" fillId="3" borderId="3" xfId="5" applyFill="1" applyBorder="1" applyProtection="1">
      <protection locked="0"/>
    </xf>
    <xf numFmtId="0" fontId="2" fillId="0" borderId="3" xfId="13" applyFont="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193" fontId="2" fillId="36" borderId="3" xfId="5" applyNumberFormat="1" applyFill="1" applyBorder="1" applyProtection="1">
      <protection locked="0"/>
    </xf>
    <xf numFmtId="193" fontId="2" fillId="36" borderId="3" xfId="1" applyNumberFormat="1" applyFont="1" applyFill="1" applyBorder="1" applyProtection="1">
      <protection locked="0"/>
    </xf>
    <xf numFmtId="193" fontId="2" fillId="3" borderId="3" xfId="5" applyNumberFormat="1" applyFill="1" applyBorder="1" applyProtection="1">
      <protection locked="0"/>
    </xf>
    <xf numFmtId="3" fontId="2" fillId="36" borderId="16" xfId="5" applyNumberFormat="1" applyFill="1" applyBorder="1" applyProtection="1">
      <protection locked="0"/>
    </xf>
    <xf numFmtId="0" fontId="92"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2" fillId="0" borderId="3" xfId="11" applyFont="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0" fillId="0" borderId="3" xfId="11" applyFont="1" applyBorder="1" applyAlignment="1">
      <alignment wrapText="1"/>
    </xf>
    <xf numFmtId="193" fontId="2" fillId="0" borderId="3" xfId="1" applyNumberFormat="1" applyFont="1" applyFill="1" applyBorder="1" applyProtection="1">
      <protection locked="0"/>
    </xf>
    <xf numFmtId="0" fontId="92" fillId="3" borderId="3" xfId="9" applyFont="1" applyFill="1" applyBorder="1" applyAlignment="1" applyProtection="1">
      <alignment horizontal="left" vertical="center"/>
      <protection locked="0"/>
    </xf>
    <xf numFmtId="0" fontId="90" fillId="3" borderId="3" xfId="20961" applyFont="1" applyFill="1" applyBorder="1"/>
    <xf numFmtId="3" fontId="45" fillId="36" borderId="19" xfId="16" applyNumberFormat="1" applyFont="1" applyFill="1" applyBorder="1" applyProtection="1">
      <protection locked="0"/>
    </xf>
    <xf numFmtId="193" fontId="45" fillId="36" borderId="19" xfId="1" applyNumberFormat="1" applyFont="1" applyFill="1" applyBorder="1" applyAlignment="1" applyProtection="1">
      <protection locked="0"/>
    </xf>
    <xf numFmtId="193" fontId="2" fillId="3" borderId="19" xfId="5" applyNumberFormat="1" applyFill="1" applyBorder="1" applyProtection="1">
      <protection locked="0"/>
    </xf>
    <xf numFmtId="164" fontId="45" fillId="36" borderId="20" xfId="1" applyNumberFormat="1" applyFont="1" applyFill="1" applyBorder="1" applyAlignment="1" applyProtection="1">
      <protection locked="0"/>
    </xf>
    <xf numFmtId="193" fontId="84" fillId="0" borderId="0" xfId="0" applyNumberFormat="1" applyFont="1"/>
    <xf numFmtId="0" fontId="45" fillId="0" borderId="22" xfId="0" applyFont="1" applyBorder="1" applyAlignment="1">
      <alignment vertical="center" wrapText="1"/>
    </xf>
    <xf numFmtId="0" fontId="90" fillId="0" borderId="3" xfId="20960" applyFont="1" applyBorder="1" applyAlignment="1">
      <alignment horizontal="center" vertical="center"/>
    </xf>
    <xf numFmtId="0" fontId="2" fillId="3" borderId="3" xfId="20960" applyFill="1" applyBorder="1" applyAlignment="1">
      <alignment horizontal="right" indent="1"/>
    </xf>
    <xf numFmtId="0" fontId="2" fillId="3" borderId="2" xfId="20960" applyFill="1" applyBorder="1" applyAlignment="1">
      <alignment horizontal="right" indent="1"/>
    </xf>
    <xf numFmtId="0" fontId="93" fillId="0" borderId="0" xfId="0" applyFont="1" applyAlignment="1">
      <alignment wrapText="1"/>
    </xf>
    <xf numFmtId="0" fontId="2" fillId="3" borderId="3" xfId="20960" applyFill="1" applyBorder="1"/>
    <xf numFmtId="0" fontId="45" fillId="0" borderId="3" xfId="0" applyFont="1" applyBorder="1" applyAlignment="1">
      <alignment horizontal="center" vertical="center" wrapText="1"/>
    </xf>
    <xf numFmtId="0" fontId="65" fillId="0" borderId="3" xfId="0" applyFont="1" applyBorder="1" applyAlignment="1">
      <alignment horizontal="left" vertical="center" wrapText="1"/>
    </xf>
    <xf numFmtId="0" fontId="2" fillId="0" borderId="19" xfId="0" applyFont="1" applyBorder="1" applyAlignment="1">
      <alignment vertical="center" wrapText="1"/>
    </xf>
    <xf numFmtId="0" fontId="2" fillId="0" borderId="12" xfId="11" applyBorder="1" applyAlignment="1">
      <alignment vertical="center"/>
    </xf>
    <xf numFmtId="0" fontId="2" fillId="0" borderId="13" xfId="11" applyBorder="1" applyAlignment="1">
      <alignment vertical="center"/>
    </xf>
    <xf numFmtId="193" fontId="86" fillId="36" borderId="19" xfId="0" applyNumberFormat="1" applyFont="1" applyFill="1" applyBorder="1" applyAlignment="1">
      <alignment horizontal="center" vertical="center"/>
    </xf>
    <xf numFmtId="0" fontId="84" fillId="0" borderId="3" xfId="0" applyFont="1" applyBorder="1" applyAlignment="1">
      <alignment wrapText="1"/>
    </xf>
    <xf numFmtId="0" fontId="86" fillId="36" borderId="3" xfId="0" applyFont="1" applyFill="1" applyBorder="1" applyAlignment="1">
      <alignment wrapText="1"/>
    </xf>
    <xf numFmtId="0" fontId="86" fillId="36" borderId="19" xfId="0" applyFont="1" applyFill="1" applyBorder="1" applyAlignment="1">
      <alignment wrapText="1"/>
    </xf>
    <xf numFmtId="0" fontId="84" fillId="0" borderId="12" xfId="0" applyFont="1" applyBorder="1" applyAlignment="1">
      <alignment horizontal="center" vertical="center"/>
    </xf>
    <xf numFmtId="193" fontId="84" fillId="36" borderId="14" xfId="0" applyNumberFormat="1" applyFont="1" applyFill="1" applyBorder="1" applyAlignment="1">
      <alignment horizontal="center" vertical="center"/>
    </xf>
    <xf numFmtId="193" fontId="84" fillId="36" borderId="16" xfId="0" applyNumberFormat="1" applyFont="1" applyFill="1" applyBorder="1" applyAlignment="1">
      <alignment horizontal="center" vertical="center" wrapText="1"/>
    </xf>
    <xf numFmtId="193" fontId="84" fillId="36" borderId="20" xfId="0" applyNumberFormat="1" applyFont="1" applyFill="1" applyBorder="1" applyAlignment="1">
      <alignment horizontal="center" vertical="center" wrapText="1"/>
    </xf>
    <xf numFmtId="0" fontId="45" fillId="0" borderId="0" xfId="11" applyFont="1" applyAlignment="1">
      <alignment horizontal="center"/>
    </xf>
    <xf numFmtId="0" fontId="2" fillId="3" borderId="3" xfId="11" applyFill="1" applyBorder="1" applyAlignment="1">
      <alignment horizontal="center" vertical="center" wrapText="1"/>
    </xf>
    <xf numFmtId="0" fontId="45" fillId="0" borderId="0" xfId="8" applyFont="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2" xfId="0" applyFont="1" applyBorder="1" applyAlignment="1">
      <alignment horizontal="center" vertical="center" wrapText="1"/>
    </xf>
    <xf numFmtId="0" fontId="84" fillId="0" borderId="13" xfId="0" applyFont="1" applyBorder="1" applyAlignment="1">
      <alignment horizontal="left" vertical="center" wrapText="1" indent="2"/>
    </xf>
    <xf numFmtId="0" fontId="94" fillId="0" borderId="0" xfId="11" applyFont="1"/>
    <xf numFmtId="0" fontId="95" fillId="0" borderId="0" xfId="11" applyFont="1" applyAlignment="1">
      <alignment horizontal="center" vertical="center" wrapText="1"/>
    </xf>
    <xf numFmtId="0" fontId="3" fillId="0" borderId="0" xfId="0" applyFont="1"/>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Border="1" applyAlignment="1">
      <alignment horizontal="center" vertical="center" wrapText="1"/>
    </xf>
    <xf numFmtId="0" fontId="2" fillId="0" borderId="16" xfId="1" applyNumberFormat="1" applyFont="1" applyFill="1" applyBorder="1" applyAlignment="1" applyProtection="1">
      <alignment horizontal="center" vertical="center" wrapText="1"/>
      <protection locked="0"/>
    </xf>
    <xf numFmtId="0" fontId="3" fillId="0" borderId="50" xfId="0" applyFont="1" applyBorder="1"/>
    <xf numFmtId="0" fontId="3" fillId="0" borderId="51" xfId="0" applyFont="1" applyBorder="1"/>
    <xf numFmtId="0" fontId="3" fillId="0" borderId="13" xfId="0" applyFont="1" applyBorder="1" applyAlignment="1">
      <alignment horizontal="center" vertical="center"/>
    </xf>
    <xf numFmtId="0" fontId="3" fillId="0" borderId="23" xfId="0" applyFont="1" applyBorder="1" applyAlignment="1">
      <alignment horizontal="center" vertical="center"/>
    </xf>
    <xf numFmtId="0" fontId="3" fillId="0" borderId="14" xfId="0" applyFont="1" applyBorder="1" applyAlignment="1">
      <alignment horizontal="center" vertical="center"/>
    </xf>
    <xf numFmtId="0" fontId="97" fillId="0" borderId="0" xfId="0" applyFont="1"/>
    <xf numFmtId="0" fontId="3" fillId="0" borderId="59" xfId="0" applyFont="1" applyBorder="1"/>
    <xf numFmtId="0" fontId="3" fillId="0" borderId="13" xfId="0" applyFont="1" applyBorder="1" applyAlignment="1">
      <alignment wrapText="1"/>
    </xf>
    <xf numFmtId="0" fontId="3" fillId="0" borderId="23" xfId="0" applyFont="1" applyBorder="1" applyAlignment="1">
      <alignment wrapText="1"/>
    </xf>
    <xf numFmtId="0" fontId="3" fillId="0" borderId="14" xfId="0" applyFont="1" applyBorder="1" applyAlignment="1">
      <alignment wrapText="1"/>
    </xf>
    <xf numFmtId="0" fontId="3" fillId="0" borderId="3" xfId="0" applyFont="1" applyBorder="1" applyAlignment="1">
      <alignment horizontal="center" vertical="center" wrapText="1"/>
    </xf>
    <xf numFmtId="193" fontId="3" fillId="0" borderId="3" xfId="0" applyNumberFormat="1" applyFont="1" applyBorder="1"/>
    <xf numFmtId="193" fontId="3" fillId="36" borderId="19" xfId="0" applyNumberFormat="1" applyFont="1" applyFill="1" applyBorder="1"/>
    <xf numFmtId="9" fontId="3" fillId="0" borderId="16" xfId="20962" applyFont="1" applyBorder="1"/>
    <xf numFmtId="9" fontId="3" fillId="36" borderId="20" xfId="20962" applyFont="1" applyFill="1" applyBorder="1"/>
    <xf numFmtId="0" fontId="86" fillId="0" borderId="0" xfId="0" applyFont="1" applyAlignment="1">
      <alignment horizontal="center" wrapText="1"/>
    </xf>
    <xf numFmtId="167" fontId="84" fillId="0" borderId="3" xfId="0" applyNumberFormat="1" applyFont="1" applyBorder="1"/>
    <xf numFmtId="167" fontId="84" fillId="36" borderId="19" xfId="0" applyNumberFormat="1" applyFont="1" applyFill="1" applyBorder="1"/>
    <xf numFmtId="0" fontId="84" fillId="0" borderId="64" xfId="0" applyFont="1" applyBorder="1" applyAlignment="1">
      <alignment vertical="center" wrapText="1"/>
    </xf>
    <xf numFmtId="193" fontId="86" fillId="36" borderId="19"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72"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99" fillId="3" borderId="74" xfId="0" applyFont="1" applyFill="1" applyBorder="1" applyAlignment="1">
      <alignment horizontal="left"/>
    </xf>
    <xf numFmtId="0" fontId="99" fillId="3" borderId="75" xfId="0" applyFont="1" applyFill="1" applyBorder="1" applyAlignment="1">
      <alignment horizontal="left"/>
    </xf>
    <xf numFmtId="0" fontId="4" fillId="3" borderId="78" xfId="0" applyFont="1" applyFill="1" applyBorder="1" applyAlignment="1">
      <alignment vertical="center"/>
    </xf>
    <xf numFmtId="0" fontId="3" fillId="3" borderId="79" xfId="0" applyFont="1" applyFill="1" applyBorder="1" applyAlignment="1">
      <alignment vertical="center"/>
    </xf>
    <xf numFmtId="0" fontId="3" fillId="3" borderId="80" xfId="0" applyFont="1" applyFill="1" applyBorder="1" applyAlignment="1">
      <alignment vertical="center"/>
    </xf>
    <xf numFmtId="0" fontId="3" fillId="0" borderId="63" xfId="0" applyFont="1" applyBorder="1" applyAlignment="1">
      <alignment horizontal="center" vertical="center"/>
    </xf>
    <xf numFmtId="0" fontId="3" fillId="0" borderId="7" xfId="0" applyFont="1" applyBorder="1" applyAlignment="1">
      <alignment vertical="center"/>
    </xf>
    <xf numFmtId="169" fontId="9" fillId="37" borderId="0" xfId="20"/>
    <xf numFmtId="0" fontId="3" fillId="0" borderId="81" xfId="0" applyFont="1" applyBorder="1" applyAlignment="1">
      <alignment vertical="center"/>
    </xf>
    <xf numFmtId="0" fontId="3" fillId="0" borderId="15" xfId="0" applyFont="1" applyBorder="1" applyAlignment="1">
      <alignment horizontal="center" vertical="center"/>
    </xf>
    <xf numFmtId="0" fontId="3" fillId="0" borderId="76" xfId="0" applyFont="1" applyBorder="1" applyAlignment="1">
      <alignment vertical="center"/>
    </xf>
    <xf numFmtId="0" fontId="4" fillId="0" borderId="76" xfId="0" applyFont="1" applyBorder="1" applyAlignment="1">
      <alignment vertical="center"/>
    </xf>
    <xf numFmtId="0" fontId="3" fillId="0" borderId="18" xfId="0" applyFont="1" applyBorder="1" applyAlignment="1">
      <alignment horizontal="center" vertical="center"/>
    </xf>
    <xf numFmtId="0" fontId="4" fillId="0" borderId="19" xfId="0" applyFont="1" applyBorder="1" applyAlignment="1">
      <alignment vertical="center"/>
    </xf>
    <xf numFmtId="0" fontId="3" fillId="3" borderId="59" xfId="0" applyFont="1" applyFill="1" applyBorder="1" applyAlignment="1">
      <alignment horizontal="center" vertical="center"/>
    </xf>
    <xf numFmtId="0" fontId="3" fillId="3" borderId="0" xfId="0" applyFont="1" applyFill="1" applyAlignment="1">
      <alignment vertical="center"/>
    </xf>
    <xf numFmtId="0" fontId="3" fillId="0" borderId="12" xfId="0" applyFont="1" applyBorder="1" applyAlignment="1">
      <alignment horizontal="center" vertical="center"/>
    </xf>
    <xf numFmtId="0" fontId="3" fillId="0" borderId="13" xfId="0" applyFont="1" applyBorder="1" applyAlignment="1">
      <alignment vertical="center"/>
    </xf>
    <xf numFmtId="169" fontId="9" fillId="37" borderId="51" xfId="20" applyBorder="1"/>
    <xf numFmtId="0" fontId="3" fillId="0" borderId="23" xfId="0" applyFont="1" applyBorder="1" applyAlignment="1">
      <alignment vertical="center"/>
    </xf>
    <xf numFmtId="0" fontId="3" fillId="0" borderId="82" xfId="0" applyFont="1" applyBorder="1" applyAlignment="1">
      <alignment horizontal="center" vertical="center"/>
    </xf>
    <xf numFmtId="0" fontId="3" fillId="0" borderId="83" xfId="0" applyFont="1" applyBorder="1" applyAlignment="1">
      <alignment vertical="center"/>
    </xf>
    <xf numFmtId="169" fontId="9" fillId="37" borderId="21" xfId="20" applyBorder="1"/>
    <xf numFmtId="169" fontId="9" fillId="37" borderId="84" xfId="20" applyBorder="1"/>
    <xf numFmtId="169" fontId="9" fillId="37" borderId="22" xfId="20" applyBorder="1"/>
    <xf numFmtId="0" fontId="3" fillId="0" borderId="85" xfId="0" applyFont="1" applyBorder="1" applyAlignment="1">
      <alignment horizontal="center" vertical="center"/>
    </xf>
    <xf numFmtId="0" fontId="3" fillId="0" borderId="86" xfId="0" applyFont="1" applyBorder="1" applyAlignment="1">
      <alignment vertical="center"/>
    </xf>
    <xf numFmtId="169" fontId="9" fillId="37" borderId="27" xfId="20" applyBorder="1"/>
    <xf numFmtId="0" fontId="4" fillId="0" borderId="0" xfId="0" applyFont="1" applyAlignment="1">
      <alignment horizontal="center"/>
    </xf>
    <xf numFmtId="0" fontId="86" fillId="0" borderId="76" xfId="0" applyFont="1" applyBorder="1" applyAlignment="1">
      <alignment horizontal="center" vertical="center" wrapText="1"/>
    </xf>
    <xf numFmtId="0" fontId="86" fillId="0" borderId="77" xfId="0" applyFont="1" applyBorder="1" applyAlignment="1">
      <alignment horizontal="center" vertical="center" wrapText="1"/>
    </xf>
    <xf numFmtId="0" fontId="4" fillId="36" borderId="13" xfId="0" applyFont="1" applyFill="1" applyBorder="1" applyAlignment="1">
      <alignment horizontal="center" vertical="center" wrapText="1"/>
    </xf>
    <xf numFmtId="0" fontId="4" fillId="36" borderId="14" xfId="0" applyFont="1" applyFill="1" applyBorder="1" applyAlignment="1">
      <alignment horizontal="center" vertical="center" wrapText="1"/>
    </xf>
    <xf numFmtId="0" fontId="4" fillId="36" borderId="15" xfId="0" applyFont="1" applyFill="1" applyBorder="1" applyAlignment="1">
      <alignment horizontal="left" vertical="center" wrapText="1"/>
    </xf>
    <xf numFmtId="0" fontId="4" fillId="36" borderId="77" xfId="0" applyFont="1" applyFill="1" applyBorder="1" applyAlignment="1">
      <alignment horizontal="left" vertical="center" wrapText="1"/>
    </xf>
    <xf numFmtId="0" fontId="3" fillId="0" borderId="15" xfId="0" applyFont="1" applyBorder="1" applyAlignment="1">
      <alignment horizontal="right" vertical="center" wrapText="1"/>
    </xf>
    <xf numFmtId="0" fontId="100" fillId="0" borderId="15" xfId="0" applyFont="1" applyBorder="1" applyAlignment="1">
      <alignment horizontal="right" vertical="center" wrapText="1"/>
    </xf>
    <xf numFmtId="0" fontId="4" fillId="0" borderId="15" xfId="0" applyFont="1" applyBorder="1" applyAlignment="1">
      <alignment horizontal="left" vertical="center" wrapText="1"/>
    </xf>
    <xf numFmtId="0" fontId="4" fillId="0" borderId="0" xfId="20963" applyFont="1" applyAlignment="1" applyProtection="1">
      <alignment horizontal="left" vertical="center"/>
      <protection locked="0"/>
    </xf>
    <xf numFmtId="0" fontId="3" fillId="0" borderId="0" xfId="0" applyFont="1" applyAlignment="1">
      <alignment horizontal="left" vertical="center"/>
    </xf>
    <xf numFmtId="0" fontId="100" fillId="0" borderId="0" xfId="0" applyFont="1" applyAlignment="1">
      <alignment horizontal="left" vertical="center"/>
    </xf>
    <xf numFmtId="49" fontId="101" fillId="0" borderId="18" xfId="5" applyNumberFormat="1" applyFont="1" applyBorder="1" applyAlignment="1" applyProtection="1">
      <alignment horizontal="left" vertical="center"/>
      <protection locked="0"/>
    </xf>
    <xf numFmtId="0" fontId="102" fillId="0" borderId="19" xfId="9" applyFont="1" applyBorder="1" applyAlignment="1" applyProtection="1">
      <alignment horizontal="left" vertical="center" wrapText="1"/>
      <protection locked="0"/>
    </xf>
    <xf numFmtId="0" fontId="84" fillId="0" borderId="76" xfId="0" applyFont="1" applyBorder="1" applyAlignment="1">
      <alignment vertical="center" wrapText="1"/>
    </xf>
    <xf numFmtId="14" fontId="2" fillId="3" borderId="76" xfId="8" quotePrefix="1" applyNumberFormat="1" applyFont="1" applyFill="1" applyBorder="1" applyAlignment="1" applyProtection="1">
      <alignment horizontal="left"/>
      <protection locked="0"/>
    </xf>
    <xf numFmtId="0" fontId="6" fillId="0" borderId="76" xfId="17" applyFill="1" applyBorder="1" applyAlignment="1" applyProtection="1"/>
    <xf numFmtId="49" fontId="84" fillId="0" borderId="76" xfId="0" applyNumberFormat="1" applyFont="1" applyBorder="1" applyAlignment="1">
      <alignment horizontal="right"/>
    </xf>
    <xf numFmtId="0" fontId="2" fillId="3" borderId="3" xfId="20960" applyFill="1" applyBorder="1" applyAlignment="1">
      <alignment horizontal="left" wrapText="1"/>
    </xf>
    <xf numFmtId="0" fontId="84" fillId="0" borderId="3" xfId="20960" applyFont="1" applyBorder="1" applyAlignment="1">
      <alignment horizontal="left" wrapText="1"/>
    </xf>
    <xf numFmtId="0" fontId="2" fillId="0" borderId="3" xfId="20960" applyBorder="1" applyAlignment="1">
      <alignment horizontal="left" wrapText="1"/>
    </xf>
    <xf numFmtId="0" fontId="2" fillId="0" borderId="2" xfId="20960" applyBorder="1" applyAlignment="1">
      <alignment horizontal="left" wrapText="1"/>
    </xf>
    <xf numFmtId="0" fontId="0" fillId="0" borderId="0" xfId="0" applyAlignment="1">
      <alignment wrapText="1"/>
    </xf>
    <xf numFmtId="0" fontId="45" fillId="76" borderId="92" xfId="20964" applyFont="1" applyFill="1" applyBorder="1">
      <alignment vertical="center"/>
    </xf>
    <xf numFmtId="0" fontId="45" fillId="76" borderId="93" xfId="20964" applyFont="1" applyFill="1" applyBorder="1">
      <alignment vertical="center"/>
    </xf>
    <xf numFmtId="0" fontId="45" fillId="76" borderId="90" xfId="20964" applyFont="1" applyFill="1" applyBorder="1">
      <alignment vertical="center"/>
    </xf>
    <xf numFmtId="0" fontId="105" fillId="70" borderId="89" xfId="20964" applyFont="1" applyFill="1" applyBorder="1" applyAlignment="1">
      <alignment horizontal="center" vertical="center"/>
    </xf>
    <xf numFmtId="0" fontId="105" fillId="70" borderId="90" xfId="20964" applyFont="1" applyFill="1" applyBorder="1" applyAlignment="1">
      <alignment horizontal="left" vertical="center" wrapText="1"/>
    </xf>
    <xf numFmtId="164" fontId="105" fillId="0" borderId="91" xfId="7" applyNumberFormat="1" applyFont="1" applyFill="1" applyBorder="1" applyAlignment="1" applyProtection="1">
      <alignment horizontal="right" vertical="center"/>
      <protection locked="0"/>
    </xf>
    <xf numFmtId="0" fontId="104" fillId="77" borderId="91" xfId="20964" applyFont="1" applyFill="1" applyBorder="1" applyAlignment="1">
      <alignment horizontal="center" vertical="center"/>
    </xf>
    <xf numFmtId="0" fontId="104" fillId="77" borderId="93" xfId="20964" applyFont="1" applyFill="1" applyBorder="1" applyAlignment="1">
      <alignment vertical="top" wrapText="1"/>
    </xf>
    <xf numFmtId="164" fontId="45" fillId="76" borderId="90" xfId="7" applyNumberFormat="1" applyFont="1" applyFill="1" applyBorder="1" applyAlignment="1">
      <alignment horizontal="right" vertical="center"/>
    </xf>
    <xf numFmtId="0" fontId="106" fillId="70" borderId="89" xfId="20964" applyFont="1" applyFill="1" applyBorder="1" applyAlignment="1">
      <alignment horizontal="center" vertical="center"/>
    </xf>
    <xf numFmtId="0" fontId="105" fillId="70" borderId="93" xfId="20964" applyFont="1" applyFill="1" applyBorder="1" applyAlignment="1">
      <alignment vertical="center" wrapText="1"/>
    </xf>
    <xf numFmtId="0" fontId="105" fillId="70" borderId="90" xfId="20964" applyFont="1" applyFill="1" applyBorder="1" applyAlignment="1">
      <alignment horizontal="left" vertical="center"/>
    </xf>
    <xf numFmtId="0" fontId="106" fillId="3" borderId="89" xfId="20964" applyFont="1" applyFill="1" applyBorder="1" applyAlignment="1">
      <alignment horizontal="center" vertical="center"/>
    </xf>
    <xf numFmtId="0" fontId="105" fillId="3" borderId="90" xfId="20964" applyFont="1" applyFill="1" applyBorder="1" applyAlignment="1">
      <alignment horizontal="left" vertical="center"/>
    </xf>
    <xf numFmtId="0" fontId="106" fillId="0" borderId="89" xfId="20964" applyFont="1" applyBorder="1" applyAlignment="1">
      <alignment horizontal="center" vertical="center"/>
    </xf>
    <xf numFmtId="0" fontId="105" fillId="0" borderId="90" xfId="20964" applyFont="1" applyBorder="1" applyAlignment="1">
      <alignment horizontal="left" vertical="center"/>
    </xf>
    <xf numFmtId="0" fontId="107" fillId="77" borderId="91" xfId="20964" applyFont="1" applyFill="1" applyBorder="1" applyAlignment="1">
      <alignment horizontal="center" vertical="center"/>
    </xf>
    <xf numFmtId="0" fontId="104" fillId="77" borderId="93" xfId="20964" applyFont="1" applyFill="1" applyBorder="1">
      <alignment vertical="center"/>
    </xf>
    <xf numFmtId="164" fontId="105" fillId="77" borderId="91" xfId="7" applyNumberFormat="1" applyFont="1" applyFill="1" applyBorder="1" applyAlignment="1" applyProtection="1">
      <alignment horizontal="right" vertical="center"/>
      <protection locked="0"/>
    </xf>
    <xf numFmtId="0" fontId="104" fillId="76" borderId="92" xfId="20964" applyFont="1" applyFill="1" applyBorder="1">
      <alignment vertical="center"/>
    </xf>
    <xf numFmtId="0" fontId="104" fillId="76" borderId="93" xfId="20964" applyFont="1" applyFill="1" applyBorder="1">
      <alignment vertical="center"/>
    </xf>
    <xf numFmtId="164" fontId="104" fillId="76" borderId="90" xfId="7" applyNumberFormat="1" applyFont="1" applyFill="1" applyBorder="1" applyAlignment="1">
      <alignment horizontal="right" vertical="center"/>
    </xf>
    <xf numFmtId="0" fontId="109" fillId="3" borderId="89" xfId="20964" applyFont="1" applyFill="1" applyBorder="1" applyAlignment="1">
      <alignment horizontal="center" vertical="center"/>
    </xf>
    <xf numFmtId="0" fontId="110" fillId="77" borderId="91" xfId="20964" applyFont="1" applyFill="1" applyBorder="1" applyAlignment="1">
      <alignment horizontal="center" vertical="center"/>
    </xf>
    <xf numFmtId="0" fontId="45" fillId="77" borderId="93" xfId="20964" applyFont="1" applyFill="1" applyBorder="1">
      <alignment vertical="center"/>
    </xf>
    <xf numFmtId="0" fontId="109" fillId="70" borderId="89" xfId="20964" applyFont="1" applyFill="1" applyBorder="1" applyAlignment="1">
      <alignment horizontal="center" vertical="center"/>
    </xf>
    <xf numFmtId="164" fontId="105" fillId="3" borderId="91" xfId="7" applyNumberFormat="1" applyFont="1" applyFill="1" applyBorder="1" applyAlignment="1" applyProtection="1">
      <alignment horizontal="right" vertical="center"/>
      <protection locked="0"/>
    </xf>
    <xf numFmtId="0" fontId="110" fillId="3" borderId="91" xfId="20964" applyFont="1" applyFill="1" applyBorder="1" applyAlignment="1">
      <alignment horizontal="center" vertical="center"/>
    </xf>
    <xf numFmtId="0" fontId="45" fillId="3" borderId="93" xfId="20964" applyFont="1" applyFill="1" applyBorder="1">
      <alignment vertical="center"/>
    </xf>
    <xf numFmtId="0" fontId="106" fillId="70" borderId="91" xfId="20964" applyFont="1" applyFill="1" applyBorder="1" applyAlignment="1">
      <alignment horizontal="center" vertical="center"/>
    </xf>
    <xf numFmtId="0" fontId="19" fillId="70" borderId="91" xfId="20964" applyFont="1" applyFill="1" applyBorder="1" applyAlignment="1">
      <alignment horizontal="center" vertical="center"/>
    </xf>
    <xf numFmtId="0" fontId="100" fillId="0" borderId="91" xfId="0" applyFont="1" applyBorder="1" applyAlignment="1">
      <alignment horizontal="left" vertical="center" wrapText="1"/>
    </xf>
    <xf numFmtId="10" fontId="96" fillId="0" borderId="91" xfId="20962" applyNumberFormat="1" applyFont="1" applyFill="1" applyBorder="1" applyAlignment="1">
      <alignment horizontal="left" vertical="center" wrapText="1"/>
    </xf>
    <xf numFmtId="1" fontId="3" fillId="0" borderId="77" xfId="0" applyNumberFormat="1" applyFont="1" applyBorder="1" applyAlignment="1">
      <alignment horizontal="right" vertical="center" wrapText="1"/>
    </xf>
    <xf numFmtId="10" fontId="100" fillId="0" borderId="91" xfId="20962" applyNumberFormat="1" applyFont="1" applyFill="1" applyBorder="1" applyAlignment="1">
      <alignment horizontal="left" vertical="center" wrapText="1"/>
    </xf>
    <xf numFmtId="10" fontId="4" fillId="36" borderId="91" xfId="0" applyNumberFormat="1" applyFont="1" applyFill="1" applyBorder="1" applyAlignment="1">
      <alignment horizontal="center" vertical="center" wrapText="1"/>
    </xf>
    <xf numFmtId="0" fontId="4" fillId="36" borderId="91" xfId="0" applyFont="1" applyFill="1" applyBorder="1" applyAlignment="1">
      <alignment horizontal="left" vertical="center" wrapText="1"/>
    </xf>
    <xf numFmtId="0" fontId="3" fillId="0" borderId="91" xfId="0" applyFont="1" applyBorder="1" applyAlignment="1">
      <alignment horizontal="left" vertical="center" wrapText="1"/>
    </xf>
    <xf numFmtId="0" fontId="4" fillId="36" borderId="77" xfId="0" applyFont="1" applyFill="1" applyBorder="1" applyAlignment="1">
      <alignment horizontal="center" vertical="center" wrapText="1"/>
    </xf>
    <xf numFmtId="0" fontId="4" fillId="36" borderId="78" xfId="0" applyFont="1" applyFill="1" applyBorder="1" applyAlignment="1">
      <alignment vertical="center" wrapText="1"/>
    </xf>
    <xf numFmtId="0" fontId="4" fillId="36" borderId="90" xfId="0" applyFont="1" applyFill="1" applyBorder="1" applyAlignment="1">
      <alignment vertical="center" wrapText="1"/>
    </xf>
    <xf numFmtId="0" fontId="4" fillId="36" borderId="65" xfId="0" applyFont="1" applyFill="1" applyBorder="1" applyAlignment="1">
      <alignment vertical="center" wrapText="1"/>
    </xf>
    <xf numFmtId="0" fontId="4" fillId="36" borderId="26" xfId="0" applyFont="1" applyFill="1" applyBorder="1" applyAlignment="1">
      <alignment vertical="center" wrapText="1"/>
    </xf>
    <xf numFmtId="0" fontId="84" fillId="0" borderId="91" xfId="0" applyFont="1" applyBorder="1"/>
    <xf numFmtId="0" fontId="6" fillId="0" borderId="91" xfId="17" applyFill="1" applyBorder="1" applyAlignment="1" applyProtection="1">
      <alignment horizontal="left" vertical="center"/>
    </xf>
    <xf numFmtId="0" fontId="6" fillId="0" borderId="91" xfId="17" applyBorder="1" applyAlignment="1" applyProtection="1"/>
    <xf numFmtId="0" fontId="6" fillId="0" borderId="91" xfId="17" applyFill="1" applyBorder="1" applyAlignment="1" applyProtection="1">
      <alignment horizontal="left" vertical="center" wrapText="1"/>
    </xf>
    <xf numFmtId="0" fontId="6" fillId="0" borderId="91" xfId="17" applyFill="1" applyBorder="1" applyAlignment="1" applyProtection="1"/>
    <xf numFmtId="0" fontId="45" fillId="0" borderId="13"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16" xfId="0" applyFont="1" applyBorder="1" applyAlignment="1">
      <alignment horizontal="center" vertical="center" wrapText="1"/>
    </xf>
    <xf numFmtId="3" fontId="103" fillId="36" borderId="91" xfId="0" applyNumberFormat="1" applyFont="1" applyFill="1" applyBorder="1" applyAlignment="1">
      <alignment vertical="center" wrapText="1"/>
    </xf>
    <xf numFmtId="0" fontId="2" fillId="0" borderId="13" xfId="0" applyFont="1" applyBorder="1" applyAlignment="1">
      <alignment horizontal="left" vertical="center" wrapText="1" indent="1"/>
    </xf>
    <xf numFmtId="0" fontId="2" fillId="0" borderId="14" xfId="0" applyFont="1" applyBorder="1" applyAlignment="1">
      <alignment horizontal="left" vertical="center" wrapText="1" indent="1"/>
    </xf>
    <xf numFmtId="14" fontId="2" fillId="0" borderId="0" xfId="0" applyNumberFormat="1" applyFont="1"/>
    <xf numFmtId="169" fontId="2" fillId="37" borderId="0" xfId="20" applyFont="1"/>
    <xf numFmtId="169" fontId="2" fillId="37" borderId="88" xfId="20" applyFont="1" applyBorder="1"/>
    <xf numFmtId="0" fontId="2" fillId="2" borderId="15" xfId="0" applyFont="1" applyFill="1" applyBorder="1" applyAlignment="1">
      <alignment horizontal="right" vertical="center"/>
    </xf>
    <xf numFmtId="0" fontId="45" fillId="0" borderId="15" xfId="0" applyFont="1" applyBorder="1" applyAlignment="1">
      <alignment horizontal="center" vertical="center" wrapText="1"/>
    </xf>
    <xf numFmtId="0" fontId="2" fillId="2" borderId="18" xfId="0" applyFont="1" applyFill="1" applyBorder="1" applyAlignment="1">
      <alignment horizontal="right" vertical="center"/>
    </xf>
    <xf numFmtId="0" fontId="4" fillId="0" borderId="0" xfId="0" applyFont="1" applyAlignment="1">
      <alignment horizontal="center" wrapText="1"/>
    </xf>
    <xf numFmtId="0" fontId="3" fillId="3" borderId="50" xfId="0" applyFont="1" applyFill="1" applyBorder="1"/>
    <xf numFmtId="0" fontId="3" fillId="3" borderId="94" xfId="0" applyFont="1" applyFill="1" applyBorder="1" applyAlignment="1">
      <alignment wrapText="1"/>
    </xf>
    <xf numFmtId="0" fontId="3" fillId="3" borderId="95" xfId="0" applyFont="1" applyFill="1" applyBorder="1"/>
    <xf numFmtId="0" fontId="4" fillId="3" borderId="71" xfId="0" applyFont="1" applyFill="1" applyBorder="1" applyAlignment="1">
      <alignment horizontal="center" wrapText="1"/>
    </xf>
    <xf numFmtId="0" fontId="3" fillId="0" borderId="91" xfId="0" applyFont="1" applyBorder="1" applyAlignment="1">
      <alignment horizontal="center"/>
    </xf>
    <xf numFmtId="0" fontId="3" fillId="3" borderId="59" xfId="0" applyFont="1" applyFill="1" applyBorder="1"/>
    <xf numFmtId="0" fontId="4" fillId="3" borderId="0" xfId="0" applyFont="1" applyFill="1" applyAlignment="1">
      <alignment horizontal="center" wrapText="1"/>
    </xf>
    <xf numFmtId="0" fontId="3" fillId="3" borderId="0" xfId="0" applyFont="1" applyFill="1" applyAlignment="1">
      <alignment horizontal="center"/>
    </xf>
    <xf numFmtId="0" fontId="3" fillId="3" borderId="88" xfId="0" applyFont="1" applyFill="1" applyBorder="1" applyAlignment="1">
      <alignment horizontal="center" vertical="center" wrapText="1"/>
    </xf>
    <xf numFmtId="0" fontId="3" fillId="0" borderId="15" xfId="0" applyFont="1" applyBorder="1"/>
    <xf numFmtId="0" fontId="3" fillId="0" borderId="91" xfId="0" applyFont="1" applyBorder="1" applyAlignment="1">
      <alignment wrapText="1"/>
    </xf>
    <xf numFmtId="164" fontId="3" fillId="0" borderId="91" xfId="7" applyNumberFormat="1" applyFont="1" applyBorder="1"/>
    <xf numFmtId="0" fontId="99" fillId="0" borderId="91" xfId="0" applyFont="1" applyBorder="1" applyAlignment="1">
      <alignment horizontal="left" wrapText="1" indent="2"/>
    </xf>
    <xf numFmtId="169" fontId="9" fillId="37" borderId="91" xfId="20" applyBorder="1"/>
    <xf numFmtId="0" fontId="4" fillId="0" borderId="15" xfId="0" applyFont="1" applyBorder="1"/>
    <xf numFmtId="0" fontId="4" fillId="0" borderId="91" xfId="0" applyFont="1" applyBorder="1" applyAlignment="1">
      <alignment wrapText="1"/>
    </xf>
    <xf numFmtId="164" fontId="4" fillId="0" borderId="77" xfId="7" applyNumberFormat="1" applyFont="1" applyBorder="1"/>
    <xf numFmtId="0" fontId="111" fillId="3" borderId="59" xfId="0" applyFont="1" applyFill="1" applyBorder="1" applyAlignment="1">
      <alignment horizontal="left"/>
    </xf>
    <xf numFmtId="0" fontId="111" fillId="3" borderId="0" xfId="0" applyFont="1" applyFill="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88" xfId="7" applyNumberFormat="1" applyFont="1" applyFill="1" applyBorder="1"/>
    <xf numFmtId="164" fontId="3" fillId="0" borderId="91" xfId="7" applyNumberFormat="1" applyFont="1" applyFill="1" applyBorder="1"/>
    <xf numFmtId="0" fontId="99" fillId="0" borderId="91" xfId="0" applyFont="1" applyBorder="1" applyAlignment="1">
      <alignment horizontal="left" wrapText="1" indent="4"/>
    </xf>
    <xf numFmtId="0" fontId="3" fillId="3" borderId="0" xfId="0" applyFont="1" applyFill="1" applyAlignment="1">
      <alignment wrapText="1"/>
    </xf>
    <xf numFmtId="0" fontId="3" fillId="3" borderId="0" xfId="0" applyFont="1" applyFill="1"/>
    <xf numFmtId="0" fontId="3" fillId="3" borderId="88" xfId="0" applyFont="1" applyFill="1" applyBorder="1"/>
    <xf numFmtId="0" fontId="4" fillId="0" borderId="18" xfId="0" applyFont="1" applyBorder="1"/>
    <xf numFmtId="0" fontId="4" fillId="0" borderId="19" xfId="0" applyFont="1" applyBorder="1" applyAlignment="1">
      <alignment wrapText="1"/>
    </xf>
    <xf numFmtId="10" fontId="4" fillId="0" borderId="20" xfId="20962" applyNumberFormat="1" applyFont="1" applyBorder="1"/>
    <xf numFmtId="0" fontId="2" fillId="2" borderId="82" xfId="0" applyFont="1" applyFill="1" applyBorder="1" applyAlignment="1">
      <alignment horizontal="right" vertical="center"/>
    </xf>
    <xf numFmtId="0" fontId="2" fillId="0" borderId="89" xfId="0" applyFont="1" applyBorder="1" applyAlignment="1">
      <alignment vertical="center" wrapText="1"/>
    </xf>
    <xf numFmtId="0" fontId="112" fillId="0" borderId="0" xfId="11" applyFont="1"/>
    <xf numFmtId="0" fontId="114" fillId="0" borderId="0" xfId="11" applyFont="1"/>
    <xf numFmtId="0" fontId="113" fillId="0" borderId="0" xfId="0" applyFont="1"/>
    <xf numFmtId="0" fontId="115" fillId="0" borderId="64" xfId="0" applyFont="1" applyBorder="1" applyAlignment="1">
      <alignment horizontal="left" vertical="center" wrapText="1"/>
    </xf>
    <xf numFmtId="0" fontId="6" fillId="0" borderId="106" xfId="17" applyBorder="1" applyAlignment="1" applyProtection="1"/>
    <xf numFmtId="0" fontId="113" fillId="0" borderId="0" xfId="0" applyFont="1" applyAlignment="1">
      <alignment horizontal="left" vertical="top" wrapText="1"/>
    </xf>
    <xf numFmtId="0" fontId="0" fillId="0" borderId="106" xfId="0" applyBorder="1"/>
    <xf numFmtId="0" fontId="2" fillId="0" borderId="106" xfId="0" applyFont="1" applyBorder="1" applyAlignment="1">
      <alignment horizontal="center" vertical="center" wrapText="1"/>
    </xf>
    <xf numFmtId="0" fontId="111" fillId="0" borderId="106" xfId="0" applyFont="1" applyBorder="1" applyAlignment="1">
      <alignment horizontal="center" vertical="center"/>
    </xf>
    <xf numFmtId="0" fontId="0" fillId="0" borderId="106" xfId="0" applyBorder="1" applyAlignment="1">
      <alignment horizontal="center"/>
    </xf>
    <xf numFmtId="0" fontId="124" fillId="3" borderId="106" xfId="20966" applyFont="1" applyFill="1" applyBorder="1" applyAlignment="1">
      <alignment horizontal="left" vertical="center" wrapText="1"/>
    </xf>
    <xf numFmtId="0" fontId="125" fillId="0" borderId="106" xfId="20966" applyFont="1" applyBorder="1" applyAlignment="1">
      <alignment horizontal="left" vertical="center" wrapText="1" indent="1"/>
    </xf>
    <xf numFmtId="0" fontId="126" fillId="3" borderId="116" xfId="0" applyFont="1" applyFill="1" applyBorder="1" applyAlignment="1">
      <alignment horizontal="left" vertical="center" wrapText="1"/>
    </xf>
    <xf numFmtId="0" fontId="125" fillId="3" borderId="106" xfId="20966" applyFont="1" applyFill="1" applyBorder="1" applyAlignment="1">
      <alignment horizontal="left" vertical="center" wrapText="1" indent="1"/>
    </xf>
    <xf numFmtId="0" fontId="124" fillId="0" borderId="116" xfId="0" applyFont="1" applyBorder="1" applyAlignment="1">
      <alignment horizontal="left" vertical="center" wrapText="1"/>
    </xf>
    <xf numFmtId="0" fontId="126" fillId="0" borderId="116" xfId="0" applyFont="1" applyBorder="1" applyAlignment="1">
      <alignment horizontal="left" vertical="center" wrapText="1"/>
    </xf>
    <xf numFmtId="0" fontId="126" fillId="0" borderId="116" xfId="0" applyFont="1" applyBorder="1" applyAlignment="1">
      <alignment vertical="center" wrapText="1"/>
    </xf>
    <xf numFmtId="0" fontId="127" fillId="0" borderId="116" xfId="0" applyFont="1" applyBorder="1" applyAlignment="1">
      <alignment horizontal="left" vertical="center" wrapText="1" indent="1"/>
    </xf>
    <xf numFmtId="0" fontId="127" fillId="3" borderId="116" xfId="0" applyFont="1" applyFill="1" applyBorder="1" applyAlignment="1">
      <alignment horizontal="left" vertical="center" wrapText="1" indent="1"/>
    </xf>
    <xf numFmtId="0" fontId="126" fillId="3" borderId="117" xfId="0" applyFont="1" applyFill="1" applyBorder="1" applyAlignment="1">
      <alignment horizontal="left" vertical="center" wrapText="1"/>
    </xf>
    <xf numFmtId="0" fontId="127" fillId="0" borderId="106" xfId="20966" applyFont="1" applyBorder="1" applyAlignment="1">
      <alignment horizontal="left" vertical="center" wrapText="1" indent="1"/>
    </xf>
    <xf numFmtId="0" fontId="126" fillId="0" borderId="106" xfId="0" applyFont="1" applyBorder="1" applyAlignment="1">
      <alignment horizontal="left" vertical="center" wrapText="1"/>
    </xf>
    <xf numFmtId="0" fontId="128" fillId="0" borderId="106" xfId="20966" applyFont="1" applyBorder="1" applyAlignment="1">
      <alignment horizontal="center" vertical="center" wrapText="1"/>
    </xf>
    <xf numFmtId="0" fontId="126" fillId="3" borderId="118" xfId="0" applyFont="1" applyFill="1" applyBorder="1" applyAlignment="1">
      <alignment horizontal="left" vertical="center" wrapText="1"/>
    </xf>
    <xf numFmtId="0" fontId="0" fillId="0" borderId="119" xfId="0" applyBorder="1"/>
    <xf numFmtId="0" fontId="0" fillId="0" borderId="119" xfId="0" applyBorder="1" applyAlignment="1">
      <alignment horizontal="center"/>
    </xf>
    <xf numFmtId="0" fontId="125" fillId="3" borderId="119" xfId="20966" applyFont="1" applyFill="1" applyBorder="1" applyAlignment="1">
      <alignment horizontal="left" vertical="center" wrapText="1" indent="1"/>
    </xf>
    <xf numFmtId="0" fontId="125" fillId="3" borderId="116" xfId="0" applyFont="1" applyFill="1" applyBorder="1" applyAlignment="1">
      <alignment horizontal="left" vertical="center" wrapText="1" indent="1"/>
    </xf>
    <xf numFmtId="0" fontId="125" fillId="0" borderId="119" xfId="20966" applyFont="1" applyBorder="1" applyAlignment="1">
      <alignment horizontal="left" vertical="center" wrapText="1" indent="1"/>
    </xf>
    <xf numFmtId="0" fontId="125" fillId="0" borderId="116" xfId="0" applyFont="1" applyBorder="1" applyAlignment="1">
      <alignment horizontal="left" vertical="center" wrapText="1" indent="1"/>
    </xf>
    <xf numFmtId="0" fontId="125" fillId="0" borderId="117" xfId="0" applyFont="1" applyBorder="1" applyAlignment="1">
      <alignment horizontal="left" vertical="center" wrapText="1" indent="1"/>
    </xf>
    <xf numFmtId="0" fontId="126" fillId="0" borderId="119" xfId="20966" applyFont="1" applyBorder="1" applyAlignment="1">
      <alignment horizontal="left" vertical="center" wrapText="1"/>
    </xf>
    <xf numFmtId="0" fontId="126" fillId="0" borderId="119" xfId="0" applyFont="1" applyBorder="1" applyAlignment="1">
      <alignment vertical="center" wrapText="1"/>
    </xf>
    <xf numFmtId="0" fontId="128" fillId="0" borderId="119" xfId="20966" applyFont="1" applyBorder="1" applyAlignment="1">
      <alignment horizontal="center" vertical="center" wrapText="1"/>
    </xf>
    <xf numFmtId="0" fontId="126" fillId="3" borderId="119" xfId="20966" applyFont="1" applyFill="1" applyBorder="1" applyAlignment="1">
      <alignment horizontal="left" vertical="center" wrapText="1"/>
    </xf>
    <xf numFmtId="0" fontId="129" fillId="0" borderId="0" xfId="0" applyFont="1" applyAlignment="1">
      <alignment horizontal="justify"/>
    </xf>
    <xf numFmtId="0" fontId="126" fillId="0" borderId="119" xfId="0" applyFont="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2" fillId="0" borderId="119" xfId="0" applyFont="1" applyBorder="1" applyAlignment="1">
      <alignment horizontal="center" vertical="center" wrapText="1"/>
    </xf>
    <xf numFmtId="0" fontId="0" fillId="0" borderId="119" xfId="0" applyBorder="1" applyAlignment="1">
      <alignment horizontal="center" vertical="center"/>
    </xf>
    <xf numFmtId="0" fontId="126" fillId="0" borderId="124" xfId="0" applyFont="1" applyBorder="1" applyAlignment="1">
      <alignment horizontal="justify" vertical="center" wrapText="1"/>
    </xf>
    <xf numFmtId="0" fontId="126" fillId="0" borderId="116" xfId="0" applyFont="1" applyBorder="1" applyAlignment="1">
      <alignment horizontal="justify" vertical="center" wrapText="1"/>
    </xf>
    <xf numFmtId="0" fontId="124" fillId="0" borderId="116" xfId="0" applyFont="1" applyBorder="1" applyAlignment="1">
      <alignment horizontal="justify" vertical="center" wrapText="1"/>
    </xf>
    <xf numFmtId="0" fontId="126" fillId="3" borderId="116" xfId="0" applyFont="1" applyFill="1" applyBorder="1" applyAlignment="1">
      <alignment horizontal="justify" vertical="center" wrapText="1"/>
    </xf>
    <xf numFmtId="0" fontId="126" fillId="0" borderId="117" xfId="0" applyFont="1" applyBorder="1" applyAlignment="1">
      <alignment horizontal="justify" vertical="center" wrapText="1"/>
    </xf>
    <xf numFmtId="0" fontId="126" fillId="0" borderId="118" xfId="0" applyFont="1" applyBorder="1" applyAlignment="1">
      <alignment horizontal="justify" vertical="center" wrapText="1"/>
    </xf>
    <xf numFmtId="0" fontId="124" fillId="0" borderId="116" xfId="0" applyFont="1" applyBorder="1" applyAlignment="1">
      <alignment vertical="center" wrapText="1"/>
    </xf>
    <xf numFmtId="0" fontId="125" fillId="0" borderId="116" xfId="0" applyFont="1" applyBorder="1" applyAlignment="1">
      <alignment horizontal="left" vertical="center" wrapText="1"/>
    </xf>
    <xf numFmtId="0" fontId="126" fillId="0" borderId="125" xfId="0" applyFont="1" applyBorder="1" applyAlignment="1">
      <alignment vertical="center" wrapText="1"/>
    </xf>
    <xf numFmtId="0" fontId="126" fillId="3" borderId="116" xfId="0" applyFont="1" applyFill="1" applyBorder="1" applyAlignment="1">
      <alignment vertical="center" wrapText="1"/>
    </xf>
    <xf numFmtId="0" fontId="104" fillId="0" borderId="122" xfId="0" applyFont="1" applyBorder="1" applyAlignment="1">
      <alignment vertical="center" wrapText="1"/>
    </xf>
    <xf numFmtId="193" fontId="94" fillId="0" borderId="119" xfId="0" applyNumberFormat="1" applyFont="1" applyBorder="1" applyAlignment="1">
      <alignment horizontal="right"/>
    </xf>
    <xf numFmtId="0" fontId="2" fillId="0" borderId="122" xfId="0" applyFont="1" applyBorder="1" applyAlignment="1">
      <alignment horizontal="left" vertical="center" wrapText="1" indent="4"/>
    </xf>
    <xf numFmtId="0" fontId="45" fillId="0" borderId="122" xfId="0" applyFont="1" applyBorder="1" applyAlignment="1">
      <alignment vertical="center" wrapText="1"/>
    </xf>
    <xf numFmtId="0" fontId="2" fillId="0" borderId="119" xfId="0" applyFont="1" applyBorder="1" applyAlignment="1" applyProtection="1">
      <alignment horizontal="left" vertical="center" indent="11"/>
      <protection locked="0"/>
    </xf>
    <xf numFmtId="0" fontId="46" fillId="0" borderId="119" xfId="0" applyFont="1" applyBorder="1" applyAlignment="1" applyProtection="1">
      <alignment horizontal="left" vertical="center" indent="17"/>
      <protection locked="0"/>
    </xf>
    <xf numFmtId="0" fontId="111" fillId="0" borderId="119" xfId="0" applyFont="1" applyBorder="1" applyAlignment="1">
      <alignment vertical="center"/>
    </xf>
    <xf numFmtId="0" fontId="95" fillId="0" borderId="119" xfId="0" applyFont="1" applyBorder="1" applyAlignment="1">
      <alignment vertical="center" wrapText="1"/>
    </xf>
    <xf numFmtId="0" fontId="96" fillId="0" borderId="122" xfId="0" applyFont="1" applyBorder="1" applyAlignment="1">
      <alignment horizontal="left" vertical="center" wrapText="1"/>
    </xf>
    <xf numFmtId="0" fontId="2" fillId="0" borderId="122" xfId="0" applyFont="1" applyBorder="1" applyAlignment="1">
      <alignment horizontal="left" vertical="center" wrapText="1"/>
    </xf>
    <xf numFmtId="193" fontId="94" fillId="0" borderId="0" xfId="0" applyNumberFormat="1" applyFont="1" applyAlignment="1">
      <alignment horizontal="right"/>
    </xf>
    <xf numFmtId="43" fontId="84" fillId="0" borderId="76" xfId="7" applyFont="1" applyFill="1" applyBorder="1" applyAlignment="1">
      <alignment horizontal="center" vertical="center"/>
    </xf>
    <xf numFmtId="0" fontId="125" fillId="3" borderId="117" xfId="0" applyFont="1" applyFill="1" applyBorder="1" applyAlignment="1">
      <alignment horizontal="left" vertical="center" wrapText="1" indent="1"/>
    </xf>
    <xf numFmtId="0" fontId="125" fillId="3" borderId="119" xfId="0" applyFont="1" applyFill="1" applyBorder="1" applyAlignment="1">
      <alignment horizontal="left" vertical="center" wrapText="1" indent="1"/>
    </xf>
    <xf numFmtId="167" fontId="84" fillId="0" borderId="119" xfId="0" applyNumberFormat="1" applyFont="1" applyBorder="1" applyAlignment="1">
      <alignment horizontal="center"/>
    </xf>
    <xf numFmtId="0" fontId="84" fillId="0" borderId="119" xfId="0" applyFont="1" applyBorder="1"/>
    <xf numFmtId="0" fontId="125" fillId="0" borderId="119" xfId="0" applyFont="1" applyBorder="1" applyAlignment="1">
      <alignment horizontal="left" vertical="center" wrapText="1" indent="1"/>
    </xf>
    <xf numFmtId="0" fontId="126" fillId="3" borderId="119" xfId="0" applyFont="1" applyFill="1" applyBorder="1" applyAlignment="1">
      <alignment horizontal="left" vertical="center" wrapText="1"/>
    </xf>
    <xf numFmtId="0" fontId="127" fillId="3" borderId="119" xfId="0" applyFont="1" applyFill="1" applyBorder="1" applyAlignment="1">
      <alignment horizontal="left" vertical="center" wrapText="1" indent="1"/>
    </xf>
    <xf numFmtId="0" fontId="129" fillId="0" borderId="119" xfId="0" applyFont="1" applyBorder="1" applyAlignment="1">
      <alignment horizontal="justify"/>
    </xf>
    <xf numFmtId="167" fontId="86" fillId="0" borderId="119" xfId="0" applyNumberFormat="1" applyFont="1" applyBorder="1" applyAlignment="1">
      <alignment horizontal="center"/>
    </xf>
    <xf numFmtId="167" fontId="86" fillId="0" borderId="52" xfId="0" applyNumberFormat="1" applyFont="1" applyBorder="1" applyAlignment="1">
      <alignment horizontal="center"/>
    </xf>
    <xf numFmtId="167" fontId="87" fillId="0" borderId="54" xfId="0" applyNumberFormat="1" applyFont="1" applyBorder="1" applyAlignment="1">
      <alignment horizontal="center"/>
    </xf>
    <xf numFmtId="167" fontId="46" fillId="0" borderId="54" xfId="0" applyNumberFormat="1" applyFont="1" applyBorder="1" applyAlignment="1">
      <alignment horizontal="center"/>
    </xf>
    <xf numFmtId="193" fontId="84" fillId="0" borderId="28" xfId="0" applyNumberFormat="1" applyFont="1" applyBorder="1" applyAlignment="1">
      <alignment horizontal="center" vertical="center"/>
    </xf>
    <xf numFmtId="0" fontId="116" fillId="0" borderId="119" xfId="0" applyFont="1" applyBorder="1"/>
    <xf numFmtId="49" fontId="118" fillId="0" borderId="119" xfId="5" applyNumberFormat="1" applyFont="1" applyBorder="1" applyAlignment="1" applyProtection="1">
      <alignment horizontal="right" vertical="center"/>
      <protection locked="0"/>
    </xf>
    <xf numFmtId="0" fontId="117" fillId="3" borderId="119" xfId="13" applyFont="1" applyFill="1" applyBorder="1" applyAlignment="1" applyProtection="1">
      <alignment horizontal="left" vertical="center" wrapText="1"/>
      <protection locked="0"/>
    </xf>
    <xf numFmtId="49" fontId="117" fillId="3" borderId="119" xfId="5" applyNumberFormat="1" applyFont="1" applyFill="1" applyBorder="1" applyAlignment="1" applyProtection="1">
      <alignment horizontal="right" vertical="center"/>
      <protection locked="0"/>
    </xf>
    <xf numFmtId="0" fontId="117" fillId="0" borderId="119" xfId="13" applyFont="1" applyBorder="1" applyAlignment="1" applyProtection="1">
      <alignment horizontal="left" vertical="center" wrapText="1"/>
      <protection locked="0"/>
    </xf>
    <xf numFmtId="49" fontId="117" fillId="0" borderId="119" xfId="5" applyNumberFormat="1" applyFont="1" applyBorder="1" applyAlignment="1" applyProtection="1">
      <alignment horizontal="right" vertical="center"/>
      <protection locked="0"/>
    </xf>
    <xf numFmtId="0" fontId="119" fillId="0" borderId="119" xfId="13" applyFont="1" applyBorder="1" applyAlignment="1" applyProtection="1">
      <alignment horizontal="left" vertical="center" wrapText="1"/>
      <protection locked="0"/>
    </xf>
    <xf numFmtId="0" fontId="116" fillId="0" borderId="119" xfId="0" applyFont="1" applyBorder="1" applyAlignment="1">
      <alignment horizontal="center" vertical="center" wrapText="1"/>
    </xf>
    <xf numFmtId="14" fontId="113" fillId="0" borderId="0" xfId="0" applyNumberFormat="1" applyFont="1"/>
    <xf numFmtId="43" fontId="96" fillId="0" borderId="0" xfId="7" applyFont="1"/>
    <xf numFmtId="0" fontId="113" fillId="0" borderId="0" xfId="0" applyFont="1" applyAlignment="1">
      <alignment wrapText="1"/>
    </xf>
    <xf numFmtId="166" fontId="112" fillId="36" borderId="119" xfId="20965" applyFont="1" applyFill="1" applyBorder="1"/>
    <xf numFmtId="0" fontId="112" fillId="0" borderId="119" xfId="0" applyFont="1" applyBorder="1"/>
    <xf numFmtId="0" fontId="112" fillId="0" borderId="119" xfId="0" applyFont="1" applyBorder="1" applyAlignment="1">
      <alignment horizontal="left" indent="8"/>
    </xf>
    <xf numFmtId="0" fontId="112" fillId="0" borderId="119" xfId="0" applyFont="1" applyBorder="1" applyAlignment="1">
      <alignment wrapText="1"/>
    </xf>
    <xf numFmtId="0" fontId="116" fillId="0" borderId="0" xfId="0" applyFont="1"/>
    <xf numFmtId="0" fontId="115" fillId="0" borderId="119" xfId="0" applyFont="1" applyBorder="1"/>
    <xf numFmtId="49" fontId="118" fillId="0" borderId="119" xfId="5" applyNumberFormat="1" applyFont="1" applyBorder="1" applyAlignment="1" applyProtection="1">
      <alignment horizontal="right" vertical="center" wrapText="1"/>
      <protection locked="0"/>
    </xf>
    <xf numFmtId="49" fontId="117" fillId="3" borderId="119" xfId="5" applyNumberFormat="1" applyFont="1" applyFill="1" applyBorder="1" applyAlignment="1" applyProtection="1">
      <alignment horizontal="right" vertical="center" wrapText="1"/>
      <protection locked="0"/>
    </xf>
    <xf numFmtId="49" fontId="117" fillId="0" borderId="119" xfId="5" applyNumberFormat="1" applyFont="1" applyBorder="1" applyAlignment="1" applyProtection="1">
      <alignment horizontal="right" vertical="center" wrapText="1"/>
      <protection locked="0"/>
    </xf>
    <xf numFmtId="0" fontId="112" fillId="0" borderId="119" xfId="0" applyFont="1" applyBorder="1" applyAlignment="1">
      <alignment horizontal="center" vertical="center" wrapText="1"/>
    </xf>
    <xf numFmtId="0" fontId="112" fillId="0" borderId="123" xfId="0" applyFont="1" applyBorder="1" applyAlignment="1">
      <alignment horizontal="center" vertical="center" wrapText="1"/>
    </xf>
    <xf numFmtId="0" fontId="112" fillId="0" borderId="119" xfId="0" applyFont="1" applyBorder="1" applyAlignment="1">
      <alignment horizontal="center" vertical="center"/>
    </xf>
    <xf numFmtId="0" fontId="112" fillId="0" borderId="0" xfId="0" applyFont="1"/>
    <xf numFmtId="0" fontId="112" fillId="0" borderId="0" xfId="0" applyFont="1" applyAlignment="1">
      <alignment wrapText="1"/>
    </xf>
    <xf numFmtId="14" fontId="112" fillId="0" borderId="0" xfId="0" applyNumberFormat="1" applyFont="1"/>
    <xf numFmtId="0" fontId="113" fillId="0" borderId="0" xfId="0" applyFont="1" applyAlignment="1">
      <alignment horizontal="left"/>
    </xf>
    <xf numFmtId="0" fontId="112" fillId="0" borderId="119" xfId="0" applyFont="1" applyBorder="1" applyAlignment="1">
      <alignment horizontal="left" vertical="center" wrapText="1"/>
    </xf>
    <xf numFmtId="0" fontId="115" fillId="0" borderId="119" xfId="0" applyFont="1" applyBorder="1" applyAlignment="1">
      <alignment horizontal="left" wrapText="1" indent="1"/>
    </xf>
    <xf numFmtId="0" fontId="115" fillId="0" borderId="119" xfId="0" applyFont="1" applyBorder="1" applyAlignment="1">
      <alignment horizontal="left" vertical="center" indent="1"/>
    </xf>
    <xf numFmtId="0" fontId="113" fillId="0" borderId="119" xfId="0" applyFont="1" applyBorder="1"/>
    <xf numFmtId="0" fontId="112" fillId="0" borderId="119" xfId="0" applyFont="1" applyBorder="1" applyAlignment="1">
      <alignment horizontal="left" wrapText="1" indent="1"/>
    </xf>
    <xf numFmtId="0" fontId="112" fillId="0" borderId="119" xfId="0" applyFont="1" applyBorder="1" applyAlignment="1">
      <alignment horizontal="left" indent="1"/>
    </xf>
    <xf numFmtId="0" fontId="112" fillId="0" borderId="119" xfId="0" applyFont="1" applyBorder="1" applyAlignment="1">
      <alignment horizontal="left" wrapText="1" indent="4"/>
    </xf>
    <xf numFmtId="0" fontId="112" fillId="0" borderId="119" xfId="0" applyFont="1" applyBorder="1" applyAlignment="1">
      <alignment horizontal="left" indent="3"/>
    </xf>
    <xf numFmtId="0" fontId="115" fillId="0" borderId="119" xfId="0" applyFont="1" applyBorder="1" applyAlignment="1">
      <alignment horizontal="left" indent="1"/>
    </xf>
    <xf numFmtId="0" fontId="113" fillId="78" borderId="119" xfId="0" applyFont="1" applyFill="1" applyBorder="1"/>
    <xf numFmtId="0" fontId="116" fillId="0" borderId="7" xfId="0" applyFont="1" applyBorder="1"/>
    <xf numFmtId="0" fontId="113" fillId="0" borderId="119" xfId="0" applyFont="1" applyBorder="1" applyAlignment="1">
      <alignment horizontal="left" wrapText="1" indent="2"/>
    </xf>
    <xf numFmtId="0" fontId="113" fillId="0" borderId="119" xfId="0" applyFont="1" applyBorder="1" applyAlignment="1">
      <alignment horizontal="left" wrapText="1"/>
    </xf>
    <xf numFmtId="0" fontId="115" fillId="76" borderId="119" xfId="0" applyFont="1" applyFill="1" applyBorder="1"/>
    <xf numFmtId="0" fontId="112" fillId="0" borderId="119" xfId="0" applyFont="1" applyBorder="1" applyAlignment="1">
      <alignment horizontal="center"/>
    </xf>
    <xf numFmtId="0" fontId="112" fillId="0" borderId="0" xfId="0" applyFont="1" applyAlignment="1">
      <alignment horizontal="center" vertical="center"/>
    </xf>
    <xf numFmtId="0" fontId="112" fillId="0" borderId="7" xfId="0" applyFont="1" applyBorder="1" applyAlignment="1">
      <alignment horizontal="center" vertical="center" wrapText="1"/>
    </xf>
    <xf numFmtId="0" fontId="112" fillId="0" borderId="7" xfId="0" applyFont="1" applyBorder="1" applyAlignment="1">
      <alignment wrapText="1"/>
    </xf>
    <xf numFmtId="0" fontId="112" fillId="0" borderId="0" xfId="0" applyFont="1" applyAlignment="1">
      <alignment horizontal="center" vertical="center" wrapText="1"/>
    </xf>
    <xf numFmtId="0" fontId="112" fillId="0" borderId="98" xfId="0" applyFont="1" applyBorder="1" applyAlignment="1">
      <alignment horizontal="center" vertical="center" wrapText="1"/>
    </xf>
    <xf numFmtId="0" fontId="112" fillId="0" borderId="122" xfId="0" applyFont="1" applyBorder="1" applyAlignment="1">
      <alignment horizontal="center" vertical="center" wrapText="1"/>
    </xf>
    <xf numFmtId="0" fontId="112" fillId="0" borderId="99" xfId="0" applyFont="1" applyBorder="1" applyAlignment="1">
      <alignment horizontal="center" vertical="center" wrapText="1"/>
    </xf>
    <xf numFmtId="0" fontId="112" fillId="0" borderId="20" xfId="0" applyFont="1" applyBorder="1"/>
    <xf numFmtId="0" fontId="112" fillId="0" borderId="19" xfId="0" applyFont="1" applyBorder="1"/>
    <xf numFmtId="0" fontId="112" fillId="0" borderId="22" xfId="0" applyFont="1" applyBorder="1"/>
    <xf numFmtId="49" fontId="112" fillId="0" borderId="20" xfId="0" applyNumberFormat="1" applyFont="1" applyBorder="1" applyAlignment="1">
      <alignment horizontal="left" wrapText="1" indent="1"/>
    </xf>
    <xf numFmtId="0" fontId="112" fillId="0" borderId="18" xfId="0" applyFont="1" applyBorder="1" applyAlignment="1">
      <alignment horizontal="left" wrapText="1" indent="1"/>
    </xf>
    <xf numFmtId="0" fontId="112" fillId="0" borderId="77" xfId="0" applyFont="1" applyBorder="1"/>
    <xf numFmtId="0" fontId="112" fillId="0" borderId="122" xfId="0" applyFont="1" applyBorder="1"/>
    <xf numFmtId="49" fontId="112" fillId="0" borderId="77" xfId="0" applyNumberFormat="1" applyFont="1" applyBorder="1" applyAlignment="1">
      <alignment horizontal="left" wrapText="1" indent="1"/>
    </xf>
    <xf numFmtId="0" fontId="112" fillId="0" borderId="15" xfId="0" applyFont="1" applyBorder="1" applyAlignment="1">
      <alignment horizontal="left" wrapText="1" indent="1"/>
    </xf>
    <xf numFmtId="49" fontId="112" fillId="0" borderId="15" xfId="0" applyNumberFormat="1" applyFont="1" applyBorder="1" applyAlignment="1">
      <alignment horizontal="left" wrapText="1" indent="3"/>
    </xf>
    <xf numFmtId="49" fontId="112" fillId="0" borderId="77" xfId="0" applyNumberFormat="1" applyFont="1" applyBorder="1" applyAlignment="1">
      <alignment horizontal="left" wrapText="1" indent="3"/>
    </xf>
    <xf numFmtId="49" fontId="112" fillId="0" borderId="15" xfId="0" applyNumberFormat="1" applyFont="1" applyBorder="1" applyAlignment="1">
      <alignment horizontal="left" wrapText="1" indent="2"/>
    </xf>
    <xf numFmtId="49" fontId="112" fillId="0" borderId="77" xfId="0" applyNumberFormat="1" applyFont="1" applyBorder="1" applyAlignment="1">
      <alignment horizontal="left" wrapText="1" indent="2"/>
    </xf>
    <xf numFmtId="49" fontId="112" fillId="0" borderId="77" xfId="0" applyNumberFormat="1" applyFont="1" applyBorder="1" applyAlignment="1">
      <alignment horizontal="left" vertical="top" wrapText="1" indent="2"/>
    </xf>
    <xf numFmtId="0" fontId="112" fillId="79" borderId="77" xfId="0" applyFont="1" applyFill="1" applyBorder="1"/>
    <xf numFmtId="0" fontId="112" fillId="79" borderId="119" xfId="0" applyFont="1" applyFill="1" applyBorder="1"/>
    <xf numFmtId="0" fontId="112" fillId="79" borderId="122" xfId="0" applyFont="1" applyFill="1" applyBorder="1"/>
    <xf numFmtId="0" fontId="112" fillId="79" borderId="15" xfId="0" applyFont="1" applyFill="1" applyBorder="1"/>
    <xf numFmtId="49" fontId="112" fillId="0" borderId="77" xfId="0" applyNumberFormat="1" applyFont="1" applyBorder="1" applyAlignment="1">
      <alignment horizontal="left" indent="1"/>
    </xf>
    <xf numFmtId="0" fontId="112" fillId="0" borderId="15" xfId="0" applyFont="1" applyBorder="1" applyAlignment="1">
      <alignment horizontal="left" indent="1"/>
    </xf>
    <xf numFmtId="49" fontId="112" fillId="0" borderId="15" xfId="0" applyNumberFormat="1" applyFont="1" applyBorder="1" applyAlignment="1">
      <alignment horizontal="left" indent="1"/>
    </xf>
    <xf numFmtId="49" fontId="112" fillId="0" borderId="15" xfId="0" applyNumberFormat="1" applyFont="1" applyBorder="1" applyAlignment="1">
      <alignment horizontal="left" indent="3"/>
    </xf>
    <xf numFmtId="49" fontId="112" fillId="0" borderId="77" xfId="0" applyNumberFormat="1" applyFont="1" applyBorder="1" applyAlignment="1">
      <alignment horizontal="left" indent="3"/>
    </xf>
    <xf numFmtId="0" fontId="112" fillId="0" borderId="15" xfId="0" applyFont="1" applyBorder="1" applyAlignment="1">
      <alignment horizontal="left" indent="2"/>
    </xf>
    <xf numFmtId="0" fontId="112" fillId="0" borderId="77" xfId="0" applyFont="1" applyBorder="1" applyAlignment="1">
      <alignment horizontal="left" indent="2"/>
    </xf>
    <xf numFmtId="0" fontId="112" fillId="0" borderId="77" xfId="0" applyFont="1" applyBorder="1" applyAlignment="1">
      <alignment horizontal="left" indent="1"/>
    </xf>
    <xf numFmtId="0" fontId="115" fillId="0" borderId="15" xfId="0" applyFont="1" applyBorder="1"/>
    <xf numFmtId="0" fontId="115" fillId="0" borderId="60" xfId="0" applyFont="1" applyBorder="1"/>
    <xf numFmtId="0" fontId="112" fillId="0" borderId="63" xfId="0" applyFont="1" applyBorder="1"/>
    <xf numFmtId="0" fontId="112" fillId="0" borderId="71" xfId="0" applyFont="1" applyBorder="1" applyAlignment="1">
      <alignment horizontal="center" vertical="center" wrapText="1"/>
    </xf>
    <xf numFmtId="0" fontId="112" fillId="0" borderId="77" xfId="0" applyFont="1" applyBorder="1" applyAlignment="1">
      <alignment horizontal="center" vertical="center" wrapText="1"/>
    </xf>
    <xf numFmtId="0" fontId="112" fillId="0" borderId="0" xfId="0" applyFont="1" applyAlignment="1">
      <alignment horizontal="left"/>
    </xf>
    <xf numFmtId="0" fontId="115" fillId="0" borderId="119" xfId="0" applyFont="1" applyBorder="1" applyAlignment="1">
      <alignment horizontal="left" vertical="center" wrapText="1"/>
    </xf>
    <xf numFmtId="0" fontId="117" fillId="0" borderId="0" xfId="0" applyFont="1"/>
    <xf numFmtId="0" fontId="94" fillId="0" borderId="0" xfId="0" applyFont="1" applyAlignment="1">
      <alignment wrapText="1"/>
    </xf>
    <xf numFmtId="0" fontId="117" fillId="0" borderId="119" xfId="0" applyFont="1" applyBorder="1"/>
    <xf numFmtId="0" fontId="115" fillId="0" borderId="119" xfId="0" applyFont="1" applyBorder="1" applyAlignment="1">
      <alignment horizontal="center" vertical="center" wrapText="1"/>
    </xf>
    <xf numFmtId="0" fontId="117" fillId="0" borderId="0" xfId="0" applyFont="1" applyAlignment="1">
      <alignment horizontal="center" vertical="center"/>
    </xf>
    <xf numFmtId="0" fontId="133" fillId="0" borderId="0" xfId="0" applyFont="1"/>
    <xf numFmtId="0" fontId="112" fillId="0" borderId="114" xfId="0" applyFont="1" applyBorder="1" applyAlignment="1">
      <alignment horizontal="left" vertical="center" wrapText="1" indent="1" readingOrder="1"/>
    </xf>
    <xf numFmtId="0" fontId="133" fillId="0" borderId="119" xfId="0" applyFont="1" applyBorder="1" applyAlignment="1">
      <alignment horizontal="left" indent="3"/>
    </xf>
    <xf numFmtId="0" fontId="115" fillId="0" borderId="119" xfId="0" applyFont="1" applyBorder="1" applyAlignment="1">
      <alignment vertical="center" wrapText="1" readingOrder="1"/>
    </xf>
    <xf numFmtId="0" fontId="133" fillId="0" borderId="119" xfId="0" applyFont="1" applyBorder="1" applyAlignment="1">
      <alignment horizontal="left" indent="2"/>
    </xf>
    <xf numFmtId="0" fontId="112" fillId="0" borderId="115" xfId="0" applyFont="1" applyBorder="1" applyAlignment="1">
      <alignment vertical="center" wrapText="1" readingOrder="1"/>
    </xf>
    <xf numFmtId="0" fontId="133" fillId="0" borderId="123" xfId="0" applyFont="1" applyBorder="1" applyAlignment="1">
      <alignment horizontal="left" indent="2"/>
    </xf>
    <xf numFmtId="0" fontId="112" fillId="0" borderId="114" xfId="0" applyFont="1" applyBorder="1" applyAlignment="1">
      <alignment vertical="center" wrapText="1" readingOrder="1"/>
    </xf>
    <xf numFmtId="0" fontId="112" fillId="0" borderId="113" xfId="0" applyFont="1" applyBorder="1" applyAlignment="1">
      <alignment vertical="center" wrapText="1" readingOrder="1"/>
    </xf>
    <xf numFmtId="0" fontId="133" fillId="0" borderId="7" xfId="0" applyFont="1" applyBorder="1"/>
    <xf numFmtId="0" fontId="2" fillId="0" borderId="12" xfId="0" applyFont="1" applyBorder="1" applyAlignment="1">
      <alignment horizontal="left" vertical="center" wrapText="1" indent="1"/>
    </xf>
    <xf numFmtId="169" fontId="2" fillId="37" borderId="59" xfId="20" applyFont="1" applyBorder="1"/>
    <xf numFmtId="167" fontId="135" fillId="80" borderId="53" xfId="0" applyNumberFormat="1" applyFont="1" applyFill="1" applyBorder="1" applyAlignment="1">
      <alignment horizontal="center"/>
    </xf>
    <xf numFmtId="0" fontId="2" fillId="81" borderId="0" xfId="13" applyFont="1" applyFill="1" applyAlignment="1" applyProtection="1">
      <alignment wrapText="1"/>
      <protection locked="0"/>
    </xf>
    <xf numFmtId="10" fontId="3" fillId="0" borderId="119" xfId="20962" applyNumberFormat="1" applyFont="1" applyFill="1" applyBorder="1" applyAlignment="1" applyProtection="1">
      <alignment horizontal="right" vertical="center" wrapText="1"/>
      <protection locked="0"/>
    </xf>
    <xf numFmtId="3" fontId="103" fillId="0" borderId="91" xfId="0" applyNumberFormat="1" applyFont="1" applyBorder="1" applyAlignment="1">
      <alignment vertical="center" wrapText="1"/>
    </xf>
    <xf numFmtId="9" fontId="84" fillId="0" borderId="17" xfId="0" applyNumberFormat="1" applyFont="1" applyBorder="1"/>
    <xf numFmtId="0" fontId="2" fillId="0" borderId="82" xfId="0" applyFont="1" applyBorder="1" applyAlignment="1">
      <alignment vertical="center"/>
    </xf>
    <xf numFmtId="165" fontId="3" fillId="0" borderId="87" xfId="20962" applyNumberFormat="1" applyFont="1" applyBorder="1" applyAlignment="1">
      <alignment vertical="center"/>
    </xf>
    <xf numFmtId="194" fontId="105" fillId="0" borderId="91" xfId="7" applyNumberFormat="1" applyFont="1" applyFill="1" applyBorder="1" applyAlignment="1" applyProtection="1">
      <alignment horizontal="right" vertical="center"/>
      <protection locked="0"/>
    </xf>
    <xf numFmtId="2" fontId="117" fillId="0" borderId="119" xfId="0" applyNumberFormat="1" applyFont="1" applyBorder="1"/>
    <xf numFmtId="1" fontId="117" fillId="0" borderId="119" xfId="0" applyNumberFormat="1" applyFont="1" applyBorder="1"/>
    <xf numFmtId="2" fontId="0" fillId="0" borderId="119" xfId="0" applyNumberFormat="1" applyBorder="1"/>
    <xf numFmtId="3" fontId="116" fillId="0" borderId="119" xfId="0" applyNumberFormat="1" applyFont="1" applyBorder="1"/>
    <xf numFmtId="4" fontId="116" fillId="0" borderId="119" xfId="0" applyNumberFormat="1" applyFont="1" applyBorder="1"/>
    <xf numFmtId="43" fontId="115" fillId="0" borderId="15" xfId="0" applyNumberFormat="1" applyFont="1" applyBorder="1"/>
    <xf numFmtId="43" fontId="112" fillId="0" borderId="119" xfId="0" applyNumberFormat="1" applyFont="1" applyBorder="1"/>
    <xf numFmtId="10" fontId="117" fillId="0" borderId="119" xfId="0" applyNumberFormat="1" applyFont="1" applyBorder="1"/>
    <xf numFmtId="14" fontId="2" fillId="0" borderId="3" xfId="0" applyNumberFormat="1" applyFont="1" applyBorder="1" applyAlignment="1" applyProtection="1">
      <alignment vertical="center" wrapText="1"/>
      <protection locked="0"/>
    </xf>
    <xf numFmtId="0" fontId="85" fillId="0" borderId="119" xfId="0" applyFont="1" applyBorder="1"/>
    <xf numFmtId="0" fontId="2" fillId="0" borderId="120" xfId="0" applyFont="1" applyBorder="1" applyAlignment="1">
      <alignment wrapText="1"/>
    </xf>
    <xf numFmtId="0" fontId="84" fillId="0" borderId="80" xfId="0" applyFont="1" applyBorder="1"/>
    <xf numFmtId="0" fontId="2" fillId="0" borderId="80" xfId="0" applyFont="1" applyBorder="1"/>
    <xf numFmtId="0" fontId="93" fillId="0" borderId="62" xfId="0" applyFont="1" applyBorder="1" applyAlignment="1">
      <alignment horizontal="left" wrapText="1"/>
    </xf>
    <xf numFmtId="0" fontId="93" fillId="0" borderId="61" xfId="0" applyFont="1" applyBorder="1" applyAlignment="1">
      <alignment horizontal="left" wrapText="1"/>
    </xf>
    <xf numFmtId="0" fontId="93" fillId="0" borderId="127" xfId="0" applyFont="1" applyBorder="1" applyAlignment="1">
      <alignment horizontal="center" vertical="center"/>
    </xf>
    <xf numFmtId="0" fontId="93" fillId="0" borderId="27" xfId="0" applyFont="1" applyBorder="1" applyAlignment="1">
      <alignment horizontal="center" vertical="center"/>
    </xf>
    <xf numFmtId="0" fontId="93" fillId="0" borderId="128" xfId="0" applyFont="1" applyBorder="1" applyAlignment="1">
      <alignment horizontal="center" vertical="center"/>
    </xf>
    <xf numFmtId="0" fontId="134" fillId="0" borderId="127" xfId="0" applyFont="1" applyBorder="1" applyAlignment="1">
      <alignment horizontal="center"/>
    </xf>
    <xf numFmtId="0" fontId="134" fillId="0" borderId="27" xfId="0" applyFont="1" applyBorder="1" applyAlignment="1">
      <alignment horizontal="center"/>
    </xf>
    <xf numFmtId="0" fontId="134" fillId="0" borderId="128" xfId="0" applyFont="1" applyBorder="1" applyAlignment="1">
      <alignment horizontal="center"/>
    </xf>
    <xf numFmtId="0" fontId="0" fillId="0" borderId="120" xfId="0" applyBorder="1" applyAlignment="1">
      <alignment horizontal="center"/>
    </xf>
    <xf numFmtId="0" fontId="0" fillId="0" borderId="121" xfId="0" applyBorder="1" applyAlignment="1">
      <alignment horizontal="center"/>
    </xf>
    <xf numFmtId="0" fontId="0" fillId="0" borderId="122" xfId="0" applyBorder="1" applyAlignment="1">
      <alignment horizontal="center"/>
    </xf>
    <xf numFmtId="0" fontId="0" fillId="0" borderId="106" xfId="0" applyBorder="1" applyAlignment="1">
      <alignment horizontal="center" vertical="center"/>
    </xf>
    <xf numFmtId="0" fontId="121" fillId="0" borderId="107" xfId="0" applyFont="1" applyBorder="1" applyAlignment="1">
      <alignment horizontal="center" vertical="center"/>
    </xf>
    <xf numFmtId="0" fontId="121" fillId="0" borderId="7" xfId="0" applyFont="1" applyBorder="1" applyAlignment="1">
      <alignment horizontal="center" vertical="center"/>
    </xf>
    <xf numFmtId="0" fontId="122" fillId="0" borderId="13" xfId="0" applyFont="1" applyBorder="1" applyAlignment="1">
      <alignment horizontal="center" vertical="center"/>
    </xf>
    <xf numFmtId="0" fontId="122" fillId="0" borderId="14" xfId="0" applyFont="1" applyBorder="1" applyAlignment="1">
      <alignment horizontal="center" vertical="center"/>
    </xf>
    <xf numFmtId="0" fontId="0" fillId="0" borderId="108" xfId="0" applyBorder="1" applyAlignment="1">
      <alignment horizontal="center"/>
    </xf>
    <xf numFmtId="0" fontId="0" fillId="0" borderId="109" xfId="0" applyBorder="1" applyAlignment="1">
      <alignment horizontal="center"/>
    </xf>
    <xf numFmtId="0" fontId="0" fillId="0" borderId="110" xfId="0" applyBorder="1" applyAlignment="1">
      <alignment horizontal="center"/>
    </xf>
    <xf numFmtId="0" fontId="0" fillId="0" borderId="64" xfId="0" applyBorder="1" applyAlignment="1">
      <alignment horizontal="center" vertical="center"/>
    </xf>
    <xf numFmtId="0" fontId="0" fillId="0" borderId="71" xfId="0" applyBorder="1" applyAlignment="1">
      <alignment horizontal="center" vertical="center"/>
    </xf>
    <xf numFmtId="0" fontId="121" fillId="0" borderId="123" xfId="0" applyFont="1" applyBorder="1" applyAlignment="1">
      <alignment horizontal="center" vertical="center" wrapText="1"/>
    </xf>
    <xf numFmtId="0" fontId="121" fillId="0" borderId="7" xfId="0" applyFont="1" applyBorder="1" applyAlignment="1">
      <alignment horizontal="center" vertical="center" wrapText="1"/>
    </xf>
    <xf numFmtId="0" fontId="0" fillId="0" borderId="119" xfId="0" applyBorder="1" applyAlignment="1">
      <alignment horizontal="center" vertical="center"/>
    </xf>
    <xf numFmtId="0" fontId="0" fillId="0" borderId="119" xfId="0" applyBorder="1" applyAlignment="1">
      <alignment horizontal="center" vertical="center" wrapText="1"/>
    </xf>
    <xf numFmtId="0" fontId="45" fillId="0" borderId="3" xfId="0" applyFont="1" applyBorder="1" applyAlignment="1">
      <alignment horizontal="center" vertical="center" wrapText="1"/>
    </xf>
    <xf numFmtId="0" fontId="45" fillId="0" borderId="16" xfId="0" applyFont="1" applyBorder="1" applyAlignment="1">
      <alignment horizontal="center" vertical="center" wrapText="1"/>
    </xf>
    <xf numFmtId="0" fontId="86" fillId="0" borderId="76" xfId="0" applyFont="1" applyBorder="1" applyAlignment="1">
      <alignment horizontal="center" vertical="center" wrapText="1"/>
    </xf>
    <xf numFmtId="0" fontId="84" fillId="0" borderId="76" xfId="0" applyFont="1" applyBorder="1" applyAlignment="1">
      <alignment horizontal="center" vertical="center" wrapText="1"/>
    </xf>
    <xf numFmtId="0" fontId="45" fillId="0" borderId="76" xfId="11" applyFont="1" applyBorder="1" applyAlignment="1">
      <alignment horizontal="center" vertical="center" wrapText="1"/>
    </xf>
    <xf numFmtId="0" fontId="45" fillId="0" borderId="77" xfId="11" applyFont="1" applyBorder="1" applyAlignment="1">
      <alignment horizontal="center" vertical="center" wrapText="1"/>
    </xf>
    <xf numFmtId="0" fontId="45" fillId="0" borderId="66" xfId="11" applyFont="1" applyBorder="1" applyAlignment="1">
      <alignment horizontal="center" vertical="center" wrapText="1"/>
    </xf>
    <xf numFmtId="0" fontId="45" fillId="0" borderId="0" xfId="11" applyFont="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67" xfId="13" applyFont="1" applyFill="1" applyBorder="1" applyAlignment="1" applyProtection="1">
      <alignment horizontal="center" vertical="center" wrapText="1"/>
      <protection locked="0"/>
    </xf>
    <xf numFmtId="0" fontId="98" fillId="3" borderId="60"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65" xfId="1" applyNumberFormat="1" applyFont="1" applyFill="1" applyBorder="1" applyAlignment="1" applyProtection="1">
      <alignment horizontal="center"/>
      <protection locked="0"/>
    </xf>
    <xf numFmtId="164" fontId="45" fillId="3" borderId="24" xfId="1" applyNumberFormat="1" applyFont="1" applyFill="1" applyBorder="1" applyAlignment="1" applyProtection="1">
      <alignment horizontal="center"/>
      <protection locked="0"/>
    </xf>
    <xf numFmtId="164" fontId="45" fillId="3" borderId="25" xfId="1" applyNumberFormat="1" applyFont="1" applyFill="1" applyBorder="1" applyAlignment="1" applyProtection="1">
      <alignment horizontal="center"/>
      <protection locked="0"/>
    </xf>
    <xf numFmtId="164" fontId="45" fillId="0" borderId="12" xfId="1" applyNumberFormat="1" applyFont="1" applyFill="1" applyBorder="1" applyAlignment="1" applyProtection="1">
      <alignment horizontal="center"/>
      <protection locked="0"/>
    </xf>
    <xf numFmtId="164" fontId="45" fillId="0" borderId="13" xfId="1" applyNumberFormat="1" applyFont="1" applyFill="1" applyBorder="1" applyAlignment="1" applyProtection="1">
      <alignment horizontal="center"/>
      <protection locked="0"/>
    </xf>
    <xf numFmtId="164" fontId="45" fillId="0" borderId="14" xfId="1" applyNumberFormat="1" applyFont="1" applyFill="1" applyBorder="1" applyAlignment="1" applyProtection="1">
      <alignment horizontal="center"/>
      <protection locked="0"/>
    </xf>
    <xf numFmtId="0" fontId="86" fillId="0" borderId="47" xfId="0" applyFont="1" applyBorder="1" applyAlignment="1">
      <alignment horizontal="center" vertical="center" wrapText="1"/>
    </xf>
    <xf numFmtId="0" fontId="86" fillId="0" borderId="48" xfId="0" applyFont="1" applyBorder="1" applyAlignment="1">
      <alignment horizontal="center" vertical="center" wrapText="1"/>
    </xf>
    <xf numFmtId="164" fontId="45" fillId="0" borderId="68" xfId="1" applyNumberFormat="1" applyFont="1" applyFill="1" applyBorder="1" applyAlignment="1" applyProtection="1">
      <alignment horizontal="center" vertical="center" wrapText="1"/>
      <protection locked="0"/>
    </xf>
    <xf numFmtId="164" fontId="45" fillId="0" borderId="69" xfId="1"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60" xfId="0" applyFont="1" applyBorder="1" applyAlignment="1">
      <alignment horizontal="center" vertical="center" wrapText="1"/>
    </xf>
    <xf numFmtId="0" fontId="86" fillId="0" borderId="70" xfId="0" applyFont="1" applyBorder="1" applyAlignment="1">
      <alignment horizontal="center"/>
    </xf>
    <xf numFmtId="0" fontId="86" fillId="0" borderId="71" xfId="0" applyFont="1" applyBorder="1" applyAlignment="1">
      <alignment horizontal="center"/>
    </xf>
    <xf numFmtId="0" fontId="3" fillId="0" borderId="8" xfId="0" applyFont="1" applyBorder="1" applyAlignment="1">
      <alignment horizontal="center" wrapText="1"/>
    </xf>
    <xf numFmtId="0" fontId="3" fillId="0" borderId="10" xfId="0" applyFont="1" applyBorder="1" applyAlignment="1">
      <alignment horizontal="center" wrapText="1"/>
    </xf>
    <xf numFmtId="0" fontId="99" fillId="0" borderId="50" xfId="0" applyFont="1" applyBorder="1" applyAlignment="1">
      <alignment horizontal="left" vertical="center"/>
    </xf>
    <xf numFmtId="0" fontId="99" fillId="0" borderId="51" xfId="0" applyFont="1" applyBorder="1" applyAlignment="1">
      <alignment horizontal="left" vertical="center"/>
    </xf>
    <xf numFmtId="0" fontId="3" fillId="0" borderId="51"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13" xfId="0" applyFont="1" applyBorder="1" applyAlignment="1">
      <alignment horizontal="center"/>
    </xf>
    <xf numFmtId="0" fontId="3" fillId="0" borderId="14" xfId="0" applyFont="1" applyBorder="1" applyAlignment="1">
      <alignment horizontal="center" vertical="center" wrapText="1"/>
    </xf>
    <xf numFmtId="0" fontId="3" fillId="0" borderId="77" xfId="0" applyFont="1" applyBorder="1" applyAlignment="1">
      <alignment horizontal="center" vertical="center" wrapText="1"/>
    </xf>
    <xf numFmtId="0" fontId="115" fillId="0" borderId="96" xfId="0" applyFont="1" applyBorder="1" applyAlignment="1">
      <alignment horizontal="left" vertical="center" wrapText="1"/>
    </xf>
    <xf numFmtId="0" fontId="115" fillId="0" borderId="97" xfId="0" applyFont="1" applyBorder="1" applyAlignment="1">
      <alignment horizontal="left" vertical="center" wrapText="1"/>
    </xf>
    <xf numFmtId="0" fontId="115" fillId="0" borderId="101" xfId="0" applyFont="1" applyBorder="1" applyAlignment="1">
      <alignment horizontal="left" vertical="center" wrapText="1"/>
    </xf>
    <xf numFmtId="0" fontId="115" fillId="0" borderId="102" xfId="0" applyFont="1" applyBorder="1" applyAlignment="1">
      <alignment horizontal="left" vertical="center" wrapText="1"/>
    </xf>
    <xf numFmtId="0" fontId="115" fillId="0" borderId="104" xfId="0" applyFont="1" applyBorder="1" applyAlignment="1">
      <alignment horizontal="left" vertical="center" wrapText="1"/>
    </xf>
    <xf numFmtId="0" fontId="115" fillId="0" borderId="105" xfId="0" applyFont="1" applyBorder="1" applyAlignment="1">
      <alignment horizontal="left" vertical="center" wrapText="1"/>
    </xf>
    <xf numFmtId="0" fontId="116" fillId="0" borderId="98" xfId="0" applyFont="1" applyBorder="1" applyAlignment="1">
      <alignment horizontal="center" vertical="center" wrapText="1"/>
    </xf>
    <xf numFmtId="0" fontId="116" fillId="0" borderId="99" xfId="0" applyFont="1" applyBorder="1" applyAlignment="1">
      <alignment horizontal="center" vertical="center" wrapText="1"/>
    </xf>
    <xf numFmtId="0" fontId="116" fillId="0" borderId="100" xfId="0" applyFont="1" applyBorder="1" applyAlignment="1">
      <alignment horizontal="center" vertical="center" wrapText="1"/>
    </xf>
    <xf numFmtId="0" fontId="116" fillId="0" borderId="81" xfId="0" applyFont="1" applyBorder="1" applyAlignment="1">
      <alignment horizontal="center" vertical="center" wrapText="1"/>
    </xf>
    <xf numFmtId="0" fontId="116" fillId="0" borderId="103" xfId="0" applyFont="1" applyBorder="1" applyAlignment="1">
      <alignment horizontal="center" vertical="center" wrapText="1"/>
    </xf>
    <xf numFmtId="0" fontId="116" fillId="0" borderId="71" xfId="0" applyFont="1" applyBorder="1" applyAlignment="1">
      <alignment horizontal="center" vertical="center" wrapText="1"/>
    </xf>
    <xf numFmtId="0" fontId="112" fillId="0" borderId="123" xfId="0" applyFont="1" applyBorder="1" applyAlignment="1">
      <alignment horizontal="center" vertical="center" wrapText="1"/>
    </xf>
    <xf numFmtId="0" fontId="112" fillId="0" borderId="7" xfId="0" applyFont="1" applyBorder="1" applyAlignment="1">
      <alignment horizontal="center" vertical="center" wrapText="1"/>
    </xf>
    <xf numFmtId="0" fontId="112" fillId="0" borderId="119" xfId="0" applyFont="1" applyBorder="1" applyAlignment="1">
      <alignment horizontal="center" vertical="center" wrapText="1"/>
    </xf>
    <xf numFmtId="0" fontId="120" fillId="0" borderId="119" xfId="0" applyFont="1" applyBorder="1" applyAlignment="1">
      <alignment horizontal="center" vertical="center"/>
    </xf>
    <xf numFmtId="0" fontId="120" fillId="0" borderId="98" xfId="0" applyFont="1" applyBorder="1" applyAlignment="1">
      <alignment horizontal="center" vertical="center"/>
    </xf>
    <xf numFmtId="0" fontId="120" fillId="0" borderId="100" xfId="0" applyFont="1" applyBorder="1" applyAlignment="1">
      <alignment horizontal="center" vertical="center"/>
    </xf>
    <xf numFmtId="0" fontId="120" fillId="0" borderId="81" xfId="0" applyFont="1" applyBorder="1" applyAlignment="1">
      <alignment horizontal="center" vertical="center"/>
    </xf>
    <xf numFmtId="0" fontId="120" fillId="0" borderId="71" xfId="0" applyFont="1" applyBorder="1" applyAlignment="1">
      <alignment horizontal="center" vertical="center"/>
    </xf>
    <xf numFmtId="0" fontId="116" fillId="0" borderId="119" xfId="0" applyFont="1" applyBorder="1" applyAlignment="1">
      <alignment horizontal="center" vertical="center" wrapText="1"/>
    </xf>
    <xf numFmtId="0" fontId="112" fillId="0" borderId="122" xfId="0" applyFont="1" applyBorder="1" applyAlignment="1">
      <alignment horizontal="center" vertical="center" wrapText="1"/>
    </xf>
    <xf numFmtId="0" fontId="115" fillId="0" borderId="98" xfId="0" applyFont="1" applyBorder="1" applyAlignment="1">
      <alignment horizontal="center" vertical="center" wrapText="1"/>
    </xf>
    <xf numFmtId="0" fontId="115" fillId="0" borderId="100" xfId="0" applyFont="1" applyBorder="1" applyAlignment="1">
      <alignment horizontal="center" vertical="center" wrapText="1"/>
    </xf>
    <xf numFmtId="0" fontId="115" fillId="0" borderId="66" xfId="0" applyFont="1" applyBorder="1" applyAlignment="1">
      <alignment horizontal="center" vertical="center" wrapText="1"/>
    </xf>
    <xf numFmtId="0" fontId="115" fillId="0" borderId="64" xfId="0" applyFont="1" applyBorder="1" applyAlignment="1">
      <alignment horizontal="center" vertical="center" wrapText="1"/>
    </xf>
    <xf numFmtId="0" fontId="115" fillId="0" borderId="81" xfId="0" applyFont="1" applyBorder="1" applyAlignment="1">
      <alignment horizontal="center" vertical="center" wrapText="1"/>
    </xf>
    <xf numFmtId="0" fontId="115" fillId="0" borderId="71" xfId="0" applyFont="1" applyBorder="1" applyAlignment="1">
      <alignment horizontal="center" vertical="center" wrapText="1"/>
    </xf>
    <xf numFmtId="0" fontId="112" fillId="0" borderId="120" xfId="0" applyFont="1" applyBorder="1" applyAlignment="1">
      <alignment horizontal="center" vertical="center" wrapText="1"/>
    </xf>
    <xf numFmtId="0" fontId="112" fillId="0" borderId="121" xfId="0" applyFont="1" applyBorder="1" applyAlignment="1">
      <alignment horizontal="center" vertical="center" wrapText="1"/>
    </xf>
    <xf numFmtId="0" fontId="115" fillId="0" borderId="72" xfId="0" applyFont="1" applyBorder="1" applyAlignment="1">
      <alignment horizontal="center" vertical="center" wrapText="1"/>
    </xf>
    <xf numFmtId="0" fontId="115" fillId="0" borderId="7" xfId="0" applyFont="1" applyBorder="1" applyAlignment="1">
      <alignment horizontal="center" vertical="center" wrapText="1"/>
    </xf>
    <xf numFmtId="0" fontId="112" fillId="0" borderId="72" xfId="0" applyFont="1" applyBorder="1" applyAlignment="1">
      <alignment horizontal="center" vertical="center" wrapText="1"/>
    </xf>
    <xf numFmtId="0" fontId="112" fillId="0" borderId="71" xfId="0" applyFont="1" applyBorder="1" applyAlignment="1">
      <alignment horizontal="center" vertical="center" wrapText="1"/>
    </xf>
    <xf numFmtId="0" fontId="115" fillId="0" borderId="50" xfId="0" applyFont="1" applyBorder="1" applyAlignment="1">
      <alignment horizontal="left" vertical="top" wrapText="1"/>
    </xf>
    <xf numFmtId="0" fontId="115" fillId="0" borderId="73" xfId="0" applyFont="1" applyBorder="1" applyAlignment="1">
      <alignment horizontal="left" vertical="top" wrapText="1"/>
    </xf>
    <xf numFmtId="0" fontId="115" fillId="0" borderId="59" xfId="0" applyFont="1" applyBorder="1" applyAlignment="1">
      <alignment horizontal="left" vertical="top" wrapText="1"/>
    </xf>
    <xf numFmtId="0" fontId="115" fillId="0" borderId="88" xfId="0" applyFont="1" applyBorder="1" applyAlignment="1">
      <alignment horizontal="left" vertical="top" wrapText="1"/>
    </xf>
    <xf numFmtId="0" fontId="115" fillId="0" borderId="95" xfId="0" applyFont="1" applyBorder="1" applyAlignment="1">
      <alignment horizontal="left" vertical="top" wrapText="1"/>
    </xf>
    <xf numFmtId="0" fontId="115" fillId="0" borderId="126" xfId="0" applyFont="1" applyBorder="1" applyAlignment="1">
      <alignment horizontal="left" vertical="top" wrapText="1"/>
    </xf>
    <xf numFmtId="0" fontId="115" fillId="0" borderId="82" xfId="0" applyFont="1" applyBorder="1" applyAlignment="1">
      <alignment horizontal="center" vertical="center" wrapText="1"/>
    </xf>
    <xf numFmtId="0" fontId="115" fillId="0" borderId="63" xfId="0" applyFont="1" applyBorder="1" applyAlignment="1">
      <alignment horizontal="center" vertical="center" wrapText="1"/>
    </xf>
    <xf numFmtId="0" fontId="112" fillId="0" borderId="60" xfId="0" applyFont="1" applyBorder="1" applyAlignment="1">
      <alignment horizontal="center" vertical="center" wrapText="1"/>
    </xf>
    <xf numFmtId="0" fontId="112" fillId="0" borderId="65" xfId="0" applyFont="1" applyBorder="1" applyAlignment="1">
      <alignment horizontal="center" vertical="center" wrapText="1"/>
    </xf>
    <xf numFmtId="0" fontId="112" fillId="0" borderId="24" xfId="0" applyFont="1" applyBorder="1" applyAlignment="1">
      <alignment horizontal="center" vertical="center" wrapText="1"/>
    </xf>
    <xf numFmtId="0" fontId="112" fillId="0" borderId="25" xfId="0" applyFont="1" applyBorder="1" applyAlignment="1">
      <alignment horizontal="center" vertical="center" wrapText="1"/>
    </xf>
    <xf numFmtId="0" fontId="112" fillId="0" borderId="98" xfId="0" applyFont="1" applyBorder="1" applyAlignment="1">
      <alignment horizontal="center" vertical="top" wrapText="1"/>
    </xf>
    <xf numFmtId="0" fontId="112" fillId="0" borderId="99" xfId="0" applyFont="1" applyBorder="1" applyAlignment="1">
      <alignment horizontal="center" vertical="top" wrapText="1"/>
    </xf>
    <xf numFmtId="0" fontId="112" fillId="0" borderId="121" xfId="0" applyFont="1" applyBorder="1" applyAlignment="1">
      <alignment horizontal="center" vertical="top" wrapText="1"/>
    </xf>
    <xf numFmtId="0" fontId="112" fillId="0" borderId="122" xfId="0" applyFont="1" applyBorder="1" applyAlignment="1">
      <alignment horizontal="center" vertical="top" wrapText="1"/>
    </xf>
    <xf numFmtId="0" fontId="132" fillId="0" borderId="111" xfId="0" applyFont="1" applyBorder="1" applyAlignment="1">
      <alignment horizontal="left" vertical="top" wrapText="1"/>
    </xf>
    <xf numFmtId="0" fontId="132" fillId="0" borderId="112" xfId="0" applyFont="1" applyBorder="1" applyAlignment="1">
      <alignment horizontal="left" vertical="top" wrapText="1"/>
    </xf>
    <xf numFmtId="0" fontId="118" fillId="0" borderId="98" xfId="0" applyFont="1" applyBorder="1" applyAlignment="1">
      <alignment horizontal="center" vertical="center"/>
    </xf>
    <xf numFmtId="0" fontId="118" fillId="0" borderId="100" xfId="0" applyFont="1" applyBorder="1" applyAlignment="1">
      <alignment horizontal="center" vertical="center"/>
    </xf>
    <xf numFmtId="0" fontId="118" fillId="0" borderId="81" xfId="0" applyFont="1" applyBorder="1" applyAlignment="1">
      <alignment horizontal="center" vertical="center"/>
    </xf>
    <xf numFmtId="0" fontId="118" fillId="0" borderId="71" xfId="0" applyFont="1" applyBorder="1" applyAlignment="1">
      <alignment horizontal="center" vertical="center"/>
    </xf>
    <xf numFmtId="0" fontId="117" fillId="0" borderId="119" xfId="0" applyFont="1" applyBorder="1" applyAlignment="1">
      <alignment horizontal="center" vertical="center" wrapText="1"/>
    </xf>
    <xf numFmtId="0" fontId="117" fillId="0" borderId="123" xfId="0" applyFont="1" applyBorder="1" applyAlignment="1">
      <alignment horizontal="center" vertical="center" wrapText="1"/>
    </xf>
    <xf numFmtId="164" fontId="113" fillId="0" borderId="119" xfId="7" applyNumberFormat="1" applyFont="1" applyBorder="1"/>
  </cellXfs>
  <cellStyles count="20967">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3" xfId="724" xr:uid="{00000000-0005-0000-0000-0000C3020000}"/>
    <cellStyle name="Calculation 2 10 4" xfId="725" xr:uid="{00000000-0005-0000-0000-0000C4020000}"/>
    <cellStyle name="Calculation 2 10 5" xfId="726" xr:uid="{00000000-0005-0000-0000-0000C5020000}"/>
    <cellStyle name="Calculation 2 11" xfId="727" xr:uid="{00000000-0005-0000-0000-0000C6020000}"/>
    <cellStyle name="Calculation 2 11 2" xfId="728" xr:uid="{00000000-0005-0000-0000-0000C7020000}"/>
    <cellStyle name="Calculation 2 11 3" xfId="729" xr:uid="{00000000-0005-0000-0000-0000C8020000}"/>
    <cellStyle name="Calculation 2 11 4" xfId="730" xr:uid="{00000000-0005-0000-0000-0000C9020000}"/>
    <cellStyle name="Calculation 2 11 5" xfId="731" xr:uid="{00000000-0005-0000-0000-0000CA020000}"/>
    <cellStyle name="Calculation 2 12" xfId="732" xr:uid="{00000000-0005-0000-0000-0000CB020000}"/>
    <cellStyle name="Calculation 2 12 2" xfId="733" xr:uid="{00000000-0005-0000-0000-0000CC020000}"/>
    <cellStyle name="Calculation 2 12 3" xfId="734" xr:uid="{00000000-0005-0000-0000-0000CD020000}"/>
    <cellStyle name="Calculation 2 12 4" xfId="735" xr:uid="{00000000-0005-0000-0000-0000CE020000}"/>
    <cellStyle name="Calculation 2 12 5" xfId="736" xr:uid="{00000000-0005-0000-0000-0000CF020000}"/>
    <cellStyle name="Calculation 2 13" xfId="737" xr:uid="{00000000-0005-0000-0000-0000D0020000}"/>
    <cellStyle name="Calculation 2 13 2" xfId="738" xr:uid="{00000000-0005-0000-0000-0000D1020000}"/>
    <cellStyle name="Calculation 2 13 3" xfId="739" xr:uid="{00000000-0005-0000-0000-0000D2020000}"/>
    <cellStyle name="Calculation 2 13 4" xfId="740" xr:uid="{00000000-0005-0000-0000-0000D3020000}"/>
    <cellStyle name="Calculation 2 14" xfId="741" xr:uid="{00000000-0005-0000-0000-0000D4020000}"/>
    <cellStyle name="Calculation 2 15" xfId="742" xr:uid="{00000000-0005-0000-0000-0000D5020000}"/>
    <cellStyle name="Calculation 2 16" xfId="743" xr:uid="{00000000-0005-0000-0000-0000D6020000}"/>
    <cellStyle name="Calculation 2 2" xfId="744" xr:uid="{00000000-0005-0000-0000-0000D7020000}"/>
    <cellStyle name="Calculation 2 2 2" xfId="745" xr:uid="{00000000-0005-0000-0000-0000D8020000}"/>
    <cellStyle name="Calculation 2 2 2 2" xfId="746" xr:uid="{00000000-0005-0000-0000-0000D9020000}"/>
    <cellStyle name="Calculation 2 2 2 3" xfId="747" xr:uid="{00000000-0005-0000-0000-0000DA020000}"/>
    <cellStyle name="Calculation 2 2 2 4" xfId="748" xr:uid="{00000000-0005-0000-0000-0000DB020000}"/>
    <cellStyle name="Calculation 2 2 3" xfId="749" xr:uid="{00000000-0005-0000-0000-0000DC020000}"/>
    <cellStyle name="Calculation 2 2 3 2" xfId="750" xr:uid="{00000000-0005-0000-0000-0000DD020000}"/>
    <cellStyle name="Calculation 2 2 3 3" xfId="751" xr:uid="{00000000-0005-0000-0000-0000DE020000}"/>
    <cellStyle name="Calculation 2 2 3 4" xfId="752" xr:uid="{00000000-0005-0000-0000-0000DF020000}"/>
    <cellStyle name="Calculation 2 2 4" xfId="753" xr:uid="{00000000-0005-0000-0000-0000E0020000}"/>
    <cellStyle name="Calculation 2 2 4 2" xfId="754" xr:uid="{00000000-0005-0000-0000-0000E1020000}"/>
    <cellStyle name="Calculation 2 2 4 3" xfId="755" xr:uid="{00000000-0005-0000-0000-0000E2020000}"/>
    <cellStyle name="Calculation 2 2 4 4" xfId="756" xr:uid="{00000000-0005-0000-0000-0000E3020000}"/>
    <cellStyle name="Calculation 2 2 5" xfId="757" xr:uid="{00000000-0005-0000-0000-0000E4020000}"/>
    <cellStyle name="Calculation 2 2 5 2" xfId="758" xr:uid="{00000000-0005-0000-0000-0000E5020000}"/>
    <cellStyle name="Calculation 2 2 5 3" xfId="759" xr:uid="{00000000-0005-0000-0000-0000E6020000}"/>
    <cellStyle name="Calculation 2 2 5 4" xfId="760" xr:uid="{00000000-0005-0000-0000-0000E7020000}"/>
    <cellStyle name="Calculation 2 2 6" xfId="761" xr:uid="{00000000-0005-0000-0000-0000E8020000}"/>
    <cellStyle name="Calculation 2 2 7" xfId="762" xr:uid="{00000000-0005-0000-0000-0000E9020000}"/>
    <cellStyle name="Calculation 2 2 8" xfId="763" xr:uid="{00000000-0005-0000-0000-0000EA020000}"/>
    <cellStyle name="Calculation 2 2 9" xfId="764" xr:uid="{00000000-0005-0000-0000-0000EB020000}"/>
    <cellStyle name="Calculation 2 3" xfId="765" xr:uid="{00000000-0005-0000-0000-0000EC020000}"/>
    <cellStyle name="Calculation 2 3 2" xfId="766" xr:uid="{00000000-0005-0000-0000-0000ED020000}"/>
    <cellStyle name="Calculation 2 3 3" xfId="767" xr:uid="{00000000-0005-0000-0000-0000EE020000}"/>
    <cellStyle name="Calculation 2 3 4" xfId="768" xr:uid="{00000000-0005-0000-0000-0000EF020000}"/>
    <cellStyle name="Calculation 2 3 5" xfId="769" xr:uid="{00000000-0005-0000-0000-0000F0020000}"/>
    <cellStyle name="Calculation 2 4" xfId="770" xr:uid="{00000000-0005-0000-0000-0000F1020000}"/>
    <cellStyle name="Calculation 2 4 2" xfId="771" xr:uid="{00000000-0005-0000-0000-0000F2020000}"/>
    <cellStyle name="Calculation 2 4 3" xfId="772" xr:uid="{00000000-0005-0000-0000-0000F3020000}"/>
    <cellStyle name="Calculation 2 4 4" xfId="773" xr:uid="{00000000-0005-0000-0000-0000F4020000}"/>
    <cellStyle name="Calculation 2 4 5" xfId="774" xr:uid="{00000000-0005-0000-0000-0000F5020000}"/>
    <cellStyle name="Calculation 2 5" xfId="775" xr:uid="{00000000-0005-0000-0000-0000F6020000}"/>
    <cellStyle name="Calculation 2 5 2" xfId="776" xr:uid="{00000000-0005-0000-0000-0000F7020000}"/>
    <cellStyle name="Calculation 2 5 3" xfId="777" xr:uid="{00000000-0005-0000-0000-0000F8020000}"/>
    <cellStyle name="Calculation 2 5 4" xfId="778" xr:uid="{00000000-0005-0000-0000-0000F9020000}"/>
    <cellStyle name="Calculation 2 5 5" xfId="779" xr:uid="{00000000-0005-0000-0000-0000FA020000}"/>
    <cellStyle name="Calculation 2 6" xfId="780" xr:uid="{00000000-0005-0000-0000-0000FB020000}"/>
    <cellStyle name="Calculation 2 6 2" xfId="781" xr:uid="{00000000-0005-0000-0000-0000FC020000}"/>
    <cellStyle name="Calculation 2 6 3" xfId="782" xr:uid="{00000000-0005-0000-0000-0000FD020000}"/>
    <cellStyle name="Calculation 2 6 4" xfId="783" xr:uid="{00000000-0005-0000-0000-0000FE020000}"/>
    <cellStyle name="Calculation 2 6 5" xfId="784" xr:uid="{00000000-0005-0000-0000-0000FF020000}"/>
    <cellStyle name="Calculation 2 7" xfId="785" xr:uid="{00000000-0005-0000-0000-000000030000}"/>
    <cellStyle name="Calculation 2 7 2" xfId="786" xr:uid="{00000000-0005-0000-0000-000001030000}"/>
    <cellStyle name="Calculation 2 7 3" xfId="787" xr:uid="{00000000-0005-0000-0000-000002030000}"/>
    <cellStyle name="Calculation 2 7 4" xfId="788" xr:uid="{00000000-0005-0000-0000-000003030000}"/>
    <cellStyle name="Calculation 2 7 5" xfId="789" xr:uid="{00000000-0005-0000-0000-000004030000}"/>
    <cellStyle name="Calculation 2 8" xfId="790" xr:uid="{00000000-0005-0000-0000-000005030000}"/>
    <cellStyle name="Calculation 2 8 2" xfId="791" xr:uid="{00000000-0005-0000-0000-000006030000}"/>
    <cellStyle name="Calculation 2 8 3" xfId="792" xr:uid="{00000000-0005-0000-0000-000007030000}"/>
    <cellStyle name="Calculation 2 8 4" xfId="793" xr:uid="{00000000-0005-0000-0000-000008030000}"/>
    <cellStyle name="Calculation 2 8 5" xfId="794" xr:uid="{00000000-0005-0000-0000-000009030000}"/>
    <cellStyle name="Calculation 2 9" xfId="795" xr:uid="{00000000-0005-0000-0000-00000A030000}"/>
    <cellStyle name="Calculation 2 9 2" xfId="796" xr:uid="{00000000-0005-0000-0000-00000B030000}"/>
    <cellStyle name="Calculation 2 9 3" xfId="797" xr:uid="{00000000-0005-0000-0000-00000C030000}"/>
    <cellStyle name="Calculation 2 9 4" xfId="798" xr:uid="{00000000-0005-0000-0000-00000D030000}"/>
    <cellStyle name="Calculation 2 9 5" xfId="799" xr:uid="{00000000-0005-0000-0000-00000E030000}"/>
    <cellStyle name="Calculation 3" xfId="800" xr:uid="{00000000-0005-0000-0000-00000F030000}"/>
    <cellStyle name="Calculation 3 2" xfId="801" xr:uid="{00000000-0005-0000-0000-000010030000}"/>
    <cellStyle name="Calculation 3 3" xfId="802" xr:uid="{00000000-0005-0000-0000-000011030000}"/>
    <cellStyle name="Calculation 4" xfId="803" xr:uid="{00000000-0005-0000-0000-000012030000}"/>
    <cellStyle name="Calculation 4 2" xfId="804" xr:uid="{00000000-0005-0000-0000-000013030000}"/>
    <cellStyle name="Calculation 4 3" xfId="805" xr:uid="{00000000-0005-0000-0000-000014030000}"/>
    <cellStyle name="Calculation 5" xfId="806" xr:uid="{00000000-0005-0000-0000-000015030000}"/>
    <cellStyle name="Calculation 5 2" xfId="807" xr:uid="{00000000-0005-0000-0000-000016030000}"/>
    <cellStyle name="Calculation 5 3" xfId="808" xr:uid="{00000000-0005-0000-0000-000017030000}"/>
    <cellStyle name="Calculation 6" xfId="809" xr:uid="{00000000-0005-0000-0000-000018030000}"/>
    <cellStyle name="Calculation 6 2" xfId="810" xr:uid="{00000000-0005-0000-0000-000019030000}"/>
    <cellStyle name="Calculation 6 3" xfId="811" xr:uid="{00000000-0005-0000-0000-00001A030000}"/>
    <cellStyle name="Calculation 7" xfId="812" xr:uid="{00000000-0005-0000-0000-00001B030000}"/>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2" xfId="9187" xr:uid="{00000000-0005-0000-0000-0000D7230000}"/>
    <cellStyle name="Gia's 3" xfId="9188" xr:uid="{00000000-0005-0000-0000-0000D8230000}"/>
    <cellStyle name="Gia's 4" xfId="9189" xr:uid="{00000000-0005-0000-0000-0000D9230000}"/>
    <cellStyle name="Gia's 5" xfId="9190" xr:uid="{00000000-0005-0000-0000-0000DA230000}"/>
    <cellStyle name="Gia's 6" xfId="9191" xr:uid="{00000000-0005-0000-0000-0000DB230000}"/>
    <cellStyle name="Gia's 7" xfId="9192" xr:uid="{00000000-0005-0000-0000-0000DC230000}"/>
    <cellStyle name="Gia's 8" xfId="9193" xr:uid="{00000000-0005-0000-0000-0000DD230000}"/>
    <cellStyle name="Gia's 9" xfId="9194" xr:uid="{00000000-0005-0000-0000-0000DE230000}"/>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3" xfId="9227" xr:uid="{00000000-0005-0000-0000-0000FF23000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ighlightExposure" xfId="9323" xr:uid="{00000000-0005-0000-0000-00005F240000}"/>
    <cellStyle name="highlightPercentage" xfId="9324" xr:uid="{00000000-0005-0000-0000-000060240000}"/>
    <cellStyle name="highlightText" xfId="9325" xr:uid="{00000000-0005-0000-0000-000061240000}"/>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3" xfId="9336" xr:uid="{00000000-0005-0000-0000-00006D240000}"/>
    <cellStyle name="Input 2 10 4" xfId="9337" xr:uid="{00000000-0005-0000-0000-00006E240000}"/>
    <cellStyle name="Input 2 10 5" xfId="9338" xr:uid="{00000000-0005-0000-0000-00006F240000}"/>
    <cellStyle name="Input 2 11" xfId="9339" xr:uid="{00000000-0005-0000-0000-000070240000}"/>
    <cellStyle name="Input 2 11 2" xfId="9340" xr:uid="{00000000-0005-0000-0000-000071240000}"/>
    <cellStyle name="Input 2 11 3" xfId="9341" xr:uid="{00000000-0005-0000-0000-000072240000}"/>
    <cellStyle name="Input 2 11 4" xfId="9342" xr:uid="{00000000-0005-0000-0000-000073240000}"/>
    <cellStyle name="Input 2 11 5" xfId="9343" xr:uid="{00000000-0005-0000-0000-000074240000}"/>
    <cellStyle name="Input 2 12" xfId="9344" xr:uid="{00000000-0005-0000-0000-000075240000}"/>
    <cellStyle name="Input 2 12 2" xfId="9345" xr:uid="{00000000-0005-0000-0000-000076240000}"/>
    <cellStyle name="Input 2 12 3" xfId="9346" xr:uid="{00000000-0005-0000-0000-000077240000}"/>
    <cellStyle name="Input 2 12 4" xfId="9347" xr:uid="{00000000-0005-0000-0000-000078240000}"/>
    <cellStyle name="Input 2 12 5" xfId="9348" xr:uid="{00000000-0005-0000-0000-000079240000}"/>
    <cellStyle name="Input 2 13" xfId="9349" xr:uid="{00000000-0005-0000-0000-00007A240000}"/>
    <cellStyle name="Input 2 13 2" xfId="9350" xr:uid="{00000000-0005-0000-0000-00007B240000}"/>
    <cellStyle name="Input 2 13 3" xfId="9351" xr:uid="{00000000-0005-0000-0000-00007C240000}"/>
    <cellStyle name="Input 2 13 4" xfId="9352" xr:uid="{00000000-0005-0000-0000-00007D240000}"/>
    <cellStyle name="Input 2 14" xfId="9353" xr:uid="{00000000-0005-0000-0000-00007E240000}"/>
    <cellStyle name="Input 2 15" xfId="9354" xr:uid="{00000000-0005-0000-0000-00007F240000}"/>
    <cellStyle name="Input 2 16" xfId="9355" xr:uid="{00000000-0005-0000-0000-000080240000}"/>
    <cellStyle name="Input 2 2" xfId="9356" xr:uid="{00000000-0005-0000-0000-000081240000}"/>
    <cellStyle name="Input 2 2 2" xfId="9357" xr:uid="{00000000-0005-0000-0000-000082240000}"/>
    <cellStyle name="Input 2 2 2 2" xfId="9358" xr:uid="{00000000-0005-0000-0000-000083240000}"/>
    <cellStyle name="Input 2 2 2 3" xfId="9359" xr:uid="{00000000-0005-0000-0000-000084240000}"/>
    <cellStyle name="Input 2 2 2 4" xfId="9360" xr:uid="{00000000-0005-0000-0000-000085240000}"/>
    <cellStyle name="Input 2 2 3" xfId="9361" xr:uid="{00000000-0005-0000-0000-000086240000}"/>
    <cellStyle name="Input 2 2 3 2" xfId="9362" xr:uid="{00000000-0005-0000-0000-000087240000}"/>
    <cellStyle name="Input 2 2 3 3" xfId="9363" xr:uid="{00000000-0005-0000-0000-000088240000}"/>
    <cellStyle name="Input 2 2 3 4" xfId="9364" xr:uid="{00000000-0005-0000-0000-000089240000}"/>
    <cellStyle name="Input 2 2 4" xfId="9365" xr:uid="{00000000-0005-0000-0000-00008A240000}"/>
    <cellStyle name="Input 2 2 4 2" xfId="9366" xr:uid="{00000000-0005-0000-0000-00008B240000}"/>
    <cellStyle name="Input 2 2 4 3" xfId="9367" xr:uid="{00000000-0005-0000-0000-00008C240000}"/>
    <cellStyle name="Input 2 2 4 4" xfId="9368" xr:uid="{00000000-0005-0000-0000-00008D240000}"/>
    <cellStyle name="Input 2 2 5" xfId="9369" xr:uid="{00000000-0005-0000-0000-00008E240000}"/>
    <cellStyle name="Input 2 2 5 2" xfId="9370" xr:uid="{00000000-0005-0000-0000-00008F240000}"/>
    <cellStyle name="Input 2 2 5 3" xfId="9371" xr:uid="{00000000-0005-0000-0000-000090240000}"/>
    <cellStyle name="Input 2 2 5 4" xfId="9372" xr:uid="{00000000-0005-0000-0000-000091240000}"/>
    <cellStyle name="Input 2 2 6" xfId="9373" xr:uid="{00000000-0005-0000-0000-000092240000}"/>
    <cellStyle name="Input 2 2 7" xfId="9374" xr:uid="{00000000-0005-0000-0000-000093240000}"/>
    <cellStyle name="Input 2 2 8" xfId="9375" xr:uid="{00000000-0005-0000-0000-000094240000}"/>
    <cellStyle name="Input 2 2 9" xfId="9376" xr:uid="{00000000-0005-0000-0000-000095240000}"/>
    <cellStyle name="Input 2 3" xfId="9377" xr:uid="{00000000-0005-0000-0000-000096240000}"/>
    <cellStyle name="Input 2 3 2" xfId="9378" xr:uid="{00000000-0005-0000-0000-000097240000}"/>
    <cellStyle name="Input 2 3 3" xfId="9379" xr:uid="{00000000-0005-0000-0000-000098240000}"/>
    <cellStyle name="Input 2 3 4" xfId="9380" xr:uid="{00000000-0005-0000-0000-000099240000}"/>
    <cellStyle name="Input 2 3 5" xfId="9381" xr:uid="{00000000-0005-0000-0000-00009A240000}"/>
    <cellStyle name="Input 2 4" xfId="9382" xr:uid="{00000000-0005-0000-0000-00009B240000}"/>
    <cellStyle name="Input 2 4 2" xfId="9383" xr:uid="{00000000-0005-0000-0000-00009C240000}"/>
    <cellStyle name="Input 2 4 3" xfId="9384" xr:uid="{00000000-0005-0000-0000-00009D240000}"/>
    <cellStyle name="Input 2 4 4" xfId="9385" xr:uid="{00000000-0005-0000-0000-00009E240000}"/>
    <cellStyle name="Input 2 4 5" xfId="9386" xr:uid="{00000000-0005-0000-0000-00009F240000}"/>
    <cellStyle name="Input 2 5" xfId="9387" xr:uid="{00000000-0005-0000-0000-0000A0240000}"/>
    <cellStyle name="Input 2 5 2" xfId="9388" xr:uid="{00000000-0005-0000-0000-0000A1240000}"/>
    <cellStyle name="Input 2 5 3" xfId="9389" xr:uid="{00000000-0005-0000-0000-0000A2240000}"/>
    <cellStyle name="Input 2 5 4" xfId="9390" xr:uid="{00000000-0005-0000-0000-0000A3240000}"/>
    <cellStyle name="Input 2 5 5" xfId="9391" xr:uid="{00000000-0005-0000-0000-0000A4240000}"/>
    <cellStyle name="Input 2 6" xfId="9392" xr:uid="{00000000-0005-0000-0000-0000A5240000}"/>
    <cellStyle name="Input 2 6 2" xfId="9393" xr:uid="{00000000-0005-0000-0000-0000A6240000}"/>
    <cellStyle name="Input 2 6 3" xfId="9394" xr:uid="{00000000-0005-0000-0000-0000A7240000}"/>
    <cellStyle name="Input 2 6 4" xfId="9395" xr:uid="{00000000-0005-0000-0000-0000A8240000}"/>
    <cellStyle name="Input 2 6 5" xfId="9396" xr:uid="{00000000-0005-0000-0000-0000A9240000}"/>
    <cellStyle name="Input 2 7" xfId="9397" xr:uid="{00000000-0005-0000-0000-0000AA240000}"/>
    <cellStyle name="Input 2 7 2" xfId="9398" xr:uid="{00000000-0005-0000-0000-0000AB240000}"/>
    <cellStyle name="Input 2 7 3" xfId="9399" xr:uid="{00000000-0005-0000-0000-0000AC240000}"/>
    <cellStyle name="Input 2 7 4" xfId="9400" xr:uid="{00000000-0005-0000-0000-0000AD240000}"/>
    <cellStyle name="Input 2 7 5" xfId="9401" xr:uid="{00000000-0005-0000-0000-0000AE240000}"/>
    <cellStyle name="Input 2 8" xfId="9402" xr:uid="{00000000-0005-0000-0000-0000AF240000}"/>
    <cellStyle name="Input 2 8 2" xfId="9403" xr:uid="{00000000-0005-0000-0000-0000B0240000}"/>
    <cellStyle name="Input 2 8 3" xfId="9404" xr:uid="{00000000-0005-0000-0000-0000B1240000}"/>
    <cellStyle name="Input 2 8 4" xfId="9405" xr:uid="{00000000-0005-0000-0000-0000B2240000}"/>
    <cellStyle name="Input 2 8 5" xfId="9406" xr:uid="{00000000-0005-0000-0000-0000B3240000}"/>
    <cellStyle name="Input 2 9" xfId="9407" xr:uid="{00000000-0005-0000-0000-0000B4240000}"/>
    <cellStyle name="Input 2 9 2" xfId="9408" xr:uid="{00000000-0005-0000-0000-0000B5240000}"/>
    <cellStyle name="Input 2 9 3" xfId="9409" xr:uid="{00000000-0005-0000-0000-0000B6240000}"/>
    <cellStyle name="Input 2 9 4" xfId="9410" xr:uid="{00000000-0005-0000-0000-0000B7240000}"/>
    <cellStyle name="Input 2 9 5" xfId="9411" xr:uid="{00000000-0005-0000-0000-0000B8240000}"/>
    <cellStyle name="Input 3" xfId="9412" xr:uid="{00000000-0005-0000-0000-0000B9240000}"/>
    <cellStyle name="Input 3 2" xfId="9413" xr:uid="{00000000-0005-0000-0000-0000BA240000}"/>
    <cellStyle name="Input 3 3" xfId="9414" xr:uid="{00000000-0005-0000-0000-0000BB240000}"/>
    <cellStyle name="Input 4" xfId="9415" xr:uid="{00000000-0005-0000-0000-0000BC240000}"/>
    <cellStyle name="Input 4 2" xfId="9416" xr:uid="{00000000-0005-0000-0000-0000BD240000}"/>
    <cellStyle name="Input 4 3" xfId="9417" xr:uid="{00000000-0005-0000-0000-0000BE240000}"/>
    <cellStyle name="Input 5" xfId="9418" xr:uid="{00000000-0005-0000-0000-0000BF240000}"/>
    <cellStyle name="Input 5 2" xfId="9419" xr:uid="{00000000-0005-0000-0000-0000C0240000}"/>
    <cellStyle name="Input 5 3" xfId="9420" xr:uid="{00000000-0005-0000-0000-0000C1240000}"/>
    <cellStyle name="Input 6" xfId="9421" xr:uid="{00000000-0005-0000-0000-0000C2240000}"/>
    <cellStyle name="Input 6 2" xfId="9422" xr:uid="{00000000-0005-0000-0000-0000C3240000}"/>
    <cellStyle name="Input 6 3" xfId="9423" xr:uid="{00000000-0005-0000-0000-0000C4240000}"/>
    <cellStyle name="Input 7" xfId="9424" xr:uid="{00000000-0005-0000-0000-0000C5240000}"/>
    <cellStyle name="inputExposure" xfId="9425" xr:uid="{00000000-0005-0000-0000-0000C6240000}"/>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23" xfId="20966" xr:uid="{00000000-0005-0000-0000-0000AF270000}"/>
    <cellStyle name="Normal 13" xfId="10166" xr:uid="{00000000-0005-0000-0000-0000B0270000}"/>
    <cellStyle name="Normal 13 10" xfId="10167" xr:uid="{00000000-0005-0000-0000-0000B1270000}"/>
    <cellStyle name="Normal 13 11" xfId="10168" xr:uid="{00000000-0005-0000-0000-0000B2270000}"/>
    <cellStyle name="Normal 13 11 2" xfId="10169" xr:uid="{00000000-0005-0000-0000-0000B3270000}"/>
    <cellStyle name="Normal 13 11 2 2" xfId="10170" xr:uid="{00000000-0005-0000-0000-0000B4270000}"/>
    <cellStyle name="Normal 13 11 2 2 2" xfId="10171" xr:uid="{00000000-0005-0000-0000-0000B5270000}"/>
    <cellStyle name="Normal 13 11 2 2 3" xfId="10172" xr:uid="{00000000-0005-0000-0000-0000B6270000}"/>
    <cellStyle name="Normal 13 11 2 2 4" xfId="10173" xr:uid="{00000000-0005-0000-0000-0000B7270000}"/>
    <cellStyle name="Normal 13 11 2 3" xfId="10174" xr:uid="{00000000-0005-0000-0000-0000B8270000}"/>
    <cellStyle name="Normal 13 11 2 4" xfId="10175" xr:uid="{00000000-0005-0000-0000-0000B9270000}"/>
    <cellStyle name="Normal 13 11 2 5" xfId="10176" xr:uid="{00000000-0005-0000-0000-0000BA270000}"/>
    <cellStyle name="Normal 13 11 3" xfId="10177" xr:uid="{00000000-0005-0000-0000-0000BB270000}"/>
    <cellStyle name="Normal 13 11 3 2" xfId="10178" xr:uid="{00000000-0005-0000-0000-0000BC270000}"/>
    <cellStyle name="Normal 13 11 3 3" xfId="10179" xr:uid="{00000000-0005-0000-0000-0000BD270000}"/>
    <cellStyle name="Normal 13 11 3 4" xfId="10180" xr:uid="{00000000-0005-0000-0000-0000BE270000}"/>
    <cellStyle name="Normal 13 11 4" xfId="10181" xr:uid="{00000000-0005-0000-0000-0000BF270000}"/>
    <cellStyle name="Normal 13 11 5" xfId="10182" xr:uid="{00000000-0005-0000-0000-0000C0270000}"/>
    <cellStyle name="Normal 13 11 6" xfId="10183" xr:uid="{00000000-0005-0000-0000-0000C1270000}"/>
    <cellStyle name="Normal 13 12" xfId="10184" xr:uid="{00000000-0005-0000-0000-0000C2270000}"/>
    <cellStyle name="Normal 13 12 2" xfId="10185" xr:uid="{00000000-0005-0000-0000-0000C3270000}"/>
    <cellStyle name="Normal 13 12 2 2" xfId="10186" xr:uid="{00000000-0005-0000-0000-0000C4270000}"/>
    <cellStyle name="Normal 13 12 2 2 2" xfId="10187" xr:uid="{00000000-0005-0000-0000-0000C5270000}"/>
    <cellStyle name="Normal 13 12 2 2 3" xfId="10188" xr:uid="{00000000-0005-0000-0000-0000C6270000}"/>
    <cellStyle name="Normal 13 12 2 2 4" xfId="10189" xr:uid="{00000000-0005-0000-0000-0000C7270000}"/>
    <cellStyle name="Normal 13 12 2 3" xfId="10190" xr:uid="{00000000-0005-0000-0000-0000C8270000}"/>
    <cellStyle name="Normal 13 12 2 4" xfId="10191" xr:uid="{00000000-0005-0000-0000-0000C9270000}"/>
    <cellStyle name="Normal 13 12 2 5" xfId="10192" xr:uid="{00000000-0005-0000-0000-0000CA270000}"/>
    <cellStyle name="Normal 13 12 3" xfId="10193" xr:uid="{00000000-0005-0000-0000-0000CB270000}"/>
    <cellStyle name="Normal 13 12 3 2" xfId="10194" xr:uid="{00000000-0005-0000-0000-0000CC270000}"/>
    <cellStyle name="Normal 13 12 3 3" xfId="10195" xr:uid="{00000000-0005-0000-0000-0000CD270000}"/>
    <cellStyle name="Normal 13 12 3 4" xfId="10196" xr:uid="{00000000-0005-0000-0000-0000CE270000}"/>
    <cellStyle name="Normal 13 12 4" xfId="10197" xr:uid="{00000000-0005-0000-0000-0000CF270000}"/>
    <cellStyle name="Normal 13 12 5" xfId="10198" xr:uid="{00000000-0005-0000-0000-0000D0270000}"/>
    <cellStyle name="Normal 13 12 6" xfId="10199" xr:uid="{00000000-0005-0000-0000-0000D1270000}"/>
    <cellStyle name="Normal 13 13" xfId="10200" xr:uid="{00000000-0005-0000-0000-0000D2270000}"/>
    <cellStyle name="Normal 13 13 2" xfId="10201" xr:uid="{00000000-0005-0000-0000-0000D3270000}"/>
    <cellStyle name="Normal 13 13 3" xfId="10202" xr:uid="{00000000-0005-0000-0000-0000D4270000}"/>
    <cellStyle name="Normal 13 13 4" xfId="10203" xr:uid="{00000000-0005-0000-0000-0000D5270000}"/>
    <cellStyle name="Normal 13 2" xfId="10204" xr:uid="{00000000-0005-0000-0000-0000D6270000}"/>
    <cellStyle name="Normal 13 2 2" xfId="10205" xr:uid="{00000000-0005-0000-0000-0000D7270000}"/>
    <cellStyle name="Normal 13 2 3" xfId="10206" xr:uid="{00000000-0005-0000-0000-0000D8270000}"/>
    <cellStyle name="Normal 13 2 3 2" xfId="10207" xr:uid="{00000000-0005-0000-0000-0000D9270000}"/>
    <cellStyle name="Normal 13 2 3 2 2" xfId="10208" xr:uid="{00000000-0005-0000-0000-0000DA270000}"/>
    <cellStyle name="Normal 13 2 3 2 2 2" xfId="10209" xr:uid="{00000000-0005-0000-0000-0000DB270000}"/>
    <cellStyle name="Normal 13 2 3 2 2 3" xfId="10210" xr:uid="{00000000-0005-0000-0000-0000DC270000}"/>
    <cellStyle name="Normal 13 2 3 2 2 4" xfId="10211" xr:uid="{00000000-0005-0000-0000-0000DD270000}"/>
    <cellStyle name="Normal 13 2 3 2 3" xfId="10212" xr:uid="{00000000-0005-0000-0000-0000DE270000}"/>
    <cellStyle name="Normal 13 2 3 2 4" xfId="10213" xr:uid="{00000000-0005-0000-0000-0000DF270000}"/>
    <cellStyle name="Normal 13 2 3 2 5" xfId="10214" xr:uid="{00000000-0005-0000-0000-0000E0270000}"/>
    <cellStyle name="Normal 13 2 3 3" xfId="10215" xr:uid="{00000000-0005-0000-0000-0000E1270000}"/>
    <cellStyle name="Normal 13 2 3 3 2" xfId="10216" xr:uid="{00000000-0005-0000-0000-0000E2270000}"/>
    <cellStyle name="Normal 13 2 3 3 3" xfId="10217" xr:uid="{00000000-0005-0000-0000-0000E3270000}"/>
    <cellStyle name="Normal 13 2 3 3 4" xfId="10218" xr:uid="{00000000-0005-0000-0000-0000E4270000}"/>
    <cellStyle name="Normal 13 2 3 4" xfId="10219" xr:uid="{00000000-0005-0000-0000-0000E5270000}"/>
    <cellStyle name="Normal 13 2 3 5" xfId="10220" xr:uid="{00000000-0005-0000-0000-0000E6270000}"/>
    <cellStyle name="Normal 13 2 3 6" xfId="10221" xr:uid="{00000000-0005-0000-0000-0000E7270000}"/>
    <cellStyle name="Normal 13 3" xfId="10222" xr:uid="{00000000-0005-0000-0000-0000E8270000}"/>
    <cellStyle name="Normal 13 3 2" xfId="10223" xr:uid="{00000000-0005-0000-0000-0000E9270000}"/>
    <cellStyle name="Normal 13 3 2 2" xfId="10224" xr:uid="{00000000-0005-0000-0000-0000EA270000}"/>
    <cellStyle name="Normal 13 4" xfId="10225" xr:uid="{00000000-0005-0000-0000-0000EB270000}"/>
    <cellStyle name="Normal 13 4 2" xfId="10226" xr:uid="{00000000-0005-0000-0000-0000EC270000}"/>
    <cellStyle name="Normal 13 5" xfId="10227" xr:uid="{00000000-0005-0000-0000-0000ED270000}"/>
    <cellStyle name="Normal 13 5 2" xfId="10228" xr:uid="{00000000-0005-0000-0000-0000EE270000}"/>
    <cellStyle name="Normal 13 6" xfId="10229" xr:uid="{00000000-0005-0000-0000-0000EF270000}"/>
    <cellStyle name="Normal 13 6 2" xfId="10230" xr:uid="{00000000-0005-0000-0000-0000F0270000}"/>
    <cellStyle name="Normal 13 7" xfId="10231" xr:uid="{00000000-0005-0000-0000-0000F1270000}"/>
    <cellStyle name="Normal 13 7 2" xfId="10232" xr:uid="{00000000-0005-0000-0000-0000F2270000}"/>
    <cellStyle name="Normal 13 8" xfId="10233" xr:uid="{00000000-0005-0000-0000-0000F3270000}"/>
    <cellStyle name="Normal 13 9" xfId="10234" xr:uid="{00000000-0005-0000-0000-0000F4270000}"/>
    <cellStyle name="Normal 14" xfId="10235" xr:uid="{00000000-0005-0000-0000-0000F5270000}"/>
    <cellStyle name="Normal 14 2" xfId="10236" xr:uid="{00000000-0005-0000-0000-0000F6270000}"/>
    <cellStyle name="Normal 14 2 2" xfId="10237" xr:uid="{00000000-0005-0000-0000-0000F7270000}"/>
    <cellStyle name="Normal 14 2 3" xfId="10238" xr:uid="{00000000-0005-0000-0000-0000F8270000}"/>
    <cellStyle name="Normal 14 2 3 2" xfId="10239" xr:uid="{00000000-0005-0000-0000-0000F9270000}"/>
    <cellStyle name="Normal 14 2 3 2 2" xfId="10240" xr:uid="{00000000-0005-0000-0000-0000FA270000}"/>
    <cellStyle name="Normal 14 2 3 2 2 2" xfId="10241" xr:uid="{00000000-0005-0000-0000-0000FB270000}"/>
    <cellStyle name="Normal 14 2 3 2 2 3" xfId="10242" xr:uid="{00000000-0005-0000-0000-0000FC270000}"/>
    <cellStyle name="Normal 14 2 3 2 2 4" xfId="10243" xr:uid="{00000000-0005-0000-0000-0000FD270000}"/>
    <cellStyle name="Normal 14 2 3 2 3" xfId="10244" xr:uid="{00000000-0005-0000-0000-0000FE270000}"/>
    <cellStyle name="Normal 14 2 3 2 4" xfId="10245" xr:uid="{00000000-0005-0000-0000-0000FF270000}"/>
    <cellStyle name="Normal 14 2 3 2 5" xfId="10246" xr:uid="{00000000-0005-0000-0000-000000280000}"/>
    <cellStyle name="Normal 14 2 3 3" xfId="10247" xr:uid="{00000000-0005-0000-0000-000001280000}"/>
    <cellStyle name="Normal 14 2 3 4" xfId="10248" xr:uid="{00000000-0005-0000-0000-000002280000}"/>
    <cellStyle name="Normal 14 2 3 4 2" xfId="10249" xr:uid="{00000000-0005-0000-0000-000003280000}"/>
    <cellStyle name="Normal 14 2 3 4 3" xfId="10250" xr:uid="{00000000-0005-0000-0000-000004280000}"/>
    <cellStyle name="Normal 14 2 3 4 4" xfId="10251" xr:uid="{00000000-0005-0000-0000-000005280000}"/>
    <cellStyle name="Normal 14 2 3 5" xfId="10252" xr:uid="{00000000-0005-0000-0000-000006280000}"/>
    <cellStyle name="Normal 14 2 3 6" xfId="10253" xr:uid="{00000000-0005-0000-0000-000007280000}"/>
    <cellStyle name="Normal 14 2 3 7" xfId="10254" xr:uid="{00000000-0005-0000-0000-000008280000}"/>
    <cellStyle name="Normal 14 2 4" xfId="10255" xr:uid="{00000000-0005-0000-0000-000009280000}"/>
    <cellStyle name="Normal 14 2 4 2" xfId="10256" xr:uid="{00000000-0005-0000-0000-00000A280000}"/>
    <cellStyle name="Normal 14 2 4 3" xfId="10257" xr:uid="{00000000-0005-0000-0000-00000B280000}"/>
    <cellStyle name="Normal 14 2 4 4" xfId="10258" xr:uid="{00000000-0005-0000-0000-00000C280000}"/>
    <cellStyle name="Normal 14 3" xfId="10259" xr:uid="{00000000-0005-0000-0000-00000D280000}"/>
    <cellStyle name="Normal 14 3 2" xfId="10260" xr:uid="{00000000-0005-0000-0000-00000E280000}"/>
    <cellStyle name="Normal 14 3 2 2" xfId="10261" xr:uid="{00000000-0005-0000-0000-00000F280000}"/>
    <cellStyle name="Normal 14 3 2 2 2" xfId="10262" xr:uid="{00000000-0005-0000-0000-000010280000}"/>
    <cellStyle name="Normal 14 3 2 2 2 2" xfId="10263" xr:uid="{00000000-0005-0000-0000-000011280000}"/>
    <cellStyle name="Normal 14 3 2 2 2 3" xfId="10264" xr:uid="{00000000-0005-0000-0000-000012280000}"/>
    <cellStyle name="Normal 14 3 2 2 2 4" xfId="10265" xr:uid="{00000000-0005-0000-0000-000013280000}"/>
    <cellStyle name="Normal 14 3 2 2 3" xfId="10266" xr:uid="{00000000-0005-0000-0000-000014280000}"/>
    <cellStyle name="Normal 14 3 2 2 4" xfId="10267" xr:uid="{00000000-0005-0000-0000-000015280000}"/>
    <cellStyle name="Normal 14 3 2 2 5" xfId="10268" xr:uid="{00000000-0005-0000-0000-000016280000}"/>
    <cellStyle name="Normal 14 3 2 3" xfId="10269" xr:uid="{00000000-0005-0000-0000-000017280000}"/>
    <cellStyle name="Normal 14 3 2 4" xfId="10270" xr:uid="{00000000-0005-0000-0000-000018280000}"/>
    <cellStyle name="Normal 14 3 2 4 2" xfId="10271" xr:uid="{00000000-0005-0000-0000-000019280000}"/>
    <cellStyle name="Normal 14 3 2 4 3" xfId="10272" xr:uid="{00000000-0005-0000-0000-00001A280000}"/>
    <cellStyle name="Normal 14 3 2 4 4" xfId="10273" xr:uid="{00000000-0005-0000-0000-00001B280000}"/>
    <cellStyle name="Normal 14 3 2 5" xfId="10274" xr:uid="{00000000-0005-0000-0000-00001C280000}"/>
    <cellStyle name="Normal 14 3 2 6" xfId="10275" xr:uid="{00000000-0005-0000-0000-00001D280000}"/>
    <cellStyle name="Normal 14 3 2 7" xfId="10276" xr:uid="{00000000-0005-0000-0000-00001E280000}"/>
    <cellStyle name="Normal 14 4" xfId="10277" xr:uid="{00000000-0005-0000-0000-00001F280000}"/>
    <cellStyle name="Normal 14 4 2" xfId="10278" xr:uid="{00000000-0005-0000-0000-000020280000}"/>
    <cellStyle name="Normal 14 4 2 2" xfId="10279" xr:uid="{00000000-0005-0000-0000-000021280000}"/>
    <cellStyle name="Normal 14 4 2 2 2" xfId="10280" xr:uid="{00000000-0005-0000-0000-000022280000}"/>
    <cellStyle name="Normal 14 4 2 2 3" xfId="10281" xr:uid="{00000000-0005-0000-0000-000023280000}"/>
    <cellStyle name="Normal 14 4 2 2 4" xfId="10282" xr:uid="{00000000-0005-0000-0000-000024280000}"/>
    <cellStyle name="Normal 14 4 2 3" xfId="10283" xr:uid="{00000000-0005-0000-0000-000025280000}"/>
    <cellStyle name="Normal 14 4 2 4" xfId="10284" xr:uid="{00000000-0005-0000-0000-000026280000}"/>
    <cellStyle name="Normal 14 4 2 5" xfId="10285" xr:uid="{00000000-0005-0000-0000-000027280000}"/>
    <cellStyle name="Normal 14 4 3" xfId="10286" xr:uid="{00000000-0005-0000-0000-000028280000}"/>
    <cellStyle name="Normal 14 4 4" xfId="10287" xr:uid="{00000000-0005-0000-0000-000029280000}"/>
    <cellStyle name="Normal 14 4 4 2" xfId="10288" xr:uid="{00000000-0005-0000-0000-00002A280000}"/>
    <cellStyle name="Normal 14 4 4 3" xfId="10289" xr:uid="{00000000-0005-0000-0000-00002B280000}"/>
    <cellStyle name="Normal 14 4 4 4" xfId="10290" xr:uid="{00000000-0005-0000-0000-00002C280000}"/>
    <cellStyle name="Normal 14 4 5" xfId="10291" xr:uid="{00000000-0005-0000-0000-00002D280000}"/>
    <cellStyle name="Normal 14 4 6" xfId="10292" xr:uid="{00000000-0005-0000-0000-00002E280000}"/>
    <cellStyle name="Normal 14 4 7" xfId="10293" xr:uid="{00000000-0005-0000-0000-00002F280000}"/>
    <cellStyle name="Normal 14 5" xfId="10294" xr:uid="{00000000-0005-0000-0000-000030280000}"/>
    <cellStyle name="Normal 14 5 2" xfId="10295" xr:uid="{00000000-0005-0000-0000-000031280000}"/>
    <cellStyle name="Normal 14 5 2 2" xfId="10296" xr:uid="{00000000-0005-0000-0000-000032280000}"/>
    <cellStyle name="Normal 14 5 2 2 2" xfId="10297" xr:uid="{00000000-0005-0000-0000-000033280000}"/>
    <cellStyle name="Normal 14 5 2 2 3" xfId="10298" xr:uid="{00000000-0005-0000-0000-000034280000}"/>
    <cellStyle name="Normal 14 5 2 2 4" xfId="10299" xr:uid="{00000000-0005-0000-0000-000035280000}"/>
    <cellStyle name="Normal 14 5 2 3" xfId="10300" xr:uid="{00000000-0005-0000-0000-000036280000}"/>
    <cellStyle name="Normal 14 5 2 4" xfId="10301" xr:uid="{00000000-0005-0000-0000-000037280000}"/>
    <cellStyle name="Normal 14 5 2 5" xfId="10302" xr:uid="{00000000-0005-0000-0000-000038280000}"/>
    <cellStyle name="Normal 14 5 3" xfId="10303" xr:uid="{00000000-0005-0000-0000-000039280000}"/>
    <cellStyle name="Normal 14 5 3 2" xfId="10304" xr:uid="{00000000-0005-0000-0000-00003A280000}"/>
    <cellStyle name="Normal 14 5 3 3" xfId="10305" xr:uid="{00000000-0005-0000-0000-00003B280000}"/>
    <cellStyle name="Normal 14 5 3 4" xfId="10306" xr:uid="{00000000-0005-0000-0000-00003C280000}"/>
    <cellStyle name="Normal 14 5 4" xfId="10307" xr:uid="{00000000-0005-0000-0000-00003D280000}"/>
    <cellStyle name="Normal 14 5 5" xfId="10308" xr:uid="{00000000-0005-0000-0000-00003E280000}"/>
    <cellStyle name="Normal 14 5 6" xfId="10309" xr:uid="{00000000-0005-0000-0000-00003F280000}"/>
    <cellStyle name="Normal 14 6" xfId="10310" xr:uid="{00000000-0005-0000-0000-000040280000}"/>
    <cellStyle name="Normal 14 6 2" xfId="10311" xr:uid="{00000000-0005-0000-0000-000041280000}"/>
    <cellStyle name="Normal 14 6 3" xfId="10312" xr:uid="{00000000-0005-0000-0000-000042280000}"/>
    <cellStyle name="Normal 14 6 4" xfId="10313" xr:uid="{00000000-0005-0000-0000-000043280000}"/>
    <cellStyle name="Normal 15" xfId="10314" xr:uid="{00000000-0005-0000-0000-000044280000}"/>
    <cellStyle name="Normal 15 10" xfId="10315" xr:uid="{00000000-0005-0000-0000-000045280000}"/>
    <cellStyle name="Normal 15 11" xfId="10316" xr:uid="{00000000-0005-0000-0000-000046280000}"/>
    <cellStyle name="Normal 15 11 2" xfId="10317" xr:uid="{00000000-0005-0000-0000-000047280000}"/>
    <cellStyle name="Normal 15 11 2 2" xfId="10318" xr:uid="{00000000-0005-0000-0000-000048280000}"/>
    <cellStyle name="Normal 15 11 2 2 2" xfId="10319" xr:uid="{00000000-0005-0000-0000-000049280000}"/>
    <cellStyle name="Normal 15 11 2 2 3" xfId="10320" xr:uid="{00000000-0005-0000-0000-00004A280000}"/>
    <cellStyle name="Normal 15 11 2 2 4" xfId="10321" xr:uid="{00000000-0005-0000-0000-00004B280000}"/>
    <cellStyle name="Normal 15 11 2 3" xfId="10322" xr:uid="{00000000-0005-0000-0000-00004C280000}"/>
    <cellStyle name="Normal 15 11 2 4" xfId="10323" xr:uid="{00000000-0005-0000-0000-00004D280000}"/>
    <cellStyle name="Normal 15 11 2 5" xfId="10324" xr:uid="{00000000-0005-0000-0000-00004E280000}"/>
    <cellStyle name="Normal 15 11 3" xfId="10325" xr:uid="{00000000-0005-0000-0000-00004F280000}"/>
    <cellStyle name="Normal 15 11 3 2" xfId="10326" xr:uid="{00000000-0005-0000-0000-000050280000}"/>
    <cellStyle name="Normal 15 11 3 3" xfId="10327" xr:uid="{00000000-0005-0000-0000-000051280000}"/>
    <cellStyle name="Normal 15 11 3 4" xfId="10328" xr:uid="{00000000-0005-0000-0000-000052280000}"/>
    <cellStyle name="Normal 15 11 4" xfId="10329" xr:uid="{00000000-0005-0000-0000-000053280000}"/>
    <cellStyle name="Normal 15 11 5" xfId="10330" xr:uid="{00000000-0005-0000-0000-000054280000}"/>
    <cellStyle name="Normal 15 11 6" xfId="10331" xr:uid="{00000000-0005-0000-0000-000055280000}"/>
    <cellStyle name="Normal 15 12" xfId="10332" xr:uid="{00000000-0005-0000-0000-000056280000}"/>
    <cellStyle name="Normal 15 12 2" xfId="10333" xr:uid="{00000000-0005-0000-0000-000057280000}"/>
    <cellStyle name="Normal 15 12 2 2" xfId="10334" xr:uid="{00000000-0005-0000-0000-000058280000}"/>
    <cellStyle name="Normal 15 12 2 2 2" xfId="10335" xr:uid="{00000000-0005-0000-0000-000059280000}"/>
    <cellStyle name="Normal 15 12 2 2 3" xfId="10336" xr:uid="{00000000-0005-0000-0000-00005A280000}"/>
    <cellStyle name="Normal 15 12 2 2 4" xfId="10337" xr:uid="{00000000-0005-0000-0000-00005B280000}"/>
    <cellStyle name="Normal 15 12 2 3" xfId="10338" xr:uid="{00000000-0005-0000-0000-00005C280000}"/>
    <cellStyle name="Normal 15 12 2 4" xfId="10339" xr:uid="{00000000-0005-0000-0000-00005D280000}"/>
    <cellStyle name="Normal 15 12 2 5" xfId="10340" xr:uid="{00000000-0005-0000-0000-00005E280000}"/>
    <cellStyle name="Normal 15 12 3" xfId="10341" xr:uid="{00000000-0005-0000-0000-00005F280000}"/>
    <cellStyle name="Normal 15 12 3 2" xfId="10342" xr:uid="{00000000-0005-0000-0000-000060280000}"/>
    <cellStyle name="Normal 15 12 3 3" xfId="10343" xr:uid="{00000000-0005-0000-0000-000061280000}"/>
    <cellStyle name="Normal 15 12 3 4" xfId="10344" xr:uid="{00000000-0005-0000-0000-000062280000}"/>
    <cellStyle name="Normal 15 12 4" xfId="10345" xr:uid="{00000000-0005-0000-0000-000063280000}"/>
    <cellStyle name="Normal 15 12 5" xfId="10346" xr:uid="{00000000-0005-0000-0000-000064280000}"/>
    <cellStyle name="Normal 15 12 6" xfId="10347" xr:uid="{00000000-0005-0000-0000-000065280000}"/>
    <cellStyle name="Normal 15 13" xfId="10348" xr:uid="{00000000-0005-0000-0000-000066280000}"/>
    <cellStyle name="Normal 15 13 2" xfId="10349" xr:uid="{00000000-0005-0000-0000-000067280000}"/>
    <cellStyle name="Normal 15 13 3" xfId="10350" xr:uid="{00000000-0005-0000-0000-000068280000}"/>
    <cellStyle name="Normal 15 13 4" xfId="10351" xr:uid="{00000000-0005-0000-0000-000069280000}"/>
    <cellStyle name="Normal 15 2" xfId="10352" xr:uid="{00000000-0005-0000-0000-00006A280000}"/>
    <cellStyle name="Normal 15 2 2" xfId="10353" xr:uid="{00000000-0005-0000-0000-00006B280000}"/>
    <cellStyle name="Normal 15 2 3" xfId="10354" xr:uid="{00000000-0005-0000-0000-00006C280000}"/>
    <cellStyle name="Normal 15 2 3 2" xfId="10355" xr:uid="{00000000-0005-0000-0000-00006D280000}"/>
    <cellStyle name="Normal 15 2 3 2 2" xfId="10356" xr:uid="{00000000-0005-0000-0000-00006E280000}"/>
    <cellStyle name="Normal 15 2 3 2 2 2" xfId="10357" xr:uid="{00000000-0005-0000-0000-00006F280000}"/>
    <cellStyle name="Normal 15 2 3 2 2 3" xfId="10358" xr:uid="{00000000-0005-0000-0000-000070280000}"/>
    <cellStyle name="Normal 15 2 3 2 2 4" xfId="10359" xr:uid="{00000000-0005-0000-0000-000071280000}"/>
    <cellStyle name="Normal 15 2 3 2 3" xfId="10360" xr:uid="{00000000-0005-0000-0000-000072280000}"/>
    <cellStyle name="Normal 15 2 3 2 4" xfId="10361" xr:uid="{00000000-0005-0000-0000-000073280000}"/>
    <cellStyle name="Normal 15 2 3 2 5" xfId="10362" xr:uid="{00000000-0005-0000-0000-000074280000}"/>
    <cellStyle name="Normal 15 2 3 3" xfId="10363" xr:uid="{00000000-0005-0000-0000-000075280000}"/>
    <cellStyle name="Normal 15 2 3 3 2" xfId="10364" xr:uid="{00000000-0005-0000-0000-000076280000}"/>
    <cellStyle name="Normal 15 2 3 3 3" xfId="10365" xr:uid="{00000000-0005-0000-0000-000077280000}"/>
    <cellStyle name="Normal 15 2 3 3 4" xfId="10366" xr:uid="{00000000-0005-0000-0000-000078280000}"/>
    <cellStyle name="Normal 15 2 3 4" xfId="10367" xr:uid="{00000000-0005-0000-0000-000079280000}"/>
    <cellStyle name="Normal 15 2 3 5" xfId="10368" xr:uid="{00000000-0005-0000-0000-00007A280000}"/>
    <cellStyle name="Normal 15 2 3 6" xfId="10369" xr:uid="{00000000-0005-0000-0000-00007B280000}"/>
    <cellStyle name="Normal 15 3" xfId="10370" xr:uid="{00000000-0005-0000-0000-00007C280000}"/>
    <cellStyle name="Normal 15 3 2" xfId="10371" xr:uid="{00000000-0005-0000-0000-00007D280000}"/>
    <cellStyle name="Normal 15 3 2 2" xfId="10372" xr:uid="{00000000-0005-0000-0000-00007E280000}"/>
    <cellStyle name="Normal 15 4" xfId="10373" xr:uid="{00000000-0005-0000-0000-00007F280000}"/>
    <cellStyle name="Normal 15 4 2" xfId="10374" xr:uid="{00000000-0005-0000-0000-000080280000}"/>
    <cellStyle name="Normal 15 5" xfId="10375" xr:uid="{00000000-0005-0000-0000-000081280000}"/>
    <cellStyle name="Normal 15 6" xfId="10376" xr:uid="{00000000-0005-0000-0000-000082280000}"/>
    <cellStyle name="Normal 15 7" xfId="10377" xr:uid="{00000000-0005-0000-0000-000083280000}"/>
    <cellStyle name="Normal 15 8" xfId="10378" xr:uid="{00000000-0005-0000-0000-000084280000}"/>
    <cellStyle name="Normal 15 9" xfId="10379" xr:uid="{00000000-0005-0000-0000-000085280000}"/>
    <cellStyle name="Normal 16" xfId="10380" xr:uid="{00000000-0005-0000-0000-000086280000}"/>
    <cellStyle name="Normal 16 10" xfId="10381" xr:uid="{00000000-0005-0000-0000-000087280000}"/>
    <cellStyle name="Normal 16 10 2" xfId="10382" xr:uid="{00000000-0005-0000-0000-000088280000}"/>
    <cellStyle name="Normal 16 10 2 2" xfId="10383" xr:uid="{00000000-0005-0000-0000-000089280000}"/>
    <cellStyle name="Normal 16 10 2 2 2" xfId="10384" xr:uid="{00000000-0005-0000-0000-00008A280000}"/>
    <cellStyle name="Normal 16 10 2 2 2 2" xfId="10385" xr:uid="{00000000-0005-0000-0000-00008B280000}"/>
    <cellStyle name="Normal 16 10 2 2 2 3" xfId="10386" xr:uid="{00000000-0005-0000-0000-00008C280000}"/>
    <cellStyle name="Normal 16 10 2 2 2 4" xfId="10387" xr:uid="{00000000-0005-0000-0000-00008D280000}"/>
    <cellStyle name="Normal 16 10 2 2 3" xfId="10388" xr:uid="{00000000-0005-0000-0000-00008E280000}"/>
    <cellStyle name="Normal 16 10 2 2 4" xfId="10389" xr:uid="{00000000-0005-0000-0000-00008F280000}"/>
    <cellStyle name="Normal 16 10 2 2 5" xfId="10390" xr:uid="{00000000-0005-0000-0000-000090280000}"/>
    <cellStyle name="Normal 16 10 2 3" xfId="10391" xr:uid="{00000000-0005-0000-0000-000091280000}"/>
    <cellStyle name="Normal 16 10 2 4" xfId="10392" xr:uid="{00000000-0005-0000-0000-000092280000}"/>
    <cellStyle name="Normal 16 10 2 4 2" xfId="10393" xr:uid="{00000000-0005-0000-0000-000093280000}"/>
    <cellStyle name="Normal 16 10 2 4 3" xfId="10394" xr:uid="{00000000-0005-0000-0000-000094280000}"/>
    <cellStyle name="Normal 16 10 2 4 4" xfId="10395" xr:uid="{00000000-0005-0000-0000-000095280000}"/>
    <cellStyle name="Normal 16 10 2 5" xfId="10396" xr:uid="{00000000-0005-0000-0000-000096280000}"/>
    <cellStyle name="Normal 16 10 2 6" xfId="10397" xr:uid="{00000000-0005-0000-0000-000097280000}"/>
    <cellStyle name="Normal 16 10 2 7" xfId="10398" xr:uid="{00000000-0005-0000-0000-000098280000}"/>
    <cellStyle name="Normal 16 11" xfId="10399" xr:uid="{00000000-0005-0000-0000-000099280000}"/>
    <cellStyle name="Normal 16 11 2" xfId="10400" xr:uid="{00000000-0005-0000-0000-00009A280000}"/>
    <cellStyle name="Normal 16 11 2 2" xfId="10401" xr:uid="{00000000-0005-0000-0000-00009B280000}"/>
    <cellStyle name="Normal 16 11 2 2 2" xfId="10402" xr:uid="{00000000-0005-0000-0000-00009C280000}"/>
    <cellStyle name="Normal 16 11 2 2 2 2" xfId="10403" xr:uid="{00000000-0005-0000-0000-00009D280000}"/>
    <cellStyle name="Normal 16 11 2 2 2 3" xfId="10404" xr:uid="{00000000-0005-0000-0000-00009E280000}"/>
    <cellStyle name="Normal 16 11 2 2 2 4" xfId="10405" xr:uid="{00000000-0005-0000-0000-00009F280000}"/>
    <cellStyle name="Normal 16 11 2 2 3" xfId="10406" xr:uid="{00000000-0005-0000-0000-0000A0280000}"/>
    <cellStyle name="Normal 16 11 2 2 4" xfId="10407" xr:uid="{00000000-0005-0000-0000-0000A1280000}"/>
    <cellStyle name="Normal 16 11 2 2 5" xfId="10408" xr:uid="{00000000-0005-0000-0000-0000A2280000}"/>
    <cellStyle name="Normal 16 11 2 3" xfId="10409" xr:uid="{00000000-0005-0000-0000-0000A3280000}"/>
    <cellStyle name="Normal 16 11 2 4" xfId="10410" xr:uid="{00000000-0005-0000-0000-0000A4280000}"/>
    <cellStyle name="Normal 16 11 2 4 2" xfId="10411" xr:uid="{00000000-0005-0000-0000-0000A5280000}"/>
    <cellStyle name="Normal 16 11 2 4 3" xfId="10412" xr:uid="{00000000-0005-0000-0000-0000A6280000}"/>
    <cellStyle name="Normal 16 11 2 4 4" xfId="10413" xr:uid="{00000000-0005-0000-0000-0000A7280000}"/>
    <cellStyle name="Normal 16 11 2 5" xfId="10414" xr:uid="{00000000-0005-0000-0000-0000A8280000}"/>
    <cellStyle name="Normal 16 11 2 6" xfId="10415" xr:uid="{00000000-0005-0000-0000-0000A9280000}"/>
    <cellStyle name="Normal 16 11 2 7" xfId="10416" xr:uid="{00000000-0005-0000-0000-0000AA280000}"/>
    <cellStyle name="Normal 16 12" xfId="10417" xr:uid="{00000000-0005-0000-0000-0000AB280000}"/>
    <cellStyle name="Normal 16 12 2" xfId="10418" xr:uid="{00000000-0005-0000-0000-0000AC280000}"/>
    <cellStyle name="Normal 16 13" xfId="10419" xr:uid="{00000000-0005-0000-0000-0000AD280000}"/>
    <cellStyle name="Normal 16 13 2" xfId="10420" xr:uid="{00000000-0005-0000-0000-0000AE280000}"/>
    <cellStyle name="Normal 16 14" xfId="10421" xr:uid="{00000000-0005-0000-0000-0000AF280000}"/>
    <cellStyle name="Normal 16 14 2" xfId="10422" xr:uid="{00000000-0005-0000-0000-0000B0280000}"/>
    <cellStyle name="Normal 16 15" xfId="10423" xr:uid="{00000000-0005-0000-0000-0000B1280000}"/>
    <cellStyle name="Normal 16 15 2" xfId="10424" xr:uid="{00000000-0005-0000-0000-0000B2280000}"/>
    <cellStyle name="Normal 16 16" xfId="10425" xr:uid="{00000000-0005-0000-0000-0000B3280000}"/>
    <cellStyle name="Normal 16 16 2" xfId="10426" xr:uid="{00000000-0005-0000-0000-0000B4280000}"/>
    <cellStyle name="Normal 16 17" xfId="10427" xr:uid="{00000000-0005-0000-0000-0000B5280000}"/>
    <cellStyle name="Normal 16 17 2" xfId="10428" xr:uid="{00000000-0005-0000-0000-0000B6280000}"/>
    <cellStyle name="Normal 16 18" xfId="10429" xr:uid="{00000000-0005-0000-0000-0000B7280000}"/>
    <cellStyle name="Normal 16 18 2" xfId="10430" xr:uid="{00000000-0005-0000-0000-0000B8280000}"/>
    <cellStyle name="Normal 16 19" xfId="10431" xr:uid="{00000000-0005-0000-0000-0000B9280000}"/>
    <cellStyle name="Normal 16 19 2" xfId="10432" xr:uid="{00000000-0005-0000-0000-0000BA280000}"/>
    <cellStyle name="Normal 16 2" xfId="10433" xr:uid="{00000000-0005-0000-0000-0000BB280000}"/>
    <cellStyle name="Normal 16 2 2" xfId="10434" xr:uid="{00000000-0005-0000-0000-0000BC280000}"/>
    <cellStyle name="Normal 16 2 3" xfId="10435" xr:uid="{00000000-0005-0000-0000-0000BD280000}"/>
    <cellStyle name="Normal 16 2 3 2" xfId="10436" xr:uid="{00000000-0005-0000-0000-0000BE280000}"/>
    <cellStyle name="Normal 16 2 3 2 2" xfId="10437" xr:uid="{00000000-0005-0000-0000-0000BF280000}"/>
    <cellStyle name="Normal 16 2 3 2 2 2" xfId="10438" xr:uid="{00000000-0005-0000-0000-0000C0280000}"/>
    <cellStyle name="Normal 16 2 3 2 2 3" xfId="10439" xr:uid="{00000000-0005-0000-0000-0000C1280000}"/>
    <cellStyle name="Normal 16 2 3 2 2 4" xfId="10440" xr:uid="{00000000-0005-0000-0000-0000C2280000}"/>
    <cellStyle name="Normal 16 2 3 2 3" xfId="10441" xr:uid="{00000000-0005-0000-0000-0000C3280000}"/>
    <cellStyle name="Normal 16 2 3 2 4" xfId="10442" xr:uid="{00000000-0005-0000-0000-0000C4280000}"/>
    <cellStyle name="Normal 16 2 3 2 5" xfId="10443" xr:uid="{00000000-0005-0000-0000-0000C5280000}"/>
    <cellStyle name="Normal 16 2 3 3" xfId="10444" xr:uid="{00000000-0005-0000-0000-0000C6280000}"/>
    <cellStyle name="Normal 16 2 3 3 2" xfId="10445" xr:uid="{00000000-0005-0000-0000-0000C7280000}"/>
    <cellStyle name="Normal 16 2 3 3 3" xfId="10446" xr:uid="{00000000-0005-0000-0000-0000C8280000}"/>
    <cellStyle name="Normal 16 2 3 3 4" xfId="10447" xr:uid="{00000000-0005-0000-0000-0000C9280000}"/>
    <cellStyle name="Normal 16 2 3 4" xfId="10448" xr:uid="{00000000-0005-0000-0000-0000CA280000}"/>
    <cellStyle name="Normal 16 2 3 5" xfId="10449" xr:uid="{00000000-0005-0000-0000-0000CB280000}"/>
    <cellStyle name="Normal 16 2 3 6" xfId="10450" xr:uid="{00000000-0005-0000-0000-0000CC280000}"/>
    <cellStyle name="Normal 16 2 4" xfId="10451" xr:uid="{00000000-0005-0000-0000-0000CD280000}"/>
    <cellStyle name="Normal 16 2 4 2" xfId="10452" xr:uid="{00000000-0005-0000-0000-0000CE280000}"/>
    <cellStyle name="Normal 16 2 4 3" xfId="10453" xr:uid="{00000000-0005-0000-0000-0000CF280000}"/>
    <cellStyle name="Normal 16 2 4 4" xfId="10454" xr:uid="{00000000-0005-0000-0000-0000D0280000}"/>
    <cellStyle name="Normal 16 20" xfId="10455" xr:uid="{00000000-0005-0000-0000-0000D1280000}"/>
    <cellStyle name="Normal 16 20 2" xfId="10456" xr:uid="{00000000-0005-0000-0000-0000D2280000}"/>
    <cellStyle name="Normal 16 20 2 2" xfId="10457" xr:uid="{00000000-0005-0000-0000-0000D3280000}"/>
    <cellStyle name="Normal 16 20 2 2 2" xfId="10458" xr:uid="{00000000-0005-0000-0000-0000D4280000}"/>
    <cellStyle name="Normal 16 20 2 2 3" xfId="10459" xr:uid="{00000000-0005-0000-0000-0000D5280000}"/>
    <cellStyle name="Normal 16 20 2 2 4" xfId="10460" xr:uid="{00000000-0005-0000-0000-0000D6280000}"/>
    <cellStyle name="Normal 16 20 2 3" xfId="10461" xr:uid="{00000000-0005-0000-0000-0000D7280000}"/>
    <cellStyle name="Normal 16 20 2 4" xfId="10462" xr:uid="{00000000-0005-0000-0000-0000D8280000}"/>
    <cellStyle name="Normal 16 20 2 5" xfId="10463" xr:uid="{00000000-0005-0000-0000-0000D9280000}"/>
    <cellStyle name="Normal 16 20 3" xfId="10464" xr:uid="{00000000-0005-0000-0000-0000DA280000}"/>
    <cellStyle name="Normal 16 20 3 2" xfId="10465" xr:uid="{00000000-0005-0000-0000-0000DB280000}"/>
    <cellStyle name="Normal 16 20 3 3" xfId="10466" xr:uid="{00000000-0005-0000-0000-0000DC280000}"/>
    <cellStyle name="Normal 16 20 3 4" xfId="10467" xr:uid="{00000000-0005-0000-0000-0000DD280000}"/>
    <cellStyle name="Normal 16 20 4" xfId="10468" xr:uid="{00000000-0005-0000-0000-0000DE280000}"/>
    <cellStyle name="Normal 16 20 5" xfId="10469" xr:uid="{00000000-0005-0000-0000-0000DF280000}"/>
    <cellStyle name="Normal 16 20 6" xfId="10470" xr:uid="{00000000-0005-0000-0000-0000E0280000}"/>
    <cellStyle name="Normal 16 21" xfId="10471" xr:uid="{00000000-0005-0000-0000-0000E1280000}"/>
    <cellStyle name="Normal 16 21 2" xfId="10472" xr:uid="{00000000-0005-0000-0000-0000E2280000}"/>
    <cellStyle name="Normal 16 21 3" xfId="10473" xr:uid="{00000000-0005-0000-0000-0000E3280000}"/>
    <cellStyle name="Normal 16 21 4" xfId="10474" xr:uid="{00000000-0005-0000-0000-0000E4280000}"/>
    <cellStyle name="Normal 16 3" xfId="10475" xr:uid="{00000000-0005-0000-0000-0000E5280000}"/>
    <cellStyle name="Normal 16 3 2" xfId="10476" xr:uid="{00000000-0005-0000-0000-0000E6280000}"/>
    <cellStyle name="Normal 16 3 2 2" xfId="10477" xr:uid="{00000000-0005-0000-0000-0000E7280000}"/>
    <cellStyle name="Normal 16 3 2 2 2" xfId="10478" xr:uid="{00000000-0005-0000-0000-0000E8280000}"/>
    <cellStyle name="Normal 16 3 2 2 2 2" xfId="10479" xr:uid="{00000000-0005-0000-0000-0000E9280000}"/>
    <cellStyle name="Normal 16 3 2 2 2 3" xfId="10480" xr:uid="{00000000-0005-0000-0000-0000EA280000}"/>
    <cellStyle name="Normal 16 3 2 2 2 4" xfId="10481" xr:uid="{00000000-0005-0000-0000-0000EB280000}"/>
    <cellStyle name="Normal 16 3 2 2 3" xfId="10482" xr:uid="{00000000-0005-0000-0000-0000EC280000}"/>
    <cellStyle name="Normal 16 3 2 2 4" xfId="10483" xr:uid="{00000000-0005-0000-0000-0000ED280000}"/>
    <cellStyle name="Normal 16 3 2 2 5" xfId="10484" xr:uid="{00000000-0005-0000-0000-0000EE280000}"/>
    <cellStyle name="Normal 16 3 2 3" xfId="10485" xr:uid="{00000000-0005-0000-0000-0000EF280000}"/>
    <cellStyle name="Normal 16 3 2 4" xfId="10486" xr:uid="{00000000-0005-0000-0000-0000F0280000}"/>
    <cellStyle name="Normal 16 3 2 4 2" xfId="10487" xr:uid="{00000000-0005-0000-0000-0000F1280000}"/>
    <cellStyle name="Normal 16 3 2 4 3" xfId="10488" xr:uid="{00000000-0005-0000-0000-0000F2280000}"/>
    <cellStyle name="Normal 16 3 2 4 4" xfId="10489" xr:uid="{00000000-0005-0000-0000-0000F3280000}"/>
    <cellStyle name="Normal 16 3 2 5" xfId="10490" xr:uid="{00000000-0005-0000-0000-0000F4280000}"/>
    <cellStyle name="Normal 16 3 2 6" xfId="10491" xr:uid="{00000000-0005-0000-0000-0000F5280000}"/>
    <cellStyle name="Normal 16 3 2 7" xfId="10492" xr:uid="{00000000-0005-0000-0000-0000F6280000}"/>
    <cellStyle name="Normal 16 4" xfId="10493" xr:uid="{00000000-0005-0000-0000-0000F7280000}"/>
    <cellStyle name="Normal 16 4 2" xfId="10494" xr:uid="{00000000-0005-0000-0000-0000F8280000}"/>
    <cellStyle name="Normal 16 4 2 2" xfId="10495" xr:uid="{00000000-0005-0000-0000-0000F9280000}"/>
    <cellStyle name="Normal 16 4 2 2 2" xfId="10496" xr:uid="{00000000-0005-0000-0000-0000FA280000}"/>
    <cellStyle name="Normal 16 4 2 2 2 2" xfId="10497" xr:uid="{00000000-0005-0000-0000-0000FB280000}"/>
    <cellStyle name="Normal 16 4 2 2 2 3" xfId="10498" xr:uid="{00000000-0005-0000-0000-0000FC280000}"/>
    <cellStyle name="Normal 16 4 2 2 2 4" xfId="10499" xr:uid="{00000000-0005-0000-0000-0000FD280000}"/>
    <cellStyle name="Normal 16 4 2 2 3" xfId="10500" xr:uid="{00000000-0005-0000-0000-0000FE280000}"/>
    <cellStyle name="Normal 16 4 2 2 4" xfId="10501" xr:uid="{00000000-0005-0000-0000-0000FF280000}"/>
    <cellStyle name="Normal 16 4 2 2 5" xfId="10502" xr:uid="{00000000-0005-0000-0000-000000290000}"/>
    <cellStyle name="Normal 16 4 2 3" xfId="10503" xr:uid="{00000000-0005-0000-0000-000001290000}"/>
    <cellStyle name="Normal 16 4 2 4" xfId="10504" xr:uid="{00000000-0005-0000-0000-000002290000}"/>
    <cellStyle name="Normal 16 4 2 4 2" xfId="10505" xr:uid="{00000000-0005-0000-0000-000003290000}"/>
    <cellStyle name="Normal 16 4 2 4 3" xfId="10506" xr:uid="{00000000-0005-0000-0000-000004290000}"/>
    <cellStyle name="Normal 16 4 2 4 4" xfId="10507" xr:uid="{00000000-0005-0000-0000-000005290000}"/>
    <cellStyle name="Normal 16 4 2 5" xfId="10508" xr:uid="{00000000-0005-0000-0000-000006290000}"/>
    <cellStyle name="Normal 16 4 2 6" xfId="10509" xr:uid="{00000000-0005-0000-0000-000007290000}"/>
    <cellStyle name="Normal 16 4 2 7" xfId="10510" xr:uid="{00000000-0005-0000-0000-000008290000}"/>
    <cellStyle name="Normal 16 5" xfId="10511" xr:uid="{00000000-0005-0000-0000-000009290000}"/>
    <cellStyle name="Normal 16 5 2" xfId="10512" xr:uid="{00000000-0005-0000-0000-00000A290000}"/>
    <cellStyle name="Normal 16 5 2 2" xfId="10513" xr:uid="{00000000-0005-0000-0000-00000B290000}"/>
    <cellStyle name="Normal 16 5 2 2 2" xfId="10514" xr:uid="{00000000-0005-0000-0000-00000C290000}"/>
    <cellStyle name="Normal 16 5 2 2 2 2" xfId="10515" xr:uid="{00000000-0005-0000-0000-00000D290000}"/>
    <cellStyle name="Normal 16 5 2 2 2 3" xfId="10516" xr:uid="{00000000-0005-0000-0000-00000E290000}"/>
    <cellStyle name="Normal 16 5 2 2 2 4" xfId="10517" xr:uid="{00000000-0005-0000-0000-00000F290000}"/>
    <cellStyle name="Normal 16 5 2 2 3" xfId="10518" xr:uid="{00000000-0005-0000-0000-000010290000}"/>
    <cellStyle name="Normal 16 5 2 2 4" xfId="10519" xr:uid="{00000000-0005-0000-0000-000011290000}"/>
    <cellStyle name="Normal 16 5 2 2 5" xfId="10520" xr:uid="{00000000-0005-0000-0000-000012290000}"/>
    <cellStyle name="Normal 16 5 2 3" xfId="10521" xr:uid="{00000000-0005-0000-0000-000013290000}"/>
    <cellStyle name="Normal 16 5 2 4" xfId="10522" xr:uid="{00000000-0005-0000-0000-000014290000}"/>
    <cellStyle name="Normal 16 5 2 4 2" xfId="10523" xr:uid="{00000000-0005-0000-0000-000015290000}"/>
    <cellStyle name="Normal 16 5 2 4 3" xfId="10524" xr:uid="{00000000-0005-0000-0000-000016290000}"/>
    <cellStyle name="Normal 16 5 2 4 4" xfId="10525" xr:uid="{00000000-0005-0000-0000-000017290000}"/>
    <cellStyle name="Normal 16 5 2 5" xfId="10526" xr:uid="{00000000-0005-0000-0000-000018290000}"/>
    <cellStyle name="Normal 16 5 2 6" xfId="10527" xr:uid="{00000000-0005-0000-0000-000019290000}"/>
    <cellStyle name="Normal 16 5 2 7" xfId="10528" xr:uid="{00000000-0005-0000-0000-00001A290000}"/>
    <cellStyle name="Normal 16 6" xfId="10529" xr:uid="{00000000-0005-0000-0000-00001B290000}"/>
    <cellStyle name="Normal 16 6 2" xfId="10530" xr:uid="{00000000-0005-0000-0000-00001C290000}"/>
    <cellStyle name="Normal 16 6 2 2" xfId="10531" xr:uid="{00000000-0005-0000-0000-00001D290000}"/>
    <cellStyle name="Normal 16 6 2 2 2" xfId="10532" xr:uid="{00000000-0005-0000-0000-00001E290000}"/>
    <cellStyle name="Normal 16 6 2 2 2 2" xfId="10533" xr:uid="{00000000-0005-0000-0000-00001F290000}"/>
    <cellStyle name="Normal 16 6 2 2 2 3" xfId="10534" xr:uid="{00000000-0005-0000-0000-000020290000}"/>
    <cellStyle name="Normal 16 6 2 2 2 4" xfId="10535" xr:uid="{00000000-0005-0000-0000-000021290000}"/>
    <cellStyle name="Normal 16 6 2 2 3" xfId="10536" xr:uid="{00000000-0005-0000-0000-000022290000}"/>
    <cellStyle name="Normal 16 6 2 2 4" xfId="10537" xr:uid="{00000000-0005-0000-0000-000023290000}"/>
    <cellStyle name="Normal 16 6 2 2 5" xfId="10538" xr:uid="{00000000-0005-0000-0000-000024290000}"/>
    <cellStyle name="Normal 16 6 2 3" xfId="10539" xr:uid="{00000000-0005-0000-0000-000025290000}"/>
    <cellStyle name="Normal 16 6 2 4" xfId="10540" xr:uid="{00000000-0005-0000-0000-000026290000}"/>
    <cellStyle name="Normal 16 6 2 4 2" xfId="10541" xr:uid="{00000000-0005-0000-0000-000027290000}"/>
    <cellStyle name="Normal 16 6 2 4 3" xfId="10542" xr:uid="{00000000-0005-0000-0000-000028290000}"/>
    <cellStyle name="Normal 16 6 2 4 4" xfId="10543" xr:uid="{00000000-0005-0000-0000-000029290000}"/>
    <cellStyle name="Normal 16 6 2 5" xfId="10544" xr:uid="{00000000-0005-0000-0000-00002A290000}"/>
    <cellStyle name="Normal 16 6 2 6" xfId="10545" xr:uid="{00000000-0005-0000-0000-00002B290000}"/>
    <cellStyle name="Normal 16 6 2 7" xfId="10546" xr:uid="{00000000-0005-0000-0000-00002C290000}"/>
    <cellStyle name="Normal 16 7" xfId="10547" xr:uid="{00000000-0005-0000-0000-00002D290000}"/>
    <cellStyle name="Normal 16 7 2" xfId="10548" xr:uid="{00000000-0005-0000-0000-00002E290000}"/>
    <cellStyle name="Normal 16 7 2 2" xfId="10549" xr:uid="{00000000-0005-0000-0000-00002F290000}"/>
    <cellStyle name="Normal 16 7 2 2 2" xfId="10550" xr:uid="{00000000-0005-0000-0000-000030290000}"/>
    <cellStyle name="Normal 16 7 2 2 2 2" xfId="10551" xr:uid="{00000000-0005-0000-0000-000031290000}"/>
    <cellStyle name="Normal 16 7 2 2 2 3" xfId="10552" xr:uid="{00000000-0005-0000-0000-000032290000}"/>
    <cellStyle name="Normal 16 7 2 2 2 4" xfId="10553" xr:uid="{00000000-0005-0000-0000-000033290000}"/>
    <cellStyle name="Normal 16 7 2 2 3" xfId="10554" xr:uid="{00000000-0005-0000-0000-000034290000}"/>
    <cellStyle name="Normal 16 7 2 2 4" xfId="10555" xr:uid="{00000000-0005-0000-0000-000035290000}"/>
    <cellStyle name="Normal 16 7 2 2 5" xfId="10556" xr:uid="{00000000-0005-0000-0000-000036290000}"/>
    <cellStyle name="Normal 16 7 2 3" xfId="10557" xr:uid="{00000000-0005-0000-0000-000037290000}"/>
    <cellStyle name="Normal 16 7 2 4" xfId="10558" xr:uid="{00000000-0005-0000-0000-000038290000}"/>
    <cellStyle name="Normal 16 7 2 4 2" xfId="10559" xr:uid="{00000000-0005-0000-0000-000039290000}"/>
    <cellStyle name="Normal 16 7 2 4 3" xfId="10560" xr:uid="{00000000-0005-0000-0000-00003A290000}"/>
    <cellStyle name="Normal 16 7 2 4 4" xfId="10561" xr:uid="{00000000-0005-0000-0000-00003B290000}"/>
    <cellStyle name="Normal 16 7 2 5" xfId="10562" xr:uid="{00000000-0005-0000-0000-00003C290000}"/>
    <cellStyle name="Normal 16 7 2 6" xfId="10563" xr:uid="{00000000-0005-0000-0000-00003D290000}"/>
    <cellStyle name="Normal 16 7 2 7" xfId="10564" xr:uid="{00000000-0005-0000-0000-00003E290000}"/>
    <cellStyle name="Normal 16 8" xfId="10565" xr:uid="{00000000-0005-0000-0000-00003F290000}"/>
    <cellStyle name="Normal 16 8 2" xfId="10566" xr:uid="{00000000-0005-0000-0000-000040290000}"/>
    <cellStyle name="Normal 16 8 2 2" xfId="10567" xr:uid="{00000000-0005-0000-0000-000041290000}"/>
    <cellStyle name="Normal 16 8 2 2 2" xfId="10568" xr:uid="{00000000-0005-0000-0000-000042290000}"/>
    <cellStyle name="Normal 16 8 2 2 2 2" xfId="10569" xr:uid="{00000000-0005-0000-0000-000043290000}"/>
    <cellStyle name="Normal 16 8 2 2 2 3" xfId="10570" xr:uid="{00000000-0005-0000-0000-000044290000}"/>
    <cellStyle name="Normal 16 8 2 2 2 4" xfId="10571" xr:uid="{00000000-0005-0000-0000-000045290000}"/>
    <cellStyle name="Normal 16 8 2 2 3" xfId="10572" xr:uid="{00000000-0005-0000-0000-000046290000}"/>
    <cellStyle name="Normal 16 8 2 2 4" xfId="10573" xr:uid="{00000000-0005-0000-0000-000047290000}"/>
    <cellStyle name="Normal 16 8 2 2 5" xfId="10574" xr:uid="{00000000-0005-0000-0000-000048290000}"/>
    <cellStyle name="Normal 16 8 2 3" xfId="10575" xr:uid="{00000000-0005-0000-0000-000049290000}"/>
    <cellStyle name="Normal 16 8 2 4" xfId="10576" xr:uid="{00000000-0005-0000-0000-00004A290000}"/>
    <cellStyle name="Normal 16 8 2 4 2" xfId="10577" xr:uid="{00000000-0005-0000-0000-00004B290000}"/>
    <cellStyle name="Normal 16 8 2 4 3" xfId="10578" xr:uid="{00000000-0005-0000-0000-00004C290000}"/>
    <cellStyle name="Normal 16 8 2 4 4" xfId="10579" xr:uid="{00000000-0005-0000-0000-00004D290000}"/>
    <cellStyle name="Normal 16 8 2 5" xfId="10580" xr:uid="{00000000-0005-0000-0000-00004E290000}"/>
    <cellStyle name="Normal 16 8 2 6" xfId="10581" xr:uid="{00000000-0005-0000-0000-00004F290000}"/>
    <cellStyle name="Normal 16 8 2 7" xfId="10582" xr:uid="{00000000-0005-0000-0000-000050290000}"/>
    <cellStyle name="Normal 16 9" xfId="10583" xr:uid="{00000000-0005-0000-0000-000051290000}"/>
    <cellStyle name="Normal 16 9 2" xfId="10584" xr:uid="{00000000-0005-0000-0000-000052290000}"/>
    <cellStyle name="Normal 16 9 2 2" xfId="10585" xr:uid="{00000000-0005-0000-0000-000053290000}"/>
    <cellStyle name="Normal 16 9 2 2 2" xfId="10586" xr:uid="{00000000-0005-0000-0000-000054290000}"/>
    <cellStyle name="Normal 16 9 2 2 2 2" xfId="10587" xr:uid="{00000000-0005-0000-0000-000055290000}"/>
    <cellStyle name="Normal 16 9 2 2 2 3" xfId="10588" xr:uid="{00000000-0005-0000-0000-000056290000}"/>
    <cellStyle name="Normal 16 9 2 2 2 4" xfId="10589" xr:uid="{00000000-0005-0000-0000-000057290000}"/>
    <cellStyle name="Normal 16 9 2 2 3" xfId="10590" xr:uid="{00000000-0005-0000-0000-000058290000}"/>
    <cellStyle name="Normal 16 9 2 2 4" xfId="10591" xr:uid="{00000000-0005-0000-0000-000059290000}"/>
    <cellStyle name="Normal 16 9 2 2 5" xfId="10592" xr:uid="{00000000-0005-0000-0000-00005A290000}"/>
    <cellStyle name="Normal 16 9 2 3" xfId="10593" xr:uid="{00000000-0005-0000-0000-00005B290000}"/>
    <cellStyle name="Normal 16 9 2 4" xfId="10594" xr:uid="{00000000-0005-0000-0000-00005C290000}"/>
    <cellStyle name="Normal 16 9 2 4 2" xfId="10595" xr:uid="{00000000-0005-0000-0000-00005D290000}"/>
    <cellStyle name="Normal 16 9 2 4 3" xfId="10596" xr:uid="{00000000-0005-0000-0000-00005E290000}"/>
    <cellStyle name="Normal 16 9 2 4 4" xfId="10597" xr:uid="{00000000-0005-0000-0000-00005F290000}"/>
    <cellStyle name="Normal 16 9 2 5" xfId="10598" xr:uid="{00000000-0005-0000-0000-000060290000}"/>
    <cellStyle name="Normal 16 9 2 6" xfId="10599" xr:uid="{00000000-0005-0000-0000-000061290000}"/>
    <cellStyle name="Normal 16 9 2 7" xfId="10600" xr:uid="{00000000-0005-0000-0000-000062290000}"/>
    <cellStyle name="Normal 17" xfId="10601" xr:uid="{00000000-0005-0000-0000-000063290000}"/>
    <cellStyle name="Normal 17 10" xfId="10602" xr:uid="{00000000-0005-0000-0000-000064290000}"/>
    <cellStyle name="Normal 17 10 2" xfId="10603" xr:uid="{00000000-0005-0000-0000-000065290000}"/>
    <cellStyle name="Normal 17 11" xfId="10604" xr:uid="{00000000-0005-0000-0000-000066290000}"/>
    <cellStyle name="Normal 17 11 2" xfId="10605" xr:uid="{00000000-0005-0000-0000-000067290000}"/>
    <cellStyle name="Normal 17 11 2 2" xfId="10606" xr:uid="{00000000-0005-0000-0000-000068290000}"/>
    <cellStyle name="Normal 17 11 2 2 2" xfId="10607" xr:uid="{00000000-0005-0000-0000-000069290000}"/>
    <cellStyle name="Normal 17 11 2 2 2 2" xfId="10608" xr:uid="{00000000-0005-0000-0000-00006A290000}"/>
    <cellStyle name="Normal 17 11 2 2 2 3" xfId="10609" xr:uid="{00000000-0005-0000-0000-00006B290000}"/>
    <cellStyle name="Normal 17 11 2 2 2 4" xfId="10610" xr:uid="{00000000-0005-0000-0000-00006C290000}"/>
    <cellStyle name="Normal 17 11 2 2 3" xfId="10611" xr:uid="{00000000-0005-0000-0000-00006D290000}"/>
    <cellStyle name="Normal 17 11 2 2 4" xfId="10612" xr:uid="{00000000-0005-0000-0000-00006E290000}"/>
    <cellStyle name="Normal 17 11 2 2 5" xfId="10613" xr:uid="{00000000-0005-0000-0000-00006F290000}"/>
    <cellStyle name="Normal 17 11 2 3" xfId="10614" xr:uid="{00000000-0005-0000-0000-000070290000}"/>
    <cellStyle name="Normal 17 11 2 4" xfId="10615" xr:uid="{00000000-0005-0000-0000-000071290000}"/>
    <cellStyle name="Normal 17 11 2 4 2" xfId="10616" xr:uid="{00000000-0005-0000-0000-000072290000}"/>
    <cellStyle name="Normal 17 11 2 4 3" xfId="10617" xr:uid="{00000000-0005-0000-0000-000073290000}"/>
    <cellStyle name="Normal 17 11 2 4 4" xfId="10618" xr:uid="{00000000-0005-0000-0000-000074290000}"/>
    <cellStyle name="Normal 17 11 2 5" xfId="10619" xr:uid="{00000000-0005-0000-0000-000075290000}"/>
    <cellStyle name="Normal 17 11 2 6" xfId="10620" xr:uid="{00000000-0005-0000-0000-000076290000}"/>
    <cellStyle name="Normal 17 11 2 7" xfId="10621" xr:uid="{00000000-0005-0000-0000-000077290000}"/>
    <cellStyle name="Normal 17 12" xfId="10622" xr:uid="{00000000-0005-0000-0000-000078290000}"/>
    <cellStyle name="Normal 17 12 2" xfId="10623" xr:uid="{00000000-0005-0000-0000-000079290000}"/>
    <cellStyle name="Normal 17 13" xfId="10624" xr:uid="{00000000-0005-0000-0000-00007A290000}"/>
    <cellStyle name="Normal 17 14" xfId="10625" xr:uid="{00000000-0005-0000-0000-00007B290000}"/>
    <cellStyle name="Normal 17 14 2" xfId="10626" xr:uid="{00000000-0005-0000-0000-00007C290000}"/>
    <cellStyle name="Normal 17 14 2 2" xfId="10627" xr:uid="{00000000-0005-0000-0000-00007D290000}"/>
    <cellStyle name="Normal 17 14 2 2 2" xfId="10628" xr:uid="{00000000-0005-0000-0000-00007E290000}"/>
    <cellStyle name="Normal 17 14 2 2 3" xfId="10629" xr:uid="{00000000-0005-0000-0000-00007F290000}"/>
    <cellStyle name="Normal 17 14 2 2 4" xfId="10630" xr:uid="{00000000-0005-0000-0000-000080290000}"/>
    <cellStyle name="Normal 17 14 2 3" xfId="10631" xr:uid="{00000000-0005-0000-0000-000081290000}"/>
    <cellStyle name="Normal 17 14 2 4" xfId="10632" xr:uid="{00000000-0005-0000-0000-000082290000}"/>
    <cellStyle name="Normal 17 14 2 5" xfId="10633" xr:uid="{00000000-0005-0000-0000-000083290000}"/>
    <cellStyle name="Normal 17 14 3" xfId="10634" xr:uid="{00000000-0005-0000-0000-000084290000}"/>
    <cellStyle name="Normal 17 14 3 2" xfId="10635" xr:uid="{00000000-0005-0000-0000-000085290000}"/>
    <cellStyle name="Normal 17 14 3 3" xfId="10636" xr:uid="{00000000-0005-0000-0000-000086290000}"/>
    <cellStyle name="Normal 17 14 3 4" xfId="10637" xr:uid="{00000000-0005-0000-0000-000087290000}"/>
    <cellStyle name="Normal 17 14 4" xfId="10638" xr:uid="{00000000-0005-0000-0000-000088290000}"/>
    <cellStyle name="Normal 17 14 5" xfId="10639" xr:uid="{00000000-0005-0000-0000-000089290000}"/>
    <cellStyle name="Normal 17 14 6" xfId="10640" xr:uid="{00000000-0005-0000-0000-00008A290000}"/>
    <cellStyle name="Normal 17 15" xfId="10641" xr:uid="{00000000-0005-0000-0000-00008B290000}"/>
    <cellStyle name="Normal 17 15 2" xfId="10642" xr:uid="{00000000-0005-0000-0000-00008C290000}"/>
    <cellStyle name="Normal 17 15 3" xfId="10643" xr:uid="{00000000-0005-0000-0000-00008D290000}"/>
    <cellStyle name="Normal 17 15 4" xfId="10644" xr:uid="{00000000-0005-0000-0000-00008E290000}"/>
    <cellStyle name="Normal 17 2" xfId="10645" xr:uid="{00000000-0005-0000-0000-00008F290000}"/>
    <cellStyle name="Normal 17 2 2" xfId="10646" xr:uid="{00000000-0005-0000-0000-000090290000}"/>
    <cellStyle name="Normal 17 2 3" xfId="10647" xr:uid="{00000000-0005-0000-0000-000091290000}"/>
    <cellStyle name="Normal 17 2 3 2" xfId="10648" xr:uid="{00000000-0005-0000-0000-000092290000}"/>
    <cellStyle name="Normal 17 2 3 2 2" xfId="10649" xr:uid="{00000000-0005-0000-0000-000093290000}"/>
    <cellStyle name="Normal 17 2 3 2 2 2" xfId="10650" xr:uid="{00000000-0005-0000-0000-000094290000}"/>
    <cellStyle name="Normal 17 2 3 2 2 3" xfId="10651" xr:uid="{00000000-0005-0000-0000-000095290000}"/>
    <cellStyle name="Normal 17 2 3 2 2 4" xfId="10652" xr:uid="{00000000-0005-0000-0000-000096290000}"/>
    <cellStyle name="Normal 17 2 3 2 3" xfId="10653" xr:uid="{00000000-0005-0000-0000-000097290000}"/>
    <cellStyle name="Normal 17 2 3 2 4" xfId="10654" xr:uid="{00000000-0005-0000-0000-000098290000}"/>
    <cellStyle name="Normal 17 2 3 2 5" xfId="10655" xr:uid="{00000000-0005-0000-0000-000099290000}"/>
    <cellStyle name="Normal 17 2 3 3" xfId="10656" xr:uid="{00000000-0005-0000-0000-00009A290000}"/>
    <cellStyle name="Normal 17 2 3 3 2" xfId="10657" xr:uid="{00000000-0005-0000-0000-00009B290000}"/>
    <cellStyle name="Normal 17 2 3 3 3" xfId="10658" xr:uid="{00000000-0005-0000-0000-00009C290000}"/>
    <cellStyle name="Normal 17 2 3 3 4" xfId="10659" xr:uid="{00000000-0005-0000-0000-00009D290000}"/>
    <cellStyle name="Normal 17 2 3 4" xfId="10660" xr:uid="{00000000-0005-0000-0000-00009E290000}"/>
    <cellStyle name="Normal 17 2 3 5" xfId="10661" xr:uid="{00000000-0005-0000-0000-00009F290000}"/>
    <cellStyle name="Normal 17 2 3 6" xfId="10662" xr:uid="{00000000-0005-0000-0000-0000A0290000}"/>
    <cellStyle name="Normal 17 3" xfId="10663" xr:uid="{00000000-0005-0000-0000-0000A1290000}"/>
    <cellStyle name="Normal 17 3 2" xfId="10664" xr:uid="{00000000-0005-0000-0000-0000A2290000}"/>
    <cellStyle name="Normal 17 3 2 2" xfId="10665" xr:uid="{00000000-0005-0000-0000-0000A3290000}"/>
    <cellStyle name="Normal 17 3 2 2 2" xfId="10666" xr:uid="{00000000-0005-0000-0000-0000A4290000}"/>
    <cellStyle name="Normal 17 3 2 2 2 2" xfId="10667" xr:uid="{00000000-0005-0000-0000-0000A5290000}"/>
    <cellStyle name="Normal 17 3 2 2 2 3" xfId="10668" xr:uid="{00000000-0005-0000-0000-0000A6290000}"/>
    <cellStyle name="Normal 17 3 2 2 2 4" xfId="10669" xr:uid="{00000000-0005-0000-0000-0000A7290000}"/>
    <cellStyle name="Normal 17 3 2 2 3" xfId="10670" xr:uid="{00000000-0005-0000-0000-0000A8290000}"/>
    <cellStyle name="Normal 17 3 2 2 4" xfId="10671" xr:uid="{00000000-0005-0000-0000-0000A9290000}"/>
    <cellStyle name="Normal 17 3 2 2 5" xfId="10672" xr:uid="{00000000-0005-0000-0000-0000AA290000}"/>
    <cellStyle name="Normal 17 3 2 3" xfId="10673" xr:uid="{00000000-0005-0000-0000-0000AB290000}"/>
    <cellStyle name="Normal 17 3 2 4" xfId="10674" xr:uid="{00000000-0005-0000-0000-0000AC290000}"/>
    <cellStyle name="Normal 17 3 2 4 2" xfId="10675" xr:uid="{00000000-0005-0000-0000-0000AD290000}"/>
    <cellStyle name="Normal 17 3 2 4 3" xfId="10676" xr:uid="{00000000-0005-0000-0000-0000AE290000}"/>
    <cellStyle name="Normal 17 3 2 4 4" xfId="10677" xr:uid="{00000000-0005-0000-0000-0000AF290000}"/>
    <cellStyle name="Normal 17 3 2 5" xfId="10678" xr:uid="{00000000-0005-0000-0000-0000B0290000}"/>
    <cellStyle name="Normal 17 3 2 6" xfId="10679" xr:uid="{00000000-0005-0000-0000-0000B1290000}"/>
    <cellStyle name="Normal 17 3 2 7" xfId="10680" xr:uid="{00000000-0005-0000-0000-0000B2290000}"/>
    <cellStyle name="Normal 17 4" xfId="10681" xr:uid="{00000000-0005-0000-0000-0000B3290000}"/>
    <cellStyle name="Normal 17 4 2" xfId="10682" xr:uid="{00000000-0005-0000-0000-0000B4290000}"/>
    <cellStyle name="Normal 17 4 2 2" xfId="10683" xr:uid="{00000000-0005-0000-0000-0000B5290000}"/>
    <cellStyle name="Normal 17 4 2 2 2" xfId="10684" xr:uid="{00000000-0005-0000-0000-0000B6290000}"/>
    <cellStyle name="Normal 17 4 2 2 2 2" xfId="10685" xr:uid="{00000000-0005-0000-0000-0000B7290000}"/>
    <cellStyle name="Normal 17 4 2 2 2 3" xfId="10686" xr:uid="{00000000-0005-0000-0000-0000B8290000}"/>
    <cellStyle name="Normal 17 4 2 2 2 4" xfId="10687" xr:uid="{00000000-0005-0000-0000-0000B9290000}"/>
    <cellStyle name="Normal 17 4 2 2 3" xfId="10688" xr:uid="{00000000-0005-0000-0000-0000BA290000}"/>
    <cellStyle name="Normal 17 4 2 2 4" xfId="10689" xr:uid="{00000000-0005-0000-0000-0000BB290000}"/>
    <cellStyle name="Normal 17 4 2 2 5" xfId="10690" xr:uid="{00000000-0005-0000-0000-0000BC290000}"/>
    <cellStyle name="Normal 17 4 2 3" xfId="10691" xr:uid="{00000000-0005-0000-0000-0000BD290000}"/>
    <cellStyle name="Normal 17 4 2 4" xfId="10692" xr:uid="{00000000-0005-0000-0000-0000BE290000}"/>
    <cellStyle name="Normal 17 4 2 4 2" xfId="10693" xr:uid="{00000000-0005-0000-0000-0000BF290000}"/>
    <cellStyle name="Normal 17 4 2 4 3" xfId="10694" xr:uid="{00000000-0005-0000-0000-0000C0290000}"/>
    <cellStyle name="Normal 17 4 2 4 4" xfId="10695" xr:uid="{00000000-0005-0000-0000-0000C1290000}"/>
    <cellStyle name="Normal 17 4 2 5" xfId="10696" xr:uid="{00000000-0005-0000-0000-0000C2290000}"/>
    <cellStyle name="Normal 17 4 2 6" xfId="10697" xr:uid="{00000000-0005-0000-0000-0000C3290000}"/>
    <cellStyle name="Normal 17 4 2 7" xfId="10698" xr:uid="{00000000-0005-0000-0000-0000C4290000}"/>
    <cellStyle name="Normal 17 5" xfId="10699" xr:uid="{00000000-0005-0000-0000-0000C5290000}"/>
    <cellStyle name="Normal 17 5 2" xfId="10700" xr:uid="{00000000-0005-0000-0000-0000C6290000}"/>
    <cellStyle name="Normal 17 5 2 2" xfId="10701" xr:uid="{00000000-0005-0000-0000-0000C7290000}"/>
    <cellStyle name="Normal 17 5 2 2 2" xfId="10702" xr:uid="{00000000-0005-0000-0000-0000C8290000}"/>
    <cellStyle name="Normal 17 5 2 2 2 2" xfId="10703" xr:uid="{00000000-0005-0000-0000-0000C9290000}"/>
    <cellStyle name="Normal 17 5 2 2 2 3" xfId="10704" xr:uid="{00000000-0005-0000-0000-0000CA290000}"/>
    <cellStyle name="Normal 17 5 2 2 2 4" xfId="10705" xr:uid="{00000000-0005-0000-0000-0000CB290000}"/>
    <cellStyle name="Normal 17 5 2 2 3" xfId="10706" xr:uid="{00000000-0005-0000-0000-0000CC290000}"/>
    <cellStyle name="Normal 17 5 2 2 4" xfId="10707" xr:uid="{00000000-0005-0000-0000-0000CD290000}"/>
    <cellStyle name="Normal 17 5 2 2 5" xfId="10708" xr:uid="{00000000-0005-0000-0000-0000CE290000}"/>
    <cellStyle name="Normal 17 5 2 3" xfId="10709" xr:uid="{00000000-0005-0000-0000-0000CF290000}"/>
    <cellStyle name="Normal 17 5 2 4" xfId="10710" xr:uid="{00000000-0005-0000-0000-0000D0290000}"/>
    <cellStyle name="Normal 17 5 2 4 2" xfId="10711" xr:uid="{00000000-0005-0000-0000-0000D1290000}"/>
    <cellStyle name="Normal 17 5 2 4 3" xfId="10712" xr:uid="{00000000-0005-0000-0000-0000D2290000}"/>
    <cellStyle name="Normal 17 5 2 4 4" xfId="10713" xr:uid="{00000000-0005-0000-0000-0000D3290000}"/>
    <cellStyle name="Normal 17 5 2 5" xfId="10714" xr:uid="{00000000-0005-0000-0000-0000D4290000}"/>
    <cellStyle name="Normal 17 5 2 6" xfId="10715" xr:uid="{00000000-0005-0000-0000-0000D5290000}"/>
    <cellStyle name="Normal 17 5 2 7" xfId="10716" xr:uid="{00000000-0005-0000-0000-0000D6290000}"/>
    <cellStyle name="Normal 17 6" xfId="10717" xr:uid="{00000000-0005-0000-0000-0000D7290000}"/>
    <cellStyle name="Normal 17 6 2" xfId="10718" xr:uid="{00000000-0005-0000-0000-0000D8290000}"/>
    <cellStyle name="Normal 17 7" xfId="10719" xr:uid="{00000000-0005-0000-0000-0000D9290000}"/>
    <cellStyle name="Normal 17 7 2" xfId="10720" xr:uid="{00000000-0005-0000-0000-0000DA290000}"/>
    <cellStyle name="Normal 17 8" xfId="10721" xr:uid="{00000000-0005-0000-0000-0000DB290000}"/>
    <cellStyle name="Normal 17 8 2" xfId="10722" xr:uid="{00000000-0005-0000-0000-0000DC290000}"/>
    <cellStyle name="Normal 17 9" xfId="10723" xr:uid="{00000000-0005-0000-0000-0000DD290000}"/>
    <cellStyle name="Normal 17 9 2" xfId="10724" xr:uid="{00000000-0005-0000-0000-0000DE290000}"/>
    <cellStyle name="Normal 18" xfId="10725" xr:uid="{00000000-0005-0000-0000-0000DF290000}"/>
    <cellStyle name="Normal 18 10" xfId="10726" xr:uid="{00000000-0005-0000-0000-0000E0290000}"/>
    <cellStyle name="Normal 18 2" xfId="10727" xr:uid="{00000000-0005-0000-0000-0000E1290000}"/>
    <cellStyle name="Normal 18 2 2" xfId="10728" xr:uid="{00000000-0005-0000-0000-0000E2290000}"/>
    <cellStyle name="Normal 18 2 2 2" xfId="10729" xr:uid="{00000000-0005-0000-0000-0000E3290000}"/>
    <cellStyle name="Normal 18 2 2 2 2" xfId="10730" xr:uid="{00000000-0005-0000-0000-0000E4290000}"/>
    <cellStyle name="Normal 18 2 2 2 3" xfId="10731" xr:uid="{00000000-0005-0000-0000-0000E5290000}"/>
    <cellStyle name="Normal 18 2 2 2 4" xfId="10732" xr:uid="{00000000-0005-0000-0000-0000E6290000}"/>
    <cellStyle name="Normal 18 2 2 3" xfId="10733" xr:uid="{00000000-0005-0000-0000-0000E7290000}"/>
    <cellStyle name="Normal 18 2 2 4" xfId="10734" xr:uid="{00000000-0005-0000-0000-0000E8290000}"/>
    <cellStyle name="Normal 18 2 2 5" xfId="10735" xr:uid="{00000000-0005-0000-0000-0000E9290000}"/>
    <cellStyle name="Normal 18 2 3" xfId="10736" xr:uid="{00000000-0005-0000-0000-0000EA290000}"/>
    <cellStyle name="Normal 18 2 4" xfId="10737" xr:uid="{00000000-0005-0000-0000-0000EB290000}"/>
    <cellStyle name="Normal 18 2 4 2" xfId="10738" xr:uid="{00000000-0005-0000-0000-0000EC290000}"/>
    <cellStyle name="Normal 18 2 4 3" xfId="10739" xr:uid="{00000000-0005-0000-0000-0000ED290000}"/>
    <cellStyle name="Normal 18 2 4 4" xfId="10740" xr:uid="{00000000-0005-0000-0000-0000EE290000}"/>
    <cellStyle name="Normal 18 2 5" xfId="10741" xr:uid="{00000000-0005-0000-0000-0000EF290000}"/>
    <cellStyle name="Normal 18 2 6" xfId="10742" xr:uid="{00000000-0005-0000-0000-0000F0290000}"/>
    <cellStyle name="Normal 18 2 7" xfId="10743" xr:uid="{00000000-0005-0000-0000-0000F1290000}"/>
    <cellStyle name="Normal 18 3" xfId="10744" xr:uid="{00000000-0005-0000-0000-0000F2290000}"/>
    <cellStyle name="Normal 18 3 2" xfId="10745" xr:uid="{00000000-0005-0000-0000-0000F3290000}"/>
    <cellStyle name="Normal 18 3 2 2" xfId="10746" xr:uid="{00000000-0005-0000-0000-0000F4290000}"/>
    <cellStyle name="Normal 18 3 2 2 2" xfId="10747" xr:uid="{00000000-0005-0000-0000-0000F5290000}"/>
    <cellStyle name="Normal 18 3 2 2 3" xfId="10748" xr:uid="{00000000-0005-0000-0000-0000F6290000}"/>
    <cellStyle name="Normal 18 3 2 2 4" xfId="10749" xr:uid="{00000000-0005-0000-0000-0000F7290000}"/>
    <cellStyle name="Normal 18 3 2 3" xfId="10750" xr:uid="{00000000-0005-0000-0000-0000F8290000}"/>
    <cellStyle name="Normal 18 3 2 4" xfId="10751" xr:uid="{00000000-0005-0000-0000-0000F9290000}"/>
    <cellStyle name="Normal 18 3 2 5" xfId="10752" xr:uid="{00000000-0005-0000-0000-0000FA290000}"/>
    <cellStyle name="Normal 18 3 3" xfId="10753" xr:uid="{00000000-0005-0000-0000-0000FB290000}"/>
    <cellStyle name="Normal 18 3 4" xfId="10754" xr:uid="{00000000-0005-0000-0000-0000FC290000}"/>
    <cellStyle name="Normal 18 3 4 2" xfId="10755" xr:uid="{00000000-0005-0000-0000-0000FD290000}"/>
    <cellStyle name="Normal 18 3 4 3" xfId="10756" xr:uid="{00000000-0005-0000-0000-0000FE290000}"/>
    <cellStyle name="Normal 18 3 4 4" xfId="10757" xr:uid="{00000000-0005-0000-0000-0000FF290000}"/>
    <cellStyle name="Normal 18 3 5" xfId="10758" xr:uid="{00000000-0005-0000-0000-0000002A0000}"/>
    <cellStyle name="Normal 18 3 6" xfId="10759" xr:uid="{00000000-0005-0000-0000-0000012A0000}"/>
    <cellStyle name="Normal 18 3 7" xfId="10760" xr:uid="{00000000-0005-0000-0000-0000022A0000}"/>
    <cellStyle name="Normal 18 4" xfId="10761" xr:uid="{00000000-0005-0000-0000-0000032A0000}"/>
    <cellStyle name="Normal 18 4 2" xfId="10762" xr:uid="{00000000-0005-0000-0000-0000042A0000}"/>
    <cellStyle name="Normal 18 4 2 2" xfId="10763" xr:uid="{00000000-0005-0000-0000-0000052A0000}"/>
    <cellStyle name="Normal 18 4 2 2 2" xfId="10764" xr:uid="{00000000-0005-0000-0000-0000062A0000}"/>
    <cellStyle name="Normal 18 4 2 2 3" xfId="10765" xr:uid="{00000000-0005-0000-0000-0000072A0000}"/>
    <cellStyle name="Normal 18 4 2 2 4" xfId="10766" xr:uid="{00000000-0005-0000-0000-0000082A0000}"/>
    <cellStyle name="Normal 18 4 2 3" xfId="10767" xr:uid="{00000000-0005-0000-0000-0000092A0000}"/>
    <cellStyle name="Normal 18 4 2 4" xfId="10768" xr:uid="{00000000-0005-0000-0000-00000A2A0000}"/>
    <cellStyle name="Normal 18 4 2 5" xfId="10769" xr:uid="{00000000-0005-0000-0000-00000B2A0000}"/>
    <cellStyle name="Normal 18 4 3" xfId="10770" xr:uid="{00000000-0005-0000-0000-00000C2A0000}"/>
    <cellStyle name="Normal 18 4 4" xfId="10771" xr:uid="{00000000-0005-0000-0000-00000D2A0000}"/>
    <cellStyle name="Normal 18 4 4 2" xfId="10772" xr:uid="{00000000-0005-0000-0000-00000E2A0000}"/>
    <cellStyle name="Normal 18 4 4 3" xfId="10773" xr:uid="{00000000-0005-0000-0000-00000F2A0000}"/>
    <cellStyle name="Normal 18 4 4 4" xfId="10774" xr:uid="{00000000-0005-0000-0000-0000102A0000}"/>
    <cellStyle name="Normal 18 4 5" xfId="10775" xr:uid="{00000000-0005-0000-0000-0000112A0000}"/>
    <cellStyle name="Normal 18 4 6" xfId="10776" xr:uid="{00000000-0005-0000-0000-0000122A0000}"/>
    <cellStyle name="Normal 18 4 7" xfId="10777" xr:uid="{00000000-0005-0000-0000-0000132A0000}"/>
    <cellStyle name="Normal 18 5" xfId="10778" xr:uid="{00000000-0005-0000-0000-0000142A0000}"/>
    <cellStyle name="Normal 18 6" xfId="10779" xr:uid="{00000000-0005-0000-0000-0000152A0000}"/>
    <cellStyle name="Normal 18 7" xfId="10780" xr:uid="{00000000-0005-0000-0000-0000162A0000}"/>
    <cellStyle name="Normal 18 8" xfId="10781" xr:uid="{00000000-0005-0000-0000-0000172A0000}"/>
    <cellStyle name="Normal 18 8 2" xfId="10782" xr:uid="{00000000-0005-0000-0000-0000182A0000}"/>
    <cellStyle name="Normal 18 8 3" xfId="10783" xr:uid="{00000000-0005-0000-0000-0000192A0000}"/>
    <cellStyle name="Normal 18 8 4" xfId="10784" xr:uid="{00000000-0005-0000-0000-00001A2A0000}"/>
    <cellStyle name="Normal 19" xfId="10785" xr:uid="{00000000-0005-0000-0000-00001B2A0000}"/>
    <cellStyle name="Normal 19 10" xfId="10786" xr:uid="{00000000-0005-0000-0000-00001C2A0000}"/>
    <cellStyle name="Normal 19 10 2" xfId="10787" xr:uid="{00000000-0005-0000-0000-00001D2A0000}"/>
    <cellStyle name="Normal 19 11" xfId="10788" xr:uid="{00000000-0005-0000-0000-00001E2A0000}"/>
    <cellStyle name="Normal 19 11 2" xfId="10789" xr:uid="{00000000-0005-0000-0000-00001F2A0000}"/>
    <cellStyle name="Normal 19 12" xfId="10790" xr:uid="{00000000-0005-0000-0000-0000202A0000}"/>
    <cellStyle name="Normal 19 12 2" xfId="10791" xr:uid="{00000000-0005-0000-0000-0000212A0000}"/>
    <cellStyle name="Normal 19 13" xfId="10792" xr:uid="{00000000-0005-0000-0000-0000222A0000}"/>
    <cellStyle name="Normal 19 14" xfId="10793" xr:uid="{00000000-0005-0000-0000-0000232A0000}"/>
    <cellStyle name="Normal 19 14 2" xfId="10794" xr:uid="{00000000-0005-0000-0000-0000242A0000}"/>
    <cellStyle name="Normal 19 14 2 2" xfId="10795" xr:uid="{00000000-0005-0000-0000-0000252A0000}"/>
    <cellStyle name="Normal 19 14 2 2 2" xfId="10796" xr:uid="{00000000-0005-0000-0000-0000262A0000}"/>
    <cellStyle name="Normal 19 14 2 2 3" xfId="10797" xr:uid="{00000000-0005-0000-0000-0000272A0000}"/>
    <cellStyle name="Normal 19 14 2 2 4" xfId="10798" xr:uid="{00000000-0005-0000-0000-0000282A0000}"/>
    <cellStyle name="Normal 19 14 2 3" xfId="10799" xr:uid="{00000000-0005-0000-0000-0000292A0000}"/>
    <cellStyle name="Normal 19 14 2 4" xfId="10800" xr:uid="{00000000-0005-0000-0000-00002A2A0000}"/>
    <cellStyle name="Normal 19 14 2 5" xfId="10801" xr:uid="{00000000-0005-0000-0000-00002B2A0000}"/>
    <cellStyle name="Normal 19 14 3" xfId="10802" xr:uid="{00000000-0005-0000-0000-00002C2A0000}"/>
    <cellStyle name="Normal 19 14 3 2" xfId="10803" xr:uid="{00000000-0005-0000-0000-00002D2A0000}"/>
    <cellStyle name="Normal 19 14 3 3" xfId="10804" xr:uid="{00000000-0005-0000-0000-00002E2A0000}"/>
    <cellStyle name="Normal 19 14 3 4" xfId="10805" xr:uid="{00000000-0005-0000-0000-00002F2A0000}"/>
    <cellStyle name="Normal 19 14 4" xfId="10806" xr:uid="{00000000-0005-0000-0000-0000302A0000}"/>
    <cellStyle name="Normal 19 14 5" xfId="10807" xr:uid="{00000000-0005-0000-0000-0000312A0000}"/>
    <cellStyle name="Normal 19 14 6" xfId="10808" xr:uid="{00000000-0005-0000-0000-0000322A0000}"/>
    <cellStyle name="Normal 19 15" xfId="10809" xr:uid="{00000000-0005-0000-0000-0000332A0000}"/>
    <cellStyle name="Normal 19 15 2" xfId="10810" xr:uid="{00000000-0005-0000-0000-0000342A0000}"/>
    <cellStyle name="Normal 19 15 3" xfId="10811" xr:uid="{00000000-0005-0000-0000-0000352A0000}"/>
    <cellStyle name="Normal 19 15 4" xfId="10812" xr:uid="{00000000-0005-0000-0000-0000362A0000}"/>
    <cellStyle name="Normal 19 2" xfId="10813" xr:uid="{00000000-0005-0000-0000-0000372A0000}"/>
    <cellStyle name="Normal 19 2 2" xfId="10814" xr:uid="{00000000-0005-0000-0000-0000382A0000}"/>
    <cellStyle name="Normal 19 2 3" xfId="10815" xr:uid="{00000000-0005-0000-0000-0000392A0000}"/>
    <cellStyle name="Normal 19 2 3 2" xfId="10816" xr:uid="{00000000-0005-0000-0000-00003A2A0000}"/>
    <cellStyle name="Normal 19 2 3 2 2" xfId="10817" xr:uid="{00000000-0005-0000-0000-00003B2A0000}"/>
    <cellStyle name="Normal 19 2 3 2 2 2" xfId="10818" xr:uid="{00000000-0005-0000-0000-00003C2A0000}"/>
    <cellStyle name="Normal 19 2 3 2 2 3" xfId="10819" xr:uid="{00000000-0005-0000-0000-00003D2A0000}"/>
    <cellStyle name="Normal 19 2 3 2 2 4" xfId="10820" xr:uid="{00000000-0005-0000-0000-00003E2A0000}"/>
    <cellStyle name="Normal 19 2 3 2 3" xfId="10821" xr:uid="{00000000-0005-0000-0000-00003F2A0000}"/>
    <cellStyle name="Normal 19 2 3 2 4" xfId="10822" xr:uid="{00000000-0005-0000-0000-0000402A0000}"/>
    <cellStyle name="Normal 19 2 3 2 5" xfId="10823" xr:uid="{00000000-0005-0000-0000-0000412A0000}"/>
    <cellStyle name="Normal 19 2 3 3" xfId="10824" xr:uid="{00000000-0005-0000-0000-0000422A0000}"/>
    <cellStyle name="Normal 19 2 3 3 2" xfId="10825" xr:uid="{00000000-0005-0000-0000-0000432A0000}"/>
    <cellStyle name="Normal 19 2 3 3 3" xfId="10826" xr:uid="{00000000-0005-0000-0000-0000442A0000}"/>
    <cellStyle name="Normal 19 2 3 3 4" xfId="10827" xr:uid="{00000000-0005-0000-0000-0000452A0000}"/>
    <cellStyle name="Normal 19 2 3 4" xfId="10828" xr:uid="{00000000-0005-0000-0000-0000462A0000}"/>
    <cellStyle name="Normal 19 2 3 5" xfId="10829" xr:uid="{00000000-0005-0000-0000-0000472A0000}"/>
    <cellStyle name="Normal 19 2 3 6" xfId="10830" xr:uid="{00000000-0005-0000-0000-0000482A0000}"/>
    <cellStyle name="Normal 19 3" xfId="10831" xr:uid="{00000000-0005-0000-0000-0000492A0000}"/>
    <cellStyle name="Normal 19 3 2" xfId="10832" xr:uid="{00000000-0005-0000-0000-00004A2A0000}"/>
    <cellStyle name="Normal 19 4" xfId="10833" xr:uid="{00000000-0005-0000-0000-00004B2A0000}"/>
    <cellStyle name="Normal 19 4 2" xfId="10834" xr:uid="{00000000-0005-0000-0000-00004C2A0000}"/>
    <cellStyle name="Normal 19 5" xfId="10835" xr:uid="{00000000-0005-0000-0000-00004D2A0000}"/>
    <cellStyle name="Normal 19 5 2" xfId="10836" xr:uid="{00000000-0005-0000-0000-00004E2A0000}"/>
    <cellStyle name="Normal 19 6" xfId="10837" xr:uid="{00000000-0005-0000-0000-00004F2A0000}"/>
    <cellStyle name="Normal 19 6 2" xfId="10838" xr:uid="{00000000-0005-0000-0000-0000502A0000}"/>
    <cellStyle name="Normal 19 7" xfId="10839" xr:uid="{00000000-0005-0000-0000-0000512A0000}"/>
    <cellStyle name="Normal 19 7 2" xfId="10840" xr:uid="{00000000-0005-0000-0000-0000522A0000}"/>
    <cellStyle name="Normal 19 7 2 2" xfId="10841" xr:uid="{00000000-0005-0000-0000-0000532A0000}"/>
    <cellStyle name="Normal 19 7 2 2 2" xfId="10842" xr:uid="{00000000-0005-0000-0000-0000542A0000}"/>
    <cellStyle name="Normal 19 7 2 2 2 2" xfId="10843" xr:uid="{00000000-0005-0000-0000-0000552A0000}"/>
    <cellStyle name="Normal 19 7 2 2 2 3" xfId="10844" xr:uid="{00000000-0005-0000-0000-0000562A0000}"/>
    <cellStyle name="Normal 19 7 2 2 2 4" xfId="10845" xr:uid="{00000000-0005-0000-0000-0000572A0000}"/>
    <cellStyle name="Normal 19 7 2 2 3" xfId="10846" xr:uid="{00000000-0005-0000-0000-0000582A0000}"/>
    <cellStyle name="Normal 19 7 2 2 4" xfId="10847" xr:uid="{00000000-0005-0000-0000-0000592A0000}"/>
    <cellStyle name="Normal 19 7 2 2 5" xfId="10848" xr:uid="{00000000-0005-0000-0000-00005A2A0000}"/>
    <cellStyle name="Normal 19 7 2 3" xfId="10849" xr:uid="{00000000-0005-0000-0000-00005B2A0000}"/>
    <cellStyle name="Normal 19 7 2 4" xfId="10850" xr:uid="{00000000-0005-0000-0000-00005C2A0000}"/>
    <cellStyle name="Normal 19 7 2 4 2" xfId="10851" xr:uid="{00000000-0005-0000-0000-00005D2A0000}"/>
    <cellStyle name="Normal 19 7 2 4 3" xfId="10852" xr:uid="{00000000-0005-0000-0000-00005E2A0000}"/>
    <cellStyle name="Normal 19 7 2 4 4" xfId="10853" xr:uid="{00000000-0005-0000-0000-00005F2A0000}"/>
    <cellStyle name="Normal 19 7 2 5" xfId="10854" xr:uid="{00000000-0005-0000-0000-0000602A0000}"/>
    <cellStyle name="Normal 19 7 2 6" xfId="10855" xr:uid="{00000000-0005-0000-0000-0000612A0000}"/>
    <cellStyle name="Normal 19 7 2 7" xfId="10856" xr:uid="{00000000-0005-0000-0000-0000622A0000}"/>
    <cellStyle name="Normal 19 8" xfId="10857" xr:uid="{00000000-0005-0000-0000-0000632A0000}"/>
    <cellStyle name="Normal 19 8 2" xfId="10858" xr:uid="{00000000-0005-0000-0000-0000642A0000}"/>
    <cellStyle name="Normal 19 9" xfId="10859" xr:uid="{00000000-0005-0000-0000-0000652A0000}"/>
    <cellStyle name="Normal 19 9 2" xfId="10860" xr:uid="{00000000-0005-0000-0000-0000662A0000}"/>
    <cellStyle name="Normal 2" xfId="11" xr:uid="{00000000-0005-0000-0000-0000672A0000}"/>
    <cellStyle name="Normal 2 10" xfId="10861" xr:uid="{00000000-0005-0000-0000-0000682A0000}"/>
    <cellStyle name="Normal 2 10 10" xfId="10862" xr:uid="{00000000-0005-0000-0000-0000692A0000}"/>
    <cellStyle name="Normal 2 10 2" xfId="10863" xr:uid="{00000000-0005-0000-0000-00006A2A0000}"/>
    <cellStyle name="Normal 2 10 2 2" xfId="4" xr:uid="{00000000-0005-0000-0000-00006B2A0000}"/>
    <cellStyle name="Normal 2 10 2 3" xfId="10864" xr:uid="{00000000-0005-0000-0000-00006C2A0000}"/>
    <cellStyle name="Normal 2 10 3" xfId="10865" xr:uid="{00000000-0005-0000-0000-00006D2A0000}"/>
    <cellStyle name="Normal 2 10 3 2" xfId="10866" xr:uid="{00000000-0005-0000-0000-00006E2A0000}"/>
    <cellStyle name="Normal 2 10 3 2 2" xfId="10867" xr:uid="{00000000-0005-0000-0000-00006F2A0000}"/>
    <cellStyle name="Normal 2 10 3 2 2 2" xfId="10868" xr:uid="{00000000-0005-0000-0000-0000702A0000}"/>
    <cellStyle name="Normal 2 10 3 2 2 3" xfId="10869" xr:uid="{00000000-0005-0000-0000-0000712A0000}"/>
    <cellStyle name="Normal 2 10 3 2 2 4" xfId="10870" xr:uid="{00000000-0005-0000-0000-0000722A0000}"/>
    <cellStyle name="Normal 2 10 3 2 3" xfId="10871" xr:uid="{00000000-0005-0000-0000-0000732A0000}"/>
    <cellStyle name="Normal 2 10 3 2 4" xfId="10872" xr:uid="{00000000-0005-0000-0000-0000742A0000}"/>
    <cellStyle name="Normal 2 10 3 2 5" xfId="10873" xr:uid="{00000000-0005-0000-0000-0000752A0000}"/>
    <cellStyle name="Normal 2 10 3 3" xfId="10874" xr:uid="{00000000-0005-0000-0000-0000762A0000}"/>
    <cellStyle name="Normal 2 10 3 4" xfId="10875" xr:uid="{00000000-0005-0000-0000-0000772A0000}"/>
    <cellStyle name="Normal 2 10 3 4 2" xfId="10876" xr:uid="{00000000-0005-0000-0000-0000782A0000}"/>
    <cellStyle name="Normal 2 10 3 4 3" xfId="10877" xr:uid="{00000000-0005-0000-0000-0000792A0000}"/>
    <cellStyle name="Normal 2 10 3 4 4" xfId="10878" xr:uid="{00000000-0005-0000-0000-00007A2A0000}"/>
    <cellStyle name="Normal 2 10 3 5" xfId="10879" xr:uid="{00000000-0005-0000-0000-00007B2A0000}"/>
    <cellStyle name="Normal 2 10 3 6" xfId="10880" xr:uid="{00000000-0005-0000-0000-00007C2A0000}"/>
    <cellStyle name="Normal 2 10 3 7" xfId="10881" xr:uid="{00000000-0005-0000-0000-00007D2A0000}"/>
    <cellStyle name="Normal 2 10 4" xfId="10882" xr:uid="{00000000-0005-0000-0000-00007E2A0000}"/>
    <cellStyle name="Normal 2 10 4 2" xfId="10883" xr:uid="{00000000-0005-0000-0000-00007F2A0000}"/>
    <cellStyle name="Normal 2 10 4 2 2" xfId="10884" xr:uid="{00000000-0005-0000-0000-0000802A0000}"/>
    <cellStyle name="Normal 2 10 4 2 2 2" xfId="10885" xr:uid="{00000000-0005-0000-0000-0000812A0000}"/>
    <cellStyle name="Normal 2 10 4 2 2 3" xfId="10886" xr:uid="{00000000-0005-0000-0000-0000822A0000}"/>
    <cellStyle name="Normal 2 10 4 2 2 4" xfId="10887" xr:uid="{00000000-0005-0000-0000-0000832A0000}"/>
    <cellStyle name="Normal 2 10 4 2 3" xfId="10888" xr:uid="{00000000-0005-0000-0000-0000842A0000}"/>
    <cellStyle name="Normal 2 10 4 2 4" xfId="10889" xr:uid="{00000000-0005-0000-0000-0000852A0000}"/>
    <cellStyle name="Normal 2 10 4 2 5" xfId="10890" xr:uid="{00000000-0005-0000-0000-0000862A0000}"/>
    <cellStyle name="Normal 2 10 4 3" xfId="10891" xr:uid="{00000000-0005-0000-0000-0000872A0000}"/>
    <cellStyle name="Normal 2 10 4 3 2" xfId="10892" xr:uid="{00000000-0005-0000-0000-0000882A0000}"/>
    <cellStyle name="Normal 2 10 4 3 3" xfId="10893" xr:uid="{00000000-0005-0000-0000-0000892A0000}"/>
    <cellStyle name="Normal 2 10 4 3 4" xfId="10894" xr:uid="{00000000-0005-0000-0000-00008A2A0000}"/>
    <cellStyle name="Normal 2 10 4 4" xfId="10895" xr:uid="{00000000-0005-0000-0000-00008B2A0000}"/>
    <cellStyle name="Normal 2 10 4 5" xfId="10896" xr:uid="{00000000-0005-0000-0000-00008C2A0000}"/>
    <cellStyle name="Normal 2 10 4 6" xfId="10897" xr:uid="{00000000-0005-0000-0000-00008D2A0000}"/>
    <cellStyle name="Normal 2 11" xfId="10898" xr:uid="{00000000-0005-0000-0000-00008E2A0000}"/>
    <cellStyle name="Normal 2 11 2" xfId="10899" xr:uid="{00000000-0005-0000-0000-00008F2A0000}"/>
    <cellStyle name="Normal 2 11 2 2" xfId="10900" xr:uid="{00000000-0005-0000-0000-0000902A0000}"/>
    <cellStyle name="Normal 2 11 3" xfId="10901" xr:uid="{00000000-0005-0000-0000-0000912A0000}"/>
    <cellStyle name="Normal 2 12" xfId="10902" xr:uid="{00000000-0005-0000-0000-0000922A0000}"/>
    <cellStyle name="Normal 2 12 2" xfId="10903" xr:uid="{00000000-0005-0000-0000-0000932A0000}"/>
    <cellStyle name="Normal 2 12 2 2" xfId="10904" xr:uid="{00000000-0005-0000-0000-0000942A0000}"/>
    <cellStyle name="Normal 2 12 3" xfId="10905" xr:uid="{00000000-0005-0000-0000-0000952A0000}"/>
    <cellStyle name="Normal 2 13" xfId="10906" xr:uid="{00000000-0005-0000-0000-0000962A0000}"/>
    <cellStyle name="Normal 2 13 2" xfId="10907" xr:uid="{00000000-0005-0000-0000-0000972A0000}"/>
    <cellStyle name="Normal 2 13 2 2" xfId="10908" xr:uid="{00000000-0005-0000-0000-0000982A0000}"/>
    <cellStyle name="Normal 2 13 2 2 2" xfId="10909" xr:uid="{00000000-0005-0000-0000-0000992A0000}"/>
    <cellStyle name="Normal 2 13 2 2 2 2" xfId="10910" xr:uid="{00000000-0005-0000-0000-00009A2A0000}"/>
    <cellStyle name="Normal 2 13 2 2 2 3" xfId="10911" xr:uid="{00000000-0005-0000-0000-00009B2A0000}"/>
    <cellStyle name="Normal 2 13 2 2 2 4" xfId="10912" xr:uid="{00000000-0005-0000-0000-00009C2A0000}"/>
    <cellStyle name="Normal 2 13 2 2 3" xfId="10913" xr:uid="{00000000-0005-0000-0000-00009D2A0000}"/>
    <cellStyle name="Normal 2 13 2 2 4" xfId="10914" xr:uid="{00000000-0005-0000-0000-00009E2A0000}"/>
    <cellStyle name="Normal 2 13 2 2 5" xfId="10915" xr:uid="{00000000-0005-0000-0000-00009F2A0000}"/>
    <cellStyle name="Normal 2 13 2 3" xfId="10916" xr:uid="{00000000-0005-0000-0000-0000A02A0000}"/>
    <cellStyle name="Normal 2 13 2 4" xfId="10917" xr:uid="{00000000-0005-0000-0000-0000A12A0000}"/>
    <cellStyle name="Normal 2 13 2 4 2" xfId="10918" xr:uid="{00000000-0005-0000-0000-0000A22A0000}"/>
    <cellStyle name="Normal 2 13 2 4 3" xfId="10919" xr:uid="{00000000-0005-0000-0000-0000A32A0000}"/>
    <cellStyle name="Normal 2 13 2 4 4" xfId="10920" xr:uid="{00000000-0005-0000-0000-0000A42A0000}"/>
    <cellStyle name="Normal 2 13 2 5" xfId="10921" xr:uid="{00000000-0005-0000-0000-0000A52A0000}"/>
    <cellStyle name="Normal 2 13 2 6" xfId="10922" xr:uid="{00000000-0005-0000-0000-0000A62A0000}"/>
    <cellStyle name="Normal 2 13 2 7" xfId="10923" xr:uid="{00000000-0005-0000-0000-0000A72A0000}"/>
    <cellStyle name="Normal 2 14" xfId="10924" xr:uid="{00000000-0005-0000-0000-0000A82A0000}"/>
    <cellStyle name="Normal 2 14 2" xfId="10925" xr:uid="{00000000-0005-0000-0000-0000A92A0000}"/>
    <cellStyle name="Normal 2 15" xfId="10926" xr:uid="{00000000-0005-0000-0000-0000AA2A0000}"/>
    <cellStyle name="Normal 2 15 2" xfId="10927" xr:uid="{00000000-0005-0000-0000-0000AB2A0000}"/>
    <cellStyle name="Normal 2 16" xfId="10928" xr:uid="{00000000-0005-0000-0000-0000AC2A0000}"/>
    <cellStyle name="Normal 2 16 2" xfId="10929" xr:uid="{00000000-0005-0000-0000-0000AD2A0000}"/>
    <cellStyle name="Normal 2 17" xfId="10930" xr:uid="{00000000-0005-0000-0000-0000AE2A0000}"/>
    <cellStyle name="Normal 2 17 2" xfId="10931" xr:uid="{00000000-0005-0000-0000-0000AF2A0000}"/>
    <cellStyle name="Normal 2 18" xfId="10932" xr:uid="{00000000-0005-0000-0000-0000B02A0000}"/>
    <cellStyle name="Normal 2 18 2" xfId="10933" xr:uid="{00000000-0005-0000-0000-0000B12A0000}"/>
    <cellStyle name="Normal 2 19" xfId="10934" xr:uid="{00000000-0005-0000-0000-0000B22A0000}"/>
    <cellStyle name="Normal 2 19 2" xfId="10935" xr:uid="{00000000-0005-0000-0000-0000B32A0000}"/>
    <cellStyle name="Normal 2 2" xfId="5" xr:uid="{00000000-0005-0000-0000-0000B42A0000}"/>
    <cellStyle name="Normal 2 2 10" xfId="10936" xr:uid="{00000000-0005-0000-0000-0000B52A0000}"/>
    <cellStyle name="Normal 2 2 10 2" xfId="10937" xr:uid="{00000000-0005-0000-0000-0000B62A0000}"/>
    <cellStyle name="Normal 2 2 10 2 2" xfId="10938" xr:uid="{00000000-0005-0000-0000-0000B72A0000}"/>
    <cellStyle name="Normal 2 2 10 2 3" xfId="10939" xr:uid="{00000000-0005-0000-0000-0000B82A0000}"/>
    <cellStyle name="Normal 2 2 10 2 3 2" xfId="10940" xr:uid="{00000000-0005-0000-0000-0000B92A0000}"/>
    <cellStyle name="Normal 2 2 10 2 3 3" xfId="10941" xr:uid="{00000000-0005-0000-0000-0000BA2A0000}"/>
    <cellStyle name="Normal 2 2 10 2 3 4" xfId="10942" xr:uid="{00000000-0005-0000-0000-0000BB2A0000}"/>
    <cellStyle name="Normal 2 2 10 2 4" xfId="10943" xr:uid="{00000000-0005-0000-0000-0000BC2A0000}"/>
    <cellStyle name="Normal 2 2 10 2 5" xfId="10944" xr:uid="{00000000-0005-0000-0000-0000BD2A0000}"/>
    <cellStyle name="Normal 2 2 10 2 6" xfId="10945" xr:uid="{00000000-0005-0000-0000-0000BE2A0000}"/>
    <cellStyle name="Normal 2 2 10 3" xfId="10946" xr:uid="{00000000-0005-0000-0000-0000BF2A0000}"/>
    <cellStyle name="Normal 2 2 10 3 2" xfId="10947" xr:uid="{00000000-0005-0000-0000-0000C02A0000}"/>
    <cellStyle name="Normal 2 2 10 3 3" xfId="10948" xr:uid="{00000000-0005-0000-0000-0000C12A0000}"/>
    <cellStyle name="Normal 2 2 10 3 4" xfId="10949" xr:uid="{00000000-0005-0000-0000-0000C22A0000}"/>
    <cellStyle name="Normal 2 2 10 4" xfId="10950" xr:uid="{00000000-0005-0000-0000-0000C32A0000}"/>
    <cellStyle name="Normal 2 2 10 5" xfId="10951" xr:uid="{00000000-0005-0000-0000-0000C42A0000}"/>
    <cellStyle name="Normal 2 2 10 6" xfId="10952" xr:uid="{00000000-0005-0000-0000-0000C52A0000}"/>
    <cellStyle name="Normal 2 2 100" xfId="10953" xr:uid="{00000000-0005-0000-0000-0000C62A0000}"/>
    <cellStyle name="Normal 2 2 101" xfId="10954" xr:uid="{00000000-0005-0000-0000-0000C72A0000}"/>
    <cellStyle name="Normal 2 2 102" xfId="10955" xr:uid="{00000000-0005-0000-0000-0000C82A0000}"/>
    <cellStyle name="Normal 2 2 103" xfId="10956" xr:uid="{00000000-0005-0000-0000-0000C92A0000}"/>
    <cellStyle name="Normal 2 2 104" xfId="10957" xr:uid="{00000000-0005-0000-0000-0000CA2A0000}"/>
    <cellStyle name="Normal 2 2 105" xfId="10958" xr:uid="{00000000-0005-0000-0000-0000CB2A0000}"/>
    <cellStyle name="Normal 2 2 106" xfId="10959" xr:uid="{00000000-0005-0000-0000-0000CC2A0000}"/>
    <cellStyle name="Normal 2 2 107" xfId="10960" xr:uid="{00000000-0005-0000-0000-0000CD2A0000}"/>
    <cellStyle name="Normal 2 2 11" xfId="10961" xr:uid="{00000000-0005-0000-0000-0000CE2A0000}"/>
    <cellStyle name="Normal 2 2 11 2" xfId="10962" xr:uid="{00000000-0005-0000-0000-0000CF2A0000}"/>
    <cellStyle name="Normal 2 2 11 2 2" xfId="10963" xr:uid="{00000000-0005-0000-0000-0000D02A0000}"/>
    <cellStyle name="Normal 2 2 11 2 3" xfId="10964" xr:uid="{00000000-0005-0000-0000-0000D12A0000}"/>
    <cellStyle name="Normal 2 2 11 2 3 2" xfId="10965" xr:uid="{00000000-0005-0000-0000-0000D22A0000}"/>
    <cellStyle name="Normal 2 2 11 2 3 3" xfId="10966" xr:uid="{00000000-0005-0000-0000-0000D32A0000}"/>
    <cellStyle name="Normal 2 2 11 2 3 4" xfId="10967" xr:uid="{00000000-0005-0000-0000-0000D42A0000}"/>
    <cellStyle name="Normal 2 2 11 2 4" xfId="10968" xr:uid="{00000000-0005-0000-0000-0000D52A0000}"/>
    <cellStyle name="Normal 2 2 11 2 5" xfId="10969" xr:uid="{00000000-0005-0000-0000-0000D62A0000}"/>
    <cellStyle name="Normal 2 2 11 2 6" xfId="10970" xr:uid="{00000000-0005-0000-0000-0000D72A0000}"/>
    <cellStyle name="Normal 2 2 11 3" xfId="10971" xr:uid="{00000000-0005-0000-0000-0000D82A0000}"/>
    <cellStyle name="Normal 2 2 11 3 2" xfId="10972" xr:uid="{00000000-0005-0000-0000-0000D92A0000}"/>
    <cellStyle name="Normal 2 2 11 3 3" xfId="10973" xr:uid="{00000000-0005-0000-0000-0000DA2A0000}"/>
    <cellStyle name="Normal 2 2 11 3 4" xfId="10974" xr:uid="{00000000-0005-0000-0000-0000DB2A0000}"/>
    <cellStyle name="Normal 2 2 11 4" xfId="10975" xr:uid="{00000000-0005-0000-0000-0000DC2A0000}"/>
    <cellStyle name="Normal 2 2 11 5" xfId="10976" xr:uid="{00000000-0005-0000-0000-0000DD2A0000}"/>
    <cellStyle name="Normal 2 2 11 6" xfId="10977" xr:uid="{00000000-0005-0000-0000-0000DE2A0000}"/>
    <cellStyle name="Normal 2 2 12" xfId="10978" xr:uid="{00000000-0005-0000-0000-0000DF2A0000}"/>
    <cellStyle name="Normal 2 2 12 2" xfId="10979" xr:uid="{00000000-0005-0000-0000-0000E02A0000}"/>
    <cellStyle name="Normal 2 2 13" xfId="10980" xr:uid="{00000000-0005-0000-0000-0000E12A0000}"/>
    <cellStyle name="Normal 2 2 13 2" xfId="10981" xr:uid="{00000000-0005-0000-0000-0000E22A0000}"/>
    <cellStyle name="Normal 2 2 13 2 2" xfId="10982" xr:uid="{00000000-0005-0000-0000-0000E32A0000}"/>
    <cellStyle name="Normal 2 2 13 2 3" xfId="10983" xr:uid="{00000000-0005-0000-0000-0000E42A0000}"/>
    <cellStyle name="Normal 2 2 13 2 3 2" xfId="10984" xr:uid="{00000000-0005-0000-0000-0000E52A0000}"/>
    <cellStyle name="Normal 2 2 13 2 3 3" xfId="10985" xr:uid="{00000000-0005-0000-0000-0000E62A0000}"/>
    <cellStyle name="Normal 2 2 13 2 3 4" xfId="10986" xr:uid="{00000000-0005-0000-0000-0000E72A0000}"/>
    <cellStyle name="Normal 2 2 13 2 4" xfId="10987" xr:uid="{00000000-0005-0000-0000-0000E82A0000}"/>
    <cellStyle name="Normal 2 2 13 2 5" xfId="10988" xr:uid="{00000000-0005-0000-0000-0000E92A0000}"/>
    <cellStyle name="Normal 2 2 13 2 6" xfId="10989" xr:uid="{00000000-0005-0000-0000-0000EA2A0000}"/>
    <cellStyle name="Normal 2 2 13 3" xfId="10990" xr:uid="{00000000-0005-0000-0000-0000EB2A0000}"/>
    <cellStyle name="Normal 2 2 13 3 2" xfId="10991" xr:uid="{00000000-0005-0000-0000-0000EC2A0000}"/>
    <cellStyle name="Normal 2 2 13 3 3" xfId="10992" xr:uid="{00000000-0005-0000-0000-0000ED2A0000}"/>
    <cellStyle name="Normal 2 2 13 3 4" xfId="10993" xr:uid="{00000000-0005-0000-0000-0000EE2A0000}"/>
    <cellStyle name="Normal 2 2 13 4" xfId="10994" xr:uid="{00000000-0005-0000-0000-0000EF2A0000}"/>
    <cellStyle name="Normal 2 2 13 5" xfId="10995" xr:uid="{00000000-0005-0000-0000-0000F02A0000}"/>
    <cellStyle name="Normal 2 2 13 6" xfId="10996" xr:uid="{00000000-0005-0000-0000-0000F12A0000}"/>
    <cellStyle name="Normal 2 2 14" xfId="10997" xr:uid="{00000000-0005-0000-0000-0000F22A0000}"/>
    <cellStyle name="Normal 2 2 14 2" xfId="10998" xr:uid="{00000000-0005-0000-0000-0000F32A0000}"/>
    <cellStyle name="Normal 2 2 14 2 2" xfId="10999" xr:uid="{00000000-0005-0000-0000-0000F42A0000}"/>
    <cellStyle name="Normal 2 2 14 2 3" xfId="11000" xr:uid="{00000000-0005-0000-0000-0000F52A0000}"/>
    <cellStyle name="Normal 2 2 14 2 3 2" xfId="11001" xr:uid="{00000000-0005-0000-0000-0000F62A0000}"/>
    <cellStyle name="Normal 2 2 14 2 3 3" xfId="11002" xr:uid="{00000000-0005-0000-0000-0000F72A0000}"/>
    <cellStyle name="Normal 2 2 14 2 3 4" xfId="11003" xr:uid="{00000000-0005-0000-0000-0000F82A0000}"/>
    <cellStyle name="Normal 2 2 14 2 4" xfId="11004" xr:uid="{00000000-0005-0000-0000-0000F92A0000}"/>
    <cellStyle name="Normal 2 2 14 2 5" xfId="11005" xr:uid="{00000000-0005-0000-0000-0000FA2A0000}"/>
    <cellStyle name="Normal 2 2 14 2 6" xfId="11006" xr:uid="{00000000-0005-0000-0000-0000FB2A0000}"/>
    <cellStyle name="Normal 2 2 14 3" xfId="11007" xr:uid="{00000000-0005-0000-0000-0000FC2A0000}"/>
    <cellStyle name="Normal 2 2 14 3 2" xfId="11008" xr:uid="{00000000-0005-0000-0000-0000FD2A0000}"/>
    <cellStyle name="Normal 2 2 14 3 3" xfId="11009" xr:uid="{00000000-0005-0000-0000-0000FE2A0000}"/>
    <cellStyle name="Normal 2 2 14 3 4" xfId="11010" xr:uid="{00000000-0005-0000-0000-0000FF2A0000}"/>
    <cellStyle name="Normal 2 2 14 4" xfId="11011" xr:uid="{00000000-0005-0000-0000-0000002B0000}"/>
    <cellStyle name="Normal 2 2 14 5" xfId="11012" xr:uid="{00000000-0005-0000-0000-0000012B0000}"/>
    <cellStyle name="Normal 2 2 14 6" xfId="11013" xr:uid="{00000000-0005-0000-0000-0000022B0000}"/>
    <cellStyle name="Normal 2 2 15" xfId="11014" xr:uid="{00000000-0005-0000-0000-0000032B0000}"/>
    <cellStyle name="Normal 2 2 15 2" xfId="11015" xr:uid="{00000000-0005-0000-0000-0000042B0000}"/>
    <cellStyle name="Normal 2 2 15 2 2" xfId="11016" xr:uid="{00000000-0005-0000-0000-0000052B0000}"/>
    <cellStyle name="Normal 2 2 15 2 3" xfId="11017" xr:uid="{00000000-0005-0000-0000-0000062B0000}"/>
    <cellStyle name="Normal 2 2 15 2 3 2" xfId="11018" xr:uid="{00000000-0005-0000-0000-0000072B0000}"/>
    <cellStyle name="Normal 2 2 15 2 3 3" xfId="11019" xr:uid="{00000000-0005-0000-0000-0000082B0000}"/>
    <cellStyle name="Normal 2 2 15 2 3 4" xfId="11020" xr:uid="{00000000-0005-0000-0000-0000092B0000}"/>
    <cellStyle name="Normal 2 2 15 2 4" xfId="11021" xr:uid="{00000000-0005-0000-0000-00000A2B0000}"/>
    <cellStyle name="Normal 2 2 15 2 5" xfId="11022" xr:uid="{00000000-0005-0000-0000-00000B2B0000}"/>
    <cellStyle name="Normal 2 2 15 2 6" xfId="11023" xr:uid="{00000000-0005-0000-0000-00000C2B0000}"/>
    <cellStyle name="Normal 2 2 15 3" xfId="11024" xr:uid="{00000000-0005-0000-0000-00000D2B0000}"/>
    <cellStyle name="Normal 2 2 15 3 2" xfId="11025" xr:uid="{00000000-0005-0000-0000-00000E2B0000}"/>
    <cellStyle name="Normal 2 2 15 3 3" xfId="11026" xr:uid="{00000000-0005-0000-0000-00000F2B0000}"/>
    <cellStyle name="Normal 2 2 15 3 4" xfId="11027" xr:uid="{00000000-0005-0000-0000-0000102B0000}"/>
    <cellStyle name="Normal 2 2 15 4" xfId="11028" xr:uid="{00000000-0005-0000-0000-0000112B0000}"/>
    <cellStyle name="Normal 2 2 15 5" xfId="11029" xr:uid="{00000000-0005-0000-0000-0000122B0000}"/>
    <cellStyle name="Normal 2 2 15 6" xfId="11030" xr:uid="{00000000-0005-0000-0000-0000132B0000}"/>
    <cellStyle name="Normal 2 2 16" xfId="11031" xr:uid="{00000000-0005-0000-0000-0000142B0000}"/>
    <cellStyle name="Normal 2 2 16 2" xfId="11032" xr:uid="{00000000-0005-0000-0000-0000152B0000}"/>
    <cellStyle name="Normal 2 2 17" xfId="11033" xr:uid="{00000000-0005-0000-0000-0000162B0000}"/>
    <cellStyle name="Normal 2 2 17 2" xfId="11034" xr:uid="{00000000-0005-0000-0000-0000172B0000}"/>
    <cellStyle name="Normal 2 2 17 2 2" xfId="11035" xr:uid="{00000000-0005-0000-0000-0000182B0000}"/>
    <cellStyle name="Normal 2 2 17 2 3" xfId="11036" xr:uid="{00000000-0005-0000-0000-0000192B0000}"/>
    <cellStyle name="Normal 2 2 17 2 3 2" xfId="11037" xr:uid="{00000000-0005-0000-0000-00001A2B0000}"/>
    <cellStyle name="Normal 2 2 17 2 3 3" xfId="11038" xr:uid="{00000000-0005-0000-0000-00001B2B0000}"/>
    <cellStyle name="Normal 2 2 17 2 3 4" xfId="11039" xr:uid="{00000000-0005-0000-0000-00001C2B0000}"/>
    <cellStyle name="Normal 2 2 17 2 4" xfId="11040" xr:uid="{00000000-0005-0000-0000-00001D2B0000}"/>
    <cellStyle name="Normal 2 2 17 2 5" xfId="11041" xr:uid="{00000000-0005-0000-0000-00001E2B0000}"/>
    <cellStyle name="Normal 2 2 17 2 6" xfId="11042" xr:uid="{00000000-0005-0000-0000-00001F2B0000}"/>
    <cellStyle name="Normal 2 2 17 3" xfId="11043" xr:uid="{00000000-0005-0000-0000-0000202B0000}"/>
    <cellStyle name="Normal 2 2 17 3 2" xfId="11044" xr:uid="{00000000-0005-0000-0000-0000212B0000}"/>
    <cellStyle name="Normal 2 2 17 3 3" xfId="11045" xr:uid="{00000000-0005-0000-0000-0000222B0000}"/>
    <cellStyle name="Normal 2 2 17 3 4" xfId="11046" xr:uid="{00000000-0005-0000-0000-0000232B0000}"/>
    <cellStyle name="Normal 2 2 17 4" xfId="11047" xr:uid="{00000000-0005-0000-0000-0000242B0000}"/>
    <cellStyle name="Normal 2 2 17 5" xfId="11048" xr:uid="{00000000-0005-0000-0000-0000252B0000}"/>
    <cellStyle name="Normal 2 2 17 6" xfId="11049" xr:uid="{00000000-0005-0000-0000-0000262B0000}"/>
    <cellStyle name="Normal 2 2 18" xfId="11050" xr:uid="{00000000-0005-0000-0000-0000272B0000}"/>
    <cellStyle name="Normal 2 2 18 2" xfId="11051" xr:uid="{00000000-0005-0000-0000-0000282B0000}"/>
    <cellStyle name="Normal 2 2 18 2 2" xfId="11052" xr:uid="{00000000-0005-0000-0000-0000292B0000}"/>
    <cellStyle name="Normal 2 2 18 2 3" xfId="11053" xr:uid="{00000000-0005-0000-0000-00002A2B0000}"/>
    <cellStyle name="Normal 2 2 18 2 3 2" xfId="11054" xr:uid="{00000000-0005-0000-0000-00002B2B0000}"/>
    <cellStyle name="Normal 2 2 18 2 3 3" xfId="11055" xr:uid="{00000000-0005-0000-0000-00002C2B0000}"/>
    <cellStyle name="Normal 2 2 18 2 3 4" xfId="11056" xr:uid="{00000000-0005-0000-0000-00002D2B0000}"/>
    <cellStyle name="Normal 2 2 18 2 4" xfId="11057" xr:uid="{00000000-0005-0000-0000-00002E2B0000}"/>
    <cellStyle name="Normal 2 2 18 2 5" xfId="11058" xr:uid="{00000000-0005-0000-0000-00002F2B0000}"/>
    <cellStyle name="Normal 2 2 18 2 6" xfId="11059" xr:uid="{00000000-0005-0000-0000-0000302B0000}"/>
    <cellStyle name="Normal 2 2 18 3" xfId="11060" xr:uid="{00000000-0005-0000-0000-0000312B0000}"/>
    <cellStyle name="Normal 2 2 18 3 2" xfId="11061" xr:uid="{00000000-0005-0000-0000-0000322B0000}"/>
    <cellStyle name="Normal 2 2 18 3 3" xfId="11062" xr:uid="{00000000-0005-0000-0000-0000332B0000}"/>
    <cellStyle name="Normal 2 2 18 3 4" xfId="11063" xr:uid="{00000000-0005-0000-0000-0000342B0000}"/>
    <cellStyle name="Normal 2 2 18 4" xfId="11064" xr:uid="{00000000-0005-0000-0000-0000352B0000}"/>
    <cellStyle name="Normal 2 2 18 5" xfId="11065" xr:uid="{00000000-0005-0000-0000-0000362B0000}"/>
    <cellStyle name="Normal 2 2 18 6" xfId="11066" xr:uid="{00000000-0005-0000-0000-0000372B0000}"/>
    <cellStyle name="Normal 2 2 19" xfId="11067" xr:uid="{00000000-0005-0000-0000-0000382B0000}"/>
    <cellStyle name="Normal 2 2 19 2" xfId="11068" xr:uid="{00000000-0005-0000-0000-0000392B0000}"/>
    <cellStyle name="Normal 2 2 19 2 2" xfId="11069" xr:uid="{00000000-0005-0000-0000-00003A2B0000}"/>
    <cellStyle name="Normal 2 2 19 2 3" xfId="11070" xr:uid="{00000000-0005-0000-0000-00003B2B0000}"/>
    <cellStyle name="Normal 2 2 19 2 3 2" xfId="11071" xr:uid="{00000000-0005-0000-0000-00003C2B0000}"/>
    <cellStyle name="Normal 2 2 19 2 3 3" xfId="11072" xr:uid="{00000000-0005-0000-0000-00003D2B0000}"/>
    <cellStyle name="Normal 2 2 19 2 3 4" xfId="11073" xr:uid="{00000000-0005-0000-0000-00003E2B0000}"/>
    <cellStyle name="Normal 2 2 19 2 4" xfId="11074" xr:uid="{00000000-0005-0000-0000-00003F2B0000}"/>
    <cellStyle name="Normal 2 2 19 2 5" xfId="11075" xr:uid="{00000000-0005-0000-0000-0000402B0000}"/>
    <cellStyle name="Normal 2 2 19 2 6" xfId="11076" xr:uid="{00000000-0005-0000-0000-0000412B0000}"/>
    <cellStyle name="Normal 2 2 19 3" xfId="11077" xr:uid="{00000000-0005-0000-0000-0000422B0000}"/>
    <cellStyle name="Normal 2 2 19 3 2" xfId="11078" xr:uid="{00000000-0005-0000-0000-0000432B0000}"/>
    <cellStyle name="Normal 2 2 19 3 3" xfId="11079" xr:uid="{00000000-0005-0000-0000-0000442B0000}"/>
    <cellStyle name="Normal 2 2 19 3 4" xfId="11080" xr:uid="{00000000-0005-0000-0000-0000452B0000}"/>
    <cellStyle name="Normal 2 2 19 4" xfId="11081" xr:uid="{00000000-0005-0000-0000-0000462B0000}"/>
    <cellStyle name="Normal 2 2 19 5" xfId="11082" xr:uid="{00000000-0005-0000-0000-0000472B0000}"/>
    <cellStyle name="Normal 2 2 19 6" xfId="11083" xr:uid="{00000000-0005-0000-0000-0000482B0000}"/>
    <cellStyle name="Normal 2 2 2" xfId="11084" xr:uid="{00000000-0005-0000-0000-0000492B0000}"/>
    <cellStyle name="Normal 2 2 2 10" xfId="11085" xr:uid="{00000000-0005-0000-0000-00004A2B0000}"/>
    <cellStyle name="Normal 2 2 2 11" xfId="11086" xr:uid="{00000000-0005-0000-0000-00004B2B0000}"/>
    <cellStyle name="Normal 2 2 2 12" xfId="11087" xr:uid="{00000000-0005-0000-0000-00004C2B0000}"/>
    <cellStyle name="Normal 2 2 2 13" xfId="11088" xr:uid="{00000000-0005-0000-0000-00004D2B0000}"/>
    <cellStyle name="Normal 2 2 2 14" xfId="11089" xr:uid="{00000000-0005-0000-0000-00004E2B0000}"/>
    <cellStyle name="Normal 2 2 2 15" xfId="11090" xr:uid="{00000000-0005-0000-0000-00004F2B0000}"/>
    <cellStyle name="Normal 2 2 2 16" xfId="11091" xr:uid="{00000000-0005-0000-0000-0000502B0000}"/>
    <cellStyle name="Normal 2 2 2 17" xfId="11092" xr:uid="{00000000-0005-0000-0000-0000512B0000}"/>
    <cellStyle name="Normal 2 2 2 18" xfId="11093" xr:uid="{00000000-0005-0000-0000-0000522B0000}"/>
    <cellStyle name="Normal 2 2 2 18 2" xfId="11094" xr:uid="{00000000-0005-0000-0000-0000532B0000}"/>
    <cellStyle name="Normal 2 2 2 18 2 2" xfId="11095" xr:uid="{00000000-0005-0000-0000-0000542B0000}"/>
    <cellStyle name="Normal 2 2 2 18 2 2 2" xfId="11096" xr:uid="{00000000-0005-0000-0000-0000552B0000}"/>
    <cellStyle name="Normal 2 2 2 18 2 2 3" xfId="11097" xr:uid="{00000000-0005-0000-0000-0000562B0000}"/>
    <cellStyle name="Normal 2 2 2 18 2 2 4" xfId="11098" xr:uid="{00000000-0005-0000-0000-0000572B0000}"/>
    <cellStyle name="Normal 2 2 2 18 2 3" xfId="11099" xr:uid="{00000000-0005-0000-0000-0000582B0000}"/>
    <cellStyle name="Normal 2 2 2 18 2 4" xfId="11100" xr:uid="{00000000-0005-0000-0000-0000592B0000}"/>
    <cellStyle name="Normal 2 2 2 18 2 5" xfId="11101" xr:uid="{00000000-0005-0000-0000-00005A2B0000}"/>
    <cellStyle name="Normal 2 2 2 18 3" xfId="11102" xr:uid="{00000000-0005-0000-0000-00005B2B0000}"/>
    <cellStyle name="Normal 2 2 2 18 4" xfId="11103" xr:uid="{00000000-0005-0000-0000-00005C2B0000}"/>
    <cellStyle name="Normal 2 2 2 18 4 2" xfId="11104" xr:uid="{00000000-0005-0000-0000-00005D2B0000}"/>
    <cellStyle name="Normal 2 2 2 18 4 3" xfId="11105" xr:uid="{00000000-0005-0000-0000-00005E2B0000}"/>
    <cellStyle name="Normal 2 2 2 18 4 4" xfId="11106" xr:uid="{00000000-0005-0000-0000-00005F2B0000}"/>
    <cellStyle name="Normal 2 2 2 18 5" xfId="11107" xr:uid="{00000000-0005-0000-0000-0000602B0000}"/>
    <cellStyle name="Normal 2 2 2 18 6" xfId="11108" xr:uid="{00000000-0005-0000-0000-0000612B0000}"/>
    <cellStyle name="Normal 2 2 2 18 7" xfId="11109" xr:uid="{00000000-0005-0000-0000-0000622B0000}"/>
    <cellStyle name="Normal 2 2 2 19" xfId="11110" xr:uid="{00000000-0005-0000-0000-0000632B0000}"/>
    <cellStyle name="Normal 2 2 2 19 2" xfId="11111" xr:uid="{00000000-0005-0000-0000-0000642B0000}"/>
    <cellStyle name="Normal 2 2 2 2" xfId="11112" xr:uid="{00000000-0005-0000-0000-0000652B0000}"/>
    <cellStyle name="Normal 2 2 2 2 2" xfId="11113" xr:uid="{00000000-0005-0000-0000-0000662B0000}"/>
    <cellStyle name="Normal 2 2 2 2 3" xfId="11114" xr:uid="{00000000-0005-0000-0000-0000672B0000}"/>
    <cellStyle name="Normal 2 2 2 2 3 2" xfId="11115" xr:uid="{00000000-0005-0000-0000-0000682B0000}"/>
    <cellStyle name="Normal 2 2 2 2 3 2 2" xfId="11116" xr:uid="{00000000-0005-0000-0000-0000692B0000}"/>
    <cellStyle name="Normal 2 2 2 2 3 2 2 2" xfId="11117" xr:uid="{00000000-0005-0000-0000-00006A2B0000}"/>
    <cellStyle name="Normal 2 2 2 2 3 2 2 3" xfId="11118" xr:uid="{00000000-0005-0000-0000-00006B2B0000}"/>
    <cellStyle name="Normal 2 2 2 2 3 2 2 4" xfId="11119" xr:uid="{00000000-0005-0000-0000-00006C2B0000}"/>
    <cellStyle name="Normal 2 2 2 2 3 2 3" xfId="11120" xr:uid="{00000000-0005-0000-0000-00006D2B0000}"/>
    <cellStyle name="Normal 2 2 2 2 3 2 4" xfId="11121" xr:uid="{00000000-0005-0000-0000-00006E2B0000}"/>
    <cellStyle name="Normal 2 2 2 2 3 2 5" xfId="11122" xr:uid="{00000000-0005-0000-0000-00006F2B0000}"/>
    <cellStyle name="Normal 2 2 2 2 3 3" xfId="11123" xr:uid="{00000000-0005-0000-0000-0000702B0000}"/>
    <cellStyle name="Normal 2 2 2 2 3 3 2" xfId="11124" xr:uid="{00000000-0005-0000-0000-0000712B0000}"/>
    <cellStyle name="Normal 2 2 2 2 3 3 3" xfId="11125" xr:uid="{00000000-0005-0000-0000-0000722B0000}"/>
    <cellStyle name="Normal 2 2 2 2 3 3 4" xfId="11126" xr:uid="{00000000-0005-0000-0000-0000732B0000}"/>
    <cellStyle name="Normal 2 2 2 2 3 4" xfId="11127" xr:uid="{00000000-0005-0000-0000-0000742B0000}"/>
    <cellStyle name="Normal 2 2 2 2 3 5" xfId="11128" xr:uid="{00000000-0005-0000-0000-0000752B0000}"/>
    <cellStyle name="Normal 2 2 2 2 3 6" xfId="11129" xr:uid="{00000000-0005-0000-0000-0000762B0000}"/>
    <cellStyle name="Normal 2 2 2 2 4" xfId="11130" xr:uid="{00000000-0005-0000-0000-0000772B0000}"/>
    <cellStyle name="Normal 2 2 2 2 4 2" xfId="11131" xr:uid="{00000000-0005-0000-0000-0000782B0000}"/>
    <cellStyle name="Normal 2 2 2 2 4 2 2" xfId="11132" xr:uid="{00000000-0005-0000-0000-0000792B0000}"/>
    <cellStyle name="Normal 2 2 2 2 4 2 3" xfId="11133" xr:uid="{00000000-0005-0000-0000-00007A2B0000}"/>
    <cellStyle name="Normal 2 2 2 2 4 2 4" xfId="11134" xr:uid="{00000000-0005-0000-0000-00007B2B0000}"/>
    <cellStyle name="Normal 2 2 2 2 5" xfId="11135" xr:uid="{00000000-0005-0000-0000-00007C2B0000}"/>
    <cellStyle name="Normal 2 2 2 2 5 2" xfId="11136" xr:uid="{00000000-0005-0000-0000-00007D2B0000}"/>
    <cellStyle name="Normal 2 2 2 2 5 2 2" xfId="11137" xr:uid="{00000000-0005-0000-0000-00007E2B0000}"/>
    <cellStyle name="Normal 2 2 2 2 5 2 2 2" xfId="11138" xr:uid="{00000000-0005-0000-0000-00007F2B0000}"/>
    <cellStyle name="Normal 2 2 2 2 5 2 2 3" xfId="11139" xr:uid="{00000000-0005-0000-0000-0000802B0000}"/>
    <cellStyle name="Normal 2 2 2 2 5 2 2 4" xfId="11140" xr:uid="{00000000-0005-0000-0000-0000812B0000}"/>
    <cellStyle name="Normal 2 2 2 2 5 2 3" xfId="11141" xr:uid="{00000000-0005-0000-0000-0000822B0000}"/>
    <cellStyle name="Normal 2 2 2 2 5 2 4" xfId="11142" xr:uid="{00000000-0005-0000-0000-0000832B0000}"/>
    <cellStyle name="Normal 2 2 2 2 5 2 5" xfId="11143" xr:uid="{00000000-0005-0000-0000-0000842B0000}"/>
    <cellStyle name="Normal 2 2 2 2 5 3" xfId="11144" xr:uid="{00000000-0005-0000-0000-0000852B0000}"/>
    <cellStyle name="Normal 2 2 2 2 5 3 2" xfId="11145" xr:uid="{00000000-0005-0000-0000-0000862B0000}"/>
    <cellStyle name="Normal 2 2 2 2 5 3 3" xfId="11146" xr:uid="{00000000-0005-0000-0000-0000872B0000}"/>
    <cellStyle name="Normal 2 2 2 2 5 3 4" xfId="11147" xr:uid="{00000000-0005-0000-0000-0000882B0000}"/>
    <cellStyle name="Normal 2 2 2 2 5 4" xfId="11148" xr:uid="{00000000-0005-0000-0000-0000892B0000}"/>
    <cellStyle name="Normal 2 2 2 2 5 5" xfId="11149" xr:uid="{00000000-0005-0000-0000-00008A2B0000}"/>
    <cellStyle name="Normal 2 2 2 2 5 6" xfId="11150" xr:uid="{00000000-0005-0000-0000-00008B2B0000}"/>
    <cellStyle name="Normal 2 2 2 2 6" xfId="11151" xr:uid="{00000000-0005-0000-0000-00008C2B0000}"/>
    <cellStyle name="Normal 2 2 2 2 6 2" xfId="11152" xr:uid="{00000000-0005-0000-0000-00008D2B0000}"/>
    <cellStyle name="Normal 2 2 2 2 6 2 2" xfId="11153" xr:uid="{00000000-0005-0000-0000-00008E2B0000}"/>
    <cellStyle name="Normal 2 2 2 2 6 2 3" xfId="11154" xr:uid="{00000000-0005-0000-0000-00008F2B0000}"/>
    <cellStyle name="Normal 2 2 2 2 6 2 4" xfId="11155" xr:uid="{00000000-0005-0000-0000-0000902B0000}"/>
    <cellStyle name="Normal 2 2 2 2 7" xfId="11156" xr:uid="{00000000-0005-0000-0000-0000912B0000}"/>
    <cellStyle name="Normal 2 2 2 20" xfId="11157" xr:uid="{00000000-0005-0000-0000-0000922B0000}"/>
    <cellStyle name="Normal 2 2 2 20 2" xfId="11158" xr:uid="{00000000-0005-0000-0000-0000932B0000}"/>
    <cellStyle name="Normal 2 2 2 20 2 2" xfId="11159" xr:uid="{00000000-0005-0000-0000-0000942B0000}"/>
    <cellStyle name="Normal 2 2 2 20 2 2 2" xfId="11160" xr:uid="{00000000-0005-0000-0000-0000952B0000}"/>
    <cellStyle name="Normal 2 2 2 20 2 2 3" xfId="11161" xr:uid="{00000000-0005-0000-0000-0000962B0000}"/>
    <cellStyle name="Normal 2 2 2 20 2 2 4" xfId="11162" xr:uid="{00000000-0005-0000-0000-0000972B0000}"/>
    <cellStyle name="Normal 2 2 2 20 2 3" xfId="11163" xr:uid="{00000000-0005-0000-0000-0000982B0000}"/>
    <cellStyle name="Normal 2 2 2 20 2 4" xfId="11164" xr:uid="{00000000-0005-0000-0000-0000992B0000}"/>
    <cellStyle name="Normal 2 2 2 20 2 5" xfId="11165" xr:uid="{00000000-0005-0000-0000-00009A2B0000}"/>
    <cellStyle name="Normal 2 2 2 20 3" xfId="11166" xr:uid="{00000000-0005-0000-0000-00009B2B0000}"/>
    <cellStyle name="Normal 2 2 2 20 4" xfId="11167" xr:uid="{00000000-0005-0000-0000-00009C2B0000}"/>
    <cellStyle name="Normal 2 2 2 20 4 2" xfId="11168" xr:uid="{00000000-0005-0000-0000-00009D2B0000}"/>
    <cellStyle name="Normal 2 2 2 20 4 3" xfId="11169" xr:uid="{00000000-0005-0000-0000-00009E2B0000}"/>
    <cellStyle name="Normal 2 2 2 20 4 4" xfId="11170" xr:uid="{00000000-0005-0000-0000-00009F2B0000}"/>
    <cellStyle name="Normal 2 2 2 20 5" xfId="11171" xr:uid="{00000000-0005-0000-0000-0000A02B0000}"/>
    <cellStyle name="Normal 2 2 2 20 6" xfId="11172" xr:uid="{00000000-0005-0000-0000-0000A12B0000}"/>
    <cellStyle name="Normal 2 2 2 20 7" xfId="11173" xr:uid="{00000000-0005-0000-0000-0000A22B0000}"/>
    <cellStyle name="Normal 2 2 2 21" xfId="11174" xr:uid="{00000000-0005-0000-0000-0000A32B0000}"/>
    <cellStyle name="Normal 2 2 2 21 2" xfId="11175" xr:uid="{00000000-0005-0000-0000-0000A42B0000}"/>
    <cellStyle name="Normal 2 2 2 21 2 2" xfId="11176" xr:uid="{00000000-0005-0000-0000-0000A52B0000}"/>
    <cellStyle name="Normal 2 2 2 21 2 2 2" xfId="11177" xr:uid="{00000000-0005-0000-0000-0000A62B0000}"/>
    <cellStyle name="Normal 2 2 2 21 2 2 3" xfId="11178" xr:uid="{00000000-0005-0000-0000-0000A72B0000}"/>
    <cellStyle name="Normal 2 2 2 21 2 2 4" xfId="11179" xr:uid="{00000000-0005-0000-0000-0000A82B0000}"/>
    <cellStyle name="Normal 2 2 2 21 2 3" xfId="11180" xr:uid="{00000000-0005-0000-0000-0000A92B0000}"/>
    <cellStyle name="Normal 2 2 2 21 2 4" xfId="11181" xr:uid="{00000000-0005-0000-0000-0000AA2B0000}"/>
    <cellStyle name="Normal 2 2 2 21 2 5" xfId="11182" xr:uid="{00000000-0005-0000-0000-0000AB2B0000}"/>
    <cellStyle name="Normal 2 2 2 21 3" xfId="11183" xr:uid="{00000000-0005-0000-0000-0000AC2B0000}"/>
    <cellStyle name="Normal 2 2 2 21 4" xfId="11184" xr:uid="{00000000-0005-0000-0000-0000AD2B0000}"/>
    <cellStyle name="Normal 2 2 2 21 4 2" xfId="11185" xr:uid="{00000000-0005-0000-0000-0000AE2B0000}"/>
    <cellStyle name="Normal 2 2 2 21 4 3" xfId="11186" xr:uid="{00000000-0005-0000-0000-0000AF2B0000}"/>
    <cellStyle name="Normal 2 2 2 21 4 4" xfId="11187" xr:uid="{00000000-0005-0000-0000-0000B02B0000}"/>
    <cellStyle name="Normal 2 2 2 21 5" xfId="11188" xr:uid="{00000000-0005-0000-0000-0000B12B0000}"/>
    <cellStyle name="Normal 2 2 2 21 6" xfId="11189" xr:uid="{00000000-0005-0000-0000-0000B22B0000}"/>
    <cellStyle name="Normal 2 2 2 21 7" xfId="11190" xr:uid="{00000000-0005-0000-0000-0000B32B0000}"/>
    <cellStyle name="Normal 2 2 2 22" xfId="11191" xr:uid="{00000000-0005-0000-0000-0000B42B0000}"/>
    <cellStyle name="Normal 2 2 2 22 2" xfId="11192" xr:uid="{00000000-0005-0000-0000-0000B52B0000}"/>
    <cellStyle name="Normal 2 2 2 22 3" xfId="11193" xr:uid="{00000000-0005-0000-0000-0000B62B0000}"/>
    <cellStyle name="Normal 2 2 2 22 4" xfId="11194" xr:uid="{00000000-0005-0000-0000-0000B72B0000}"/>
    <cellStyle name="Normal 2 2 2 3" xfId="11195" xr:uid="{00000000-0005-0000-0000-0000B82B0000}"/>
    <cellStyle name="Normal 2 2 2 3 2" xfId="11196" xr:uid="{00000000-0005-0000-0000-0000B92B0000}"/>
    <cellStyle name="Normal 2 2 2 3 3" xfId="11197" xr:uid="{00000000-0005-0000-0000-0000BA2B0000}"/>
    <cellStyle name="Normal 2 2 2 3 4" xfId="11198" xr:uid="{00000000-0005-0000-0000-0000BB2B0000}"/>
    <cellStyle name="Normal 2 2 2 4" xfId="11199" xr:uid="{00000000-0005-0000-0000-0000BC2B0000}"/>
    <cellStyle name="Normal 2 2 2 4 2" xfId="11200" xr:uid="{00000000-0005-0000-0000-0000BD2B0000}"/>
    <cellStyle name="Normal 2 2 2 5" xfId="11201" xr:uid="{00000000-0005-0000-0000-0000BE2B0000}"/>
    <cellStyle name="Normal 2 2 2 5 2" xfId="11202" xr:uid="{00000000-0005-0000-0000-0000BF2B0000}"/>
    <cellStyle name="Normal 2 2 2 6" xfId="11203" xr:uid="{00000000-0005-0000-0000-0000C02B0000}"/>
    <cellStyle name="Normal 2 2 2 6 10" xfId="11204" xr:uid="{00000000-0005-0000-0000-0000C12B0000}"/>
    <cellStyle name="Normal 2 2 2 6 10 2" xfId="11205" xr:uid="{00000000-0005-0000-0000-0000C22B0000}"/>
    <cellStyle name="Normal 2 2 2 6 10 3" xfId="11206" xr:uid="{00000000-0005-0000-0000-0000C32B0000}"/>
    <cellStyle name="Normal 2 2 2 6 10 4" xfId="11207" xr:uid="{00000000-0005-0000-0000-0000C42B0000}"/>
    <cellStyle name="Normal 2 2 2 6 11" xfId="11208" xr:uid="{00000000-0005-0000-0000-0000C52B0000}"/>
    <cellStyle name="Normal 2 2 2 6 12" xfId="11209" xr:uid="{00000000-0005-0000-0000-0000C62B0000}"/>
    <cellStyle name="Normal 2 2 2 6 13" xfId="11210" xr:uid="{00000000-0005-0000-0000-0000C72B0000}"/>
    <cellStyle name="Normal 2 2 2 6 2" xfId="11211" xr:uid="{00000000-0005-0000-0000-0000C82B0000}"/>
    <cellStyle name="Normal 2 2 2 6 2 2" xfId="11212" xr:uid="{00000000-0005-0000-0000-0000C92B0000}"/>
    <cellStyle name="Normal 2 2 2 6 2 2 2" xfId="11213" xr:uid="{00000000-0005-0000-0000-0000CA2B0000}"/>
    <cellStyle name="Normal 2 2 2 6 2 2 3" xfId="11214" xr:uid="{00000000-0005-0000-0000-0000CB2B0000}"/>
    <cellStyle name="Normal 2 2 2 6 2 2 3 2" xfId="11215" xr:uid="{00000000-0005-0000-0000-0000CC2B0000}"/>
    <cellStyle name="Normal 2 2 2 6 2 2 3 2 2" xfId="11216" xr:uid="{00000000-0005-0000-0000-0000CD2B0000}"/>
    <cellStyle name="Normal 2 2 2 6 2 2 3 2 3" xfId="11217" xr:uid="{00000000-0005-0000-0000-0000CE2B0000}"/>
    <cellStyle name="Normal 2 2 2 6 2 2 3 2 4" xfId="11218" xr:uid="{00000000-0005-0000-0000-0000CF2B0000}"/>
    <cellStyle name="Normal 2 2 2 6 2 2 3 3" xfId="11219" xr:uid="{00000000-0005-0000-0000-0000D02B0000}"/>
    <cellStyle name="Normal 2 2 2 6 2 2 3 4" xfId="11220" xr:uid="{00000000-0005-0000-0000-0000D12B0000}"/>
    <cellStyle name="Normal 2 2 2 6 2 2 3 5" xfId="11221" xr:uid="{00000000-0005-0000-0000-0000D22B0000}"/>
    <cellStyle name="Normal 2 2 2 6 2 2 4" xfId="11222" xr:uid="{00000000-0005-0000-0000-0000D32B0000}"/>
    <cellStyle name="Normal 2 2 2 6 2 2 4 2" xfId="11223" xr:uid="{00000000-0005-0000-0000-0000D42B0000}"/>
    <cellStyle name="Normal 2 2 2 6 2 2 4 3" xfId="11224" xr:uid="{00000000-0005-0000-0000-0000D52B0000}"/>
    <cellStyle name="Normal 2 2 2 6 2 2 4 4" xfId="11225" xr:uid="{00000000-0005-0000-0000-0000D62B0000}"/>
    <cellStyle name="Normal 2 2 2 6 2 2 5" xfId="11226" xr:uid="{00000000-0005-0000-0000-0000D72B0000}"/>
    <cellStyle name="Normal 2 2 2 6 2 2 6" xfId="11227" xr:uid="{00000000-0005-0000-0000-0000D82B0000}"/>
    <cellStyle name="Normal 2 2 2 6 2 2 7" xfId="11228" xr:uid="{00000000-0005-0000-0000-0000D92B0000}"/>
    <cellStyle name="Normal 2 2 2 6 2 3" xfId="11229" xr:uid="{00000000-0005-0000-0000-0000DA2B0000}"/>
    <cellStyle name="Normal 2 2 2 6 2 4" xfId="11230" xr:uid="{00000000-0005-0000-0000-0000DB2B0000}"/>
    <cellStyle name="Normal 2 2 2 6 2 5" xfId="11231" xr:uid="{00000000-0005-0000-0000-0000DC2B0000}"/>
    <cellStyle name="Normal 2 2 2 6 2 6" xfId="11232" xr:uid="{00000000-0005-0000-0000-0000DD2B0000}"/>
    <cellStyle name="Normal 2 2 2 6 2 7" xfId="11233" xr:uid="{00000000-0005-0000-0000-0000DE2B0000}"/>
    <cellStyle name="Normal 2 2 2 6 2 8" xfId="11234" xr:uid="{00000000-0005-0000-0000-0000DF2B0000}"/>
    <cellStyle name="Normal 2 2 2 6 3" xfId="11235" xr:uid="{00000000-0005-0000-0000-0000E02B0000}"/>
    <cellStyle name="Normal 2 2 2 6 3 2" xfId="11236" xr:uid="{00000000-0005-0000-0000-0000E12B0000}"/>
    <cellStyle name="Normal 2 2 2 6 3 2 2" xfId="11237" xr:uid="{00000000-0005-0000-0000-0000E22B0000}"/>
    <cellStyle name="Normal 2 2 2 6 3 2 2 2" xfId="11238" xr:uid="{00000000-0005-0000-0000-0000E32B0000}"/>
    <cellStyle name="Normal 2 2 2 6 3 2 2 2 2" xfId="11239" xr:uid="{00000000-0005-0000-0000-0000E42B0000}"/>
    <cellStyle name="Normal 2 2 2 6 3 2 2 2 3" xfId="11240" xr:uid="{00000000-0005-0000-0000-0000E52B0000}"/>
    <cellStyle name="Normal 2 2 2 6 3 2 2 2 4" xfId="11241" xr:uid="{00000000-0005-0000-0000-0000E62B0000}"/>
    <cellStyle name="Normal 2 2 2 6 3 2 2 3" xfId="11242" xr:uid="{00000000-0005-0000-0000-0000E72B0000}"/>
    <cellStyle name="Normal 2 2 2 6 3 2 2 4" xfId="11243" xr:uid="{00000000-0005-0000-0000-0000E82B0000}"/>
    <cellStyle name="Normal 2 2 2 6 3 2 2 5" xfId="11244" xr:uid="{00000000-0005-0000-0000-0000E92B0000}"/>
    <cellStyle name="Normal 2 2 2 6 3 2 3" xfId="11245" xr:uid="{00000000-0005-0000-0000-0000EA2B0000}"/>
    <cellStyle name="Normal 2 2 2 6 3 2 3 2" xfId="11246" xr:uid="{00000000-0005-0000-0000-0000EB2B0000}"/>
    <cellStyle name="Normal 2 2 2 6 3 2 3 3" xfId="11247" xr:uid="{00000000-0005-0000-0000-0000EC2B0000}"/>
    <cellStyle name="Normal 2 2 2 6 3 2 3 4" xfId="11248" xr:uid="{00000000-0005-0000-0000-0000ED2B0000}"/>
    <cellStyle name="Normal 2 2 2 6 3 2 4" xfId="11249" xr:uid="{00000000-0005-0000-0000-0000EE2B0000}"/>
    <cellStyle name="Normal 2 2 2 6 3 2 5" xfId="11250" xr:uid="{00000000-0005-0000-0000-0000EF2B0000}"/>
    <cellStyle name="Normal 2 2 2 6 3 2 6" xfId="11251" xr:uid="{00000000-0005-0000-0000-0000F02B0000}"/>
    <cellStyle name="Normal 2 2 2 6 4" xfId="11252" xr:uid="{00000000-0005-0000-0000-0000F12B0000}"/>
    <cellStyle name="Normal 2 2 2 6 4 2" xfId="11253" xr:uid="{00000000-0005-0000-0000-0000F22B0000}"/>
    <cellStyle name="Normal 2 2 2 6 4 2 2" xfId="11254" xr:uid="{00000000-0005-0000-0000-0000F32B0000}"/>
    <cellStyle name="Normal 2 2 2 6 4 2 2 2" xfId="11255" xr:uid="{00000000-0005-0000-0000-0000F42B0000}"/>
    <cellStyle name="Normal 2 2 2 6 4 2 2 3" xfId="11256" xr:uid="{00000000-0005-0000-0000-0000F52B0000}"/>
    <cellStyle name="Normal 2 2 2 6 4 2 2 4" xfId="11257" xr:uid="{00000000-0005-0000-0000-0000F62B0000}"/>
    <cellStyle name="Normal 2 2 2 6 4 2 3" xfId="11258" xr:uid="{00000000-0005-0000-0000-0000F72B0000}"/>
    <cellStyle name="Normal 2 2 2 6 4 2 4" xfId="11259" xr:uid="{00000000-0005-0000-0000-0000F82B0000}"/>
    <cellStyle name="Normal 2 2 2 6 4 2 5" xfId="11260" xr:uid="{00000000-0005-0000-0000-0000F92B0000}"/>
    <cellStyle name="Normal 2 2 2 6 4 3" xfId="11261" xr:uid="{00000000-0005-0000-0000-0000FA2B0000}"/>
    <cellStyle name="Normal 2 2 2 6 4 3 2" xfId="11262" xr:uid="{00000000-0005-0000-0000-0000FB2B0000}"/>
    <cellStyle name="Normal 2 2 2 6 4 3 3" xfId="11263" xr:uid="{00000000-0005-0000-0000-0000FC2B0000}"/>
    <cellStyle name="Normal 2 2 2 6 4 3 4" xfId="11264" xr:uid="{00000000-0005-0000-0000-0000FD2B0000}"/>
    <cellStyle name="Normal 2 2 2 6 4 4" xfId="11265" xr:uid="{00000000-0005-0000-0000-0000FE2B0000}"/>
    <cellStyle name="Normal 2 2 2 6 4 5" xfId="11266" xr:uid="{00000000-0005-0000-0000-0000FF2B0000}"/>
    <cellStyle name="Normal 2 2 2 6 4 6" xfId="11267" xr:uid="{00000000-0005-0000-0000-0000002C0000}"/>
    <cellStyle name="Normal 2 2 2 6 5" xfId="11268" xr:uid="{00000000-0005-0000-0000-0000012C0000}"/>
    <cellStyle name="Normal 2 2 2 6 5 2" xfId="11269" xr:uid="{00000000-0005-0000-0000-0000022C0000}"/>
    <cellStyle name="Normal 2 2 2 6 5 2 2" xfId="11270" xr:uid="{00000000-0005-0000-0000-0000032C0000}"/>
    <cellStyle name="Normal 2 2 2 6 5 2 2 2" xfId="11271" xr:uid="{00000000-0005-0000-0000-0000042C0000}"/>
    <cellStyle name="Normal 2 2 2 6 5 2 2 3" xfId="11272" xr:uid="{00000000-0005-0000-0000-0000052C0000}"/>
    <cellStyle name="Normal 2 2 2 6 5 2 2 4" xfId="11273" xr:uid="{00000000-0005-0000-0000-0000062C0000}"/>
    <cellStyle name="Normal 2 2 2 6 5 2 3" xfId="11274" xr:uid="{00000000-0005-0000-0000-0000072C0000}"/>
    <cellStyle name="Normal 2 2 2 6 5 2 4" xfId="11275" xr:uid="{00000000-0005-0000-0000-0000082C0000}"/>
    <cellStyle name="Normal 2 2 2 6 5 2 5" xfId="11276" xr:uid="{00000000-0005-0000-0000-0000092C0000}"/>
    <cellStyle name="Normal 2 2 2 6 5 3" xfId="11277" xr:uid="{00000000-0005-0000-0000-00000A2C0000}"/>
    <cellStyle name="Normal 2 2 2 6 5 3 2" xfId="11278" xr:uid="{00000000-0005-0000-0000-00000B2C0000}"/>
    <cellStyle name="Normal 2 2 2 6 5 3 3" xfId="11279" xr:uid="{00000000-0005-0000-0000-00000C2C0000}"/>
    <cellStyle name="Normal 2 2 2 6 5 3 4" xfId="11280" xr:uid="{00000000-0005-0000-0000-00000D2C0000}"/>
    <cellStyle name="Normal 2 2 2 6 5 4" xfId="11281" xr:uid="{00000000-0005-0000-0000-00000E2C0000}"/>
    <cellStyle name="Normal 2 2 2 6 5 5" xfId="11282" xr:uid="{00000000-0005-0000-0000-00000F2C0000}"/>
    <cellStyle name="Normal 2 2 2 6 5 6" xfId="11283" xr:uid="{00000000-0005-0000-0000-0000102C0000}"/>
    <cellStyle name="Normal 2 2 2 6 6" xfId="11284" xr:uid="{00000000-0005-0000-0000-0000112C0000}"/>
    <cellStyle name="Normal 2 2 2 6 6 2" xfId="11285" xr:uid="{00000000-0005-0000-0000-0000122C0000}"/>
    <cellStyle name="Normal 2 2 2 6 6 2 2" xfId="11286" xr:uid="{00000000-0005-0000-0000-0000132C0000}"/>
    <cellStyle name="Normal 2 2 2 6 6 2 2 2" xfId="11287" xr:uid="{00000000-0005-0000-0000-0000142C0000}"/>
    <cellStyle name="Normal 2 2 2 6 6 2 2 3" xfId="11288" xr:uid="{00000000-0005-0000-0000-0000152C0000}"/>
    <cellStyle name="Normal 2 2 2 6 6 2 2 4" xfId="11289" xr:uid="{00000000-0005-0000-0000-0000162C0000}"/>
    <cellStyle name="Normal 2 2 2 6 6 2 3" xfId="11290" xr:uid="{00000000-0005-0000-0000-0000172C0000}"/>
    <cellStyle name="Normal 2 2 2 6 6 2 4" xfId="11291" xr:uid="{00000000-0005-0000-0000-0000182C0000}"/>
    <cellStyle name="Normal 2 2 2 6 6 2 5" xfId="11292" xr:uid="{00000000-0005-0000-0000-0000192C0000}"/>
    <cellStyle name="Normal 2 2 2 6 6 3" xfId="11293" xr:uid="{00000000-0005-0000-0000-00001A2C0000}"/>
    <cellStyle name="Normal 2 2 2 6 6 3 2" xfId="11294" xr:uid="{00000000-0005-0000-0000-00001B2C0000}"/>
    <cellStyle name="Normal 2 2 2 6 6 3 3" xfId="11295" xr:uid="{00000000-0005-0000-0000-00001C2C0000}"/>
    <cellStyle name="Normal 2 2 2 6 6 3 4" xfId="11296" xr:uid="{00000000-0005-0000-0000-00001D2C0000}"/>
    <cellStyle name="Normal 2 2 2 6 6 4" xfId="11297" xr:uid="{00000000-0005-0000-0000-00001E2C0000}"/>
    <cellStyle name="Normal 2 2 2 6 6 5" xfId="11298" xr:uid="{00000000-0005-0000-0000-00001F2C0000}"/>
    <cellStyle name="Normal 2 2 2 6 6 6" xfId="11299" xr:uid="{00000000-0005-0000-0000-0000202C0000}"/>
    <cellStyle name="Normal 2 2 2 6 7" xfId="11300" xr:uid="{00000000-0005-0000-0000-0000212C0000}"/>
    <cellStyle name="Normal 2 2 2 6 7 2" xfId="11301" xr:uid="{00000000-0005-0000-0000-0000222C0000}"/>
    <cellStyle name="Normal 2 2 2 6 7 2 2" xfId="11302" xr:uid="{00000000-0005-0000-0000-0000232C0000}"/>
    <cellStyle name="Normal 2 2 2 6 7 2 2 2" xfId="11303" xr:uid="{00000000-0005-0000-0000-0000242C0000}"/>
    <cellStyle name="Normal 2 2 2 6 7 2 2 3" xfId="11304" xr:uid="{00000000-0005-0000-0000-0000252C0000}"/>
    <cellStyle name="Normal 2 2 2 6 7 2 2 4" xfId="11305" xr:uid="{00000000-0005-0000-0000-0000262C0000}"/>
    <cellStyle name="Normal 2 2 2 6 7 2 3" xfId="11306" xr:uid="{00000000-0005-0000-0000-0000272C0000}"/>
    <cellStyle name="Normal 2 2 2 6 7 2 4" xfId="11307" xr:uid="{00000000-0005-0000-0000-0000282C0000}"/>
    <cellStyle name="Normal 2 2 2 6 7 2 5" xfId="11308" xr:uid="{00000000-0005-0000-0000-0000292C0000}"/>
    <cellStyle name="Normal 2 2 2 6 7 3" xfId="11309" xr:uid="{00000000-0005-0000-0000-00002A2C0000}"/>
    <cellStyle name="Normal 2 2 2 6 7 3 2" xfId="11310" xr:uid="{00000000-0005-0000-0000-00002B2C0000}"/>
    <cellStyle name="Normal 2 2 2 6 7 3 3" xfId="11311" xr:uid="{00000000-0005-0000-0000-00002C2C0000}"/>
    <cellStyle name="Normal 2 2 2 6 7 3 4" xfId="11312" xr:uid="{00000000-0005-0000-0000-00002D2C0000}"/>
    <cellStyle name="Normal 2 2 2 6 7 4" xfId="11313" xr:uid="{00000000-0005-0000-0000-00002E2C0000}"/>
    <cellStyle name="Normal 2 2 2 6 7 5" xfId="11314" xr:uid="{00000000-0005-0000-0000-00002F2C0000}"/>
    <cellStyle name="Normal 2 2 2 6 7 6" xfId="11315" xr:uid="{00000000-0005-0000-0000-0000302C0000}"/>
    <cellStyle name="Normal 2 2 2 6 8" xfId="11316" xr:uid="{00000000-0005-0000-0000-0000312C0000}"/>
    <cellStyle name="Normal 2 2 2 6 8 2" xfId="11317" xr:uid="{00000000-0005-0000-0000-0000322C0000}"/>
    <cellStyle name="Normal 2 2 2 6 8 2 2" xfId="11318" xr:uid="{00000000-0005-0000-0000-0000332C0000}"/>
    <cellStyle name="Normal 2 2 2 6 8 2 2 2" xfId="11319" xr:uid="{00000000-0005-0000-0000-0000342C0000}"/>
    <cellStyle name="Normal 2 2 2 6 8 2 2 3" xfId="11320" xr:uid="{00000000-0005-0000-0000-0000352C0000}"/>
    <cellStyle name="Normal 2 2 2 6 8 2 2 4" xfId="11321" xr:uid="{00000000-0005-0000-0000-0000362C0000}"/>
    <cellStyle name="Normal 2 2 2 6 8 2 3" xfId="11322" xr:uid="{00000000-0005-0000-0000-0000372C0000}"/>
    <cellStyle name="Normal 2 2 2 6 8 2 4" xfId="11323" xr:uid="{00000000-0005-0000-0000-0000382C0000}"/>
    <cellStyle name="Normal 2 2 2 6 8 2 5" xfId="11324" xr:uid="{00000000-0005-0000-0000-0000392C0000}"/>
    <cellStyle name="Normal 2 2 2 6 8 3" xfId="11325" xr:uid="{00000000-0005-0000-0000-00003A2C0000}"/>
    <cellStyle name="Normal 2 2 2 6 8 3 2" xfId="11326" xr:uid="{00000000-0005-0000-0000-00003B2C0000}"/>
    <cellStyle name="Normal 2 2 2 6 8 3 3" xfId="11327" xr:uid="{00000000-0005-0000-0000-00003C2C0000}"/>
    <cellStyle name="Normal 2 2 2 6 8 3 4" xfId="11328" xr:uid="{00000000-0005-0000-0000-00003D2C0000}"/>
    <cellStyle name="Normal 2 2 2 6 8 4" xfId="11329" xr:uid="{00000000-0005-0000-0000-00003E2C0000}"/>
    <cellStyle name="Normal 2 2 2 6 8 5" xfId="11330" xr:uid="{00000000-0005-0000-0000-00003F2C0000}"/>
    <cellStyle name="Normal 2 2 2 6 8 6" xfId="11331" xr:uid="{00000000-0005-0000-0000-0000402C0000}"/>
    <cellStyle name="Normal 2 2 2 6 9" xfId="11332" xr:uid="{00000000-0005-0000-0000-0000412C0000}"/>
    <cellStyle name="Normal 2 2 2 6 9 2" xfId="11333" xr:uid="{00000000-0005-0000-0000-0000422C0000}"/>
    <cellStyle name="Normal 2 2 2 6 9 2 2" xfId="11334" xr:uid="{00000000-0005-0000-0000-0000432C0000}"/>
    <cellStyle name="Normal 2 2 2 6 9 2 3" xfId="11335" xr:uid="{00000000-0005-0000-0000-0000442C0000}"/>
    <cellStyle name="Normal 2 2 2 6 9 2 4" xfId="11336" xr:uid="{00000000-0005-0000-0000-0000452C0000}"/>
    <cellStyle name="Normal 2 2 2 6 9 3" xfId="11337" xr:uid="{00000000-0005-0000-0000-0000462C0000}"/>
    <cellStyle name="Normal 2 2 2 6 9 4" xfId="11338" xr:uid="{00000000-0005-0000-0000-0000472C0000}"/>
    <cellStyle name="Normal 2 2 2 6 9 5" xfId="11339" xr:uid="{00000000-0005-0000-0000-0000482C0000}"/>
    <cellStyle name="Normal 2 2 2 7" xfId="11340" xr:uid="{00000000-0005-0000-0000-0000492C0000}"/>
    <cellStyle name="Normal 2 2 2 8" xfId="11341" xr:uid="{00000000-0005-0000-0000-00004A2C0000}"/>
    <cellStyle name="Normal 2 2 2 9" xfId="11342" xr:uid="{00000000-0005-0000-0000-00004B2C0000}"/>
    <cellStyle name="Normal 2 2 2 9 2" xfId="11343" xr:uid="{00000000-0005-0000-0000-00004C2C0000}"/>
    <cellStyle name="Normal 2 2 2 9 2 2" xfId="11344" xr:uid="{00000000-0005-0000-0000-00004D2C0000}"/>
    <cellStyle name="Normal 2 2 2 9 2 2 2" xfId="11345" xr:uid="{00000000-0005-0000-0000-00004E2C0000}"/>
    <cellStyle name="Normal 2 2 2 9 2 2 3" xfId="11346" xr:uid="{00000000-0005-0000-0000-00004F2C0000}"/>
    <cellStyle name="Normal 2 2 2 9 2 2 4" xfId="11347" xr:uid="{00000000-0005-0000-0000-0000502C0000}"/>
    <cellStyle name="Normal 2 2 2 9 2 3" xfId="11348" xr:uid="{00000000-0005-0000-0000-0000512C0000}"/>
    <cellStyle name="Normal 2 2 2 9 2 4" xfId="11349" xr:uid="{00000000-0005-0000-0000-0000522C0000}"/>
    <cellStyle name="Normal 2 2 2 9 2 5" xfId="11350" xr:uid="{00000000-0005-0000-0000-0000532C0000}"/>
    <cellStyle name="Normal 2 2 2 9 3" xfId="11351" xr:uid="{00000000-0005-0000-0000-0000542C0000}"/>
    <cellStyle name="Normal 2 2 2 9 3 2" xfId="11352" xr:uid="{00000000-0005-0000-0000-0000552C0000}"/>
    <cellStyle name="Normal 2 2 2 9 3 3" xfId="11353" xr:uid="{00000000-0005-0000-0000-0000562C0000}"/>
    <cellStyle name="Normal 2 2 2 9 3 4" xfId="11354" xr:uid="{00000000-0005-0000-0000-0000572C0000}"/>
    <cellStyle name="Normal 2 2 2 9 4" xfId="11355" xr:uid="{00000000-0005-0000-0000-0000582C0000}"/>
    <cellStyle name="Normal 2 2 2 9 5" xfId="11356" xr:uid="{00000000-0005-0000-0000-0000592C0000}"/>
    <cellStyle name="Normal 2 2 2 9 6" xfId="11357" xr:uid="{00000000-0005-0000-0000-00005A2C0000}"/>
    <cellStyle name="Normal 2 2 2_Guarantees" xfId="11358" xr:uid="{00000000-0005-0000-0000-00005B2C0000}"/>
    <cellStyle name="Normal 2 2 20" xfId="11359" xr:uid="{00000000-0005-0000-0000-00005C2C0000}"/>
    <cellStyle name="Normal 2 2 20 2" xfId="11360" xr:uid="{00000000-0005-0000-0000-00005D2C0000}"/>
    <cellStyle name="Normal 2 2 20 2 2" xfId="11361" xr:uid="{00000000-0005-0000-0000-00005E2C0000}"/>
    <cellStyle name="Normal 2 2 20 2 3" xfId="11362" xr:uid="{00000000-0005-0000-0000-00005F2C0000}"/>
    <cellStyle name="Normal 2 2 20 2 3 2" xfId="11363" xr:uid="{00000000-0005-0000-0000-0000602C0000}"/>
    <cellStyle name="Normal 2 2 20 2 3 3" xfId="11364" xr:uid="{00000000-0005-0000-0000-0000612C0000}"/>
    <cellStyle name="Normal 2 2 20 2 3 4" xfId="11365" xr:uid="{00000000-0005-0000-0000-0000622C0000}"/>
    <cellStyle name="Normal 2 2 20 2 4" xfId="11366" xr:uid="{00000000-0005-0000-0000-0000632C0000}"/>
    <cellStyle name="Normal 2 2 20 2 5" xfId="11367" xr:uid="{00000000-0005-0000-0000-0000642C0000}"/>
    <cellStyle name="Normal 2 2 20 2 6" xfId="11368" xr:uid="{00000000-0005-0000-0000-0000652C0000}"/>
    <cellStyle name="Normal 2 2 20 3" xfId="11369" xr:uid="{00000000-0005-0000-0000-0000662C0000}"/>
    <cellStyle name="Normal 2 2 20 3 2" xfId="11370" xr:uid="{00000000-0005-0000-0000-0000672C0000}"/>
    <cellStyle name="Normal 2 2 20 3 3" xfId="11371" xr:uid="{00000000-0005-0000-0000-0000682C0000}"/>
    <cellStyle name="Normal 2 2 20 3 4" xfId="11372" xr:uid="{00000000-0005-0000-0000-0000692C0000}"/>
    <cellStyle name="Normal 2 2 20 4" xfId="11373" xr:uid="{00000000-0005-0000-0000-00006A2C0000}"/>
    <cellStyle name="Normal 2 2 20 5" xfId="11374" xr:uid="{00000000-0005-0000-0000-00006B2C0000}"/>
    <cellStyle name="Normal 2 2 20 6" xfId="11375" xr:uid="{00000000-0005-0000-0000-00006C2C0000}"/>
    <cellStyle name="Normal 2 2 21" xfId="11376" xr:uid="{00000000-0005-0000-0000-00006D2C0000}"/>
    <cellStyle name="Normal 2 2 21 2" xfId="11377" xr:uid="{00000000-0005-0000-0000-00006E2C0000}"/>
    <cellStyle name="Normal 2 2 21 3" xfId="11378" xr:uid="{00000000-0005-0000-0000-00006F2C0000}"/>
    <cellStyle name="Normal 2 2 21 3 2" xfId="11379" xr:uid="{00000000-0005-0000-0000-0000702C0000}"/>
    <cellStyle name="Normal 2 2 21 3 3" xfId="11380" xr:uid="{00000000-0005-0000-0000-0000712C0000}"/>
    <cellStyle name="Normal 2 2 21 3 4" xfId="11381" xr:uid="{00000000-0005-0000-0000-0000722C0000}"/>
    <cellStyle name="Normal 2 2 22" xfId="11382" xr:uid="{00000000-0005-0000-0000-0000732C0000}"/>
    <cellStyle name="Normal 2 2 22 2" xfId="11383" xr:uid="{00000000-0005-0000-0000-0000742C0000}"/>
    <cellStyle name="Normal 2 2 22 2 2" xfId="11384" xr:uid="{00000000-0005-0000-0000-0000752C0000}"/>
    <cellStyle name="Normal 2 2 22 2 3" xfId="11385" xr:uid="{00000000-0005-0000-0000-0000762C0000}"/>
    <cellStyle name="Normal 2 2 22 2 3 2" xfId="11386" xr:uid="{00000000-0005-0000-0000-0000772C0000}"/>
    <cellStyle name="Normal 2 2 22 2 3 3" xfId="11387" xr:uid="{00000000-0005-0000-0000-0000782C0000}"/>
    <cellStyle name="Normal 2 2 22 2 3 4" xfId="11388" xr:uid="{00000000-0005-0000-0000-0000792C0000}"/>
    <cellStyle name="Normal 2 2 22 2 4" xfId="11389" xr:uid="{00000000-0005-0000-0000-00007A2C0000}"/>
    <cellStyle name="Normal 2 2 22 2 5" xfId="11390" xr:uid="{00000000-0005-0000-0000-00007B2C0000}"/>
    <cellStyle name="Normal 2 2 22 2 6" xfId="11391" xr:uid="{00000000-0005-0000-0000-00007C2C0000}"/>
    <cellStyle name="Normal 2 2 22 3" xfId="11392" xr:uid="{00000000-0005-0000-0000-00007D2C0000}"/>
    <cellStyle name="Normal 2 2 22 3 2" xfId="11393" xr:uid="{00000000-0005-0000-0000-00007E2C0000}"/>
    <cellStyle name="Normal 2 2 22 3 3" xfId="11394" xr:uid="{00000000-0005-0000-0000-00007F2C0000}"/>
    <cellStyle name="Normal 2 2 22 3 4" xfId="11395" xr:uid="{00000000-0005-0000-0000-0000802C0000}"/>
    <cellStyle name="Normal 2 2 22 4" xfId="11396" xr:uid="{00000000-0005-0000-0000-0000812C0000}"/>
    <cellStyle name="Normal 2 2 22 5" xfId="11397" xr:uid="{00000000-0005-0000-0000-0000822C0000}"/>
    <cellStyle name="Normal 2 2 22 6" xfId="11398" xr:uid="{00000000-0005-0000-0000-0000832C0000}"/>
    <cellStyle name="Normal 2 2 23" xfId="11399" xr:uid="{00000000-0005-0000-0000-0000842C0000}"/>
    <cellStyle name="Normal 2 2 23 2" xfId="11400" xr:uid="{00000000-0005-0000-0000-0000852C0000}"/>
    <cellStyle name="Normal 2 2 23 3" xfId="11401" xr:uid="{00000000-0005-0000-0000-0000862C0000}"/>
    <cellStyle name="Normal 2 2 23 3 2" xfId="11402" xr:uid="{00000000-0005-0000-0000-0000872C0000}"/>
    <cellStyle name="Normal 2 2 23 3 3" xfId="11403" xr:uid="{00000000-0005-0000-0000-0000882C0000}"/>
    <cellStyle name="Normal 2 2 23 3 4" xfId="11404" xr:uid="{00000000-0005-0000-0000-0000892C0000}"/>
    <cellStyle name="Normal 2 2 24" xfId="11405" xr:uid="{00000000-0005-0000-0000-00008A2C0000}"/>
    <cellStyle name="Normal 2 2 24 2" xfId="11406" xr:uid="{00000000-0005-0000-0000-00008B2C0000}"/>
    <cellStyle name="Normal 2 2 25" xfId="11407" xr:uid="{00000000-0005-0000-0000-00008C2C0000}"/>
    <cellStyle name="Normal 2 2 26" xfId="11408" xr:uid="{00000000-0005-0000-0000-00008D2C0000}"/>
    <cellStyle name="Normal 2 2 27" xfId="11409" xr:uid="{00000000-0005-0000-0000-00008E2C0000}"/>
    <cellStyle name="Normal 2 2 28" xfId="11410" xr:uid="{00000000-0005-0000-0000-00008F2C0000}"/>
    <cellStyle name="Normal 2 2 29" xfId="11411" xr:uid="{00000000-0005-0000-0000-0000902C0000}"/>
    <cellStyle name="Normal 2 2 3" xfId="11412" xr:uid="{00000000-0005-0000-0000-0000912C0000}"/>
    <cellStyle name="Normal 2 2 3 10" xfId="11413" xr:uid="{00000000-0005-0000-0000-0000922C0000}"/>
    <cellStyle name="Normal 2 2 3 10 2" xfId="11414" xr:uid="{00000000-0005-0000-0000-0000932C0000}"/>
    <cellStyle name="Normal 2 2 3 10 2 2" xfId="11415" xr:uid="{00000000-0005-0000-0000-0000942C0000}"/>
    <cellStyle name="Normal 2 2 3 10 2 2 2" xfId="11416" xr:uid="{00000000-0005-0000-0000-0000952C0000}"/>
    <cellStyle name="Normal 2 2 3 10 2 2 3" xfId="11417" xr:uid="{00000000-0005-0000-0000-0000962C0000}"/>
    <cellStyle name="Normal 2 2 3 10 2 2 4" xfId="11418" xr:uid="{00000000-0005-0000-0000-0000972C0000}"/>
    <cellStyle name="Normal 2 2 3 10 2 3" xfId="11419" xr:uid="{00000000-0005-0000-0000-0000982C0000}"/>
    <cellStyle name="Normal 2 2 3 10 2 4" xfId="11420" xr:uid="{00000000-0005-0000-0000-0000992C0000}"/>
    <cellStyle name="Normal 2 2 3 10 2 5" xfId="11421" xr:uid="{00000000-0005-0000-0000-00009A2C0000}"/>
    <cellStyle name="Normal 2 2 3 10 3" xfId="11422" xr:uid="{00000000-0005-0000-0000-00009B2C0000}"/>
    <cellStyle name="Normal 2 2 3 10 4" xfId="11423" xr:uid="{00000000-0005-0000-0000-00009C2C0000}"/>
    <cellStyle name="Normal 2 2 3 10 4 2" xfId="11424" xr:uid="{00000000-0005-0000-0000-00009D2C0000}"/>
    <cellStyle name="Normal 2 2 3 10 4 3" xfId="11425" xr:uid="{00000000-0005-0000-0000-00009E2C0000}"/>
    <cellStyle name="Normal 2 2 3 10 4 4" xfId="11426" xr:uid="{00000000-0005-0000-0000-00009F2C0000}"/>
    <cellStyle name="Normal 2 2 3 10 5" xfId="11427" xr:uid="{00000000-0005-0000-0000-0000A02C0000}"/>
    <cellStyle name="Normal 2 2 3 10 6" xfId="11428" xr:uid="{00000000-0005-0000-0000-0000A12C0000}"/>
    <cellStyle name="Normal 2 2 3 10 7" xfId="11429" xr:uid="{00000000-0005-0000-0000-0000A22C0000}"/>
    <cellStyle name="Normal 2 2 3 11" xfId="11430" xr:uid="{00000000-0005-0000-0000-0000A32C0000}"/>
    <cellStyle name="Normal 2 2 3 11 2" xfId="11431" xr:uid="{00000000-0005-0000-0000-0000A42C0000}"/>
    <cellStyle name="Normal 2 2 3 11 2 2" xfId="11432" xr:uid="{00000000-0005-0000-0000-0000A52C0000}"/>
    <cellStyle name="Normal 2 2 3 11 2 2 2" xfId="11433" xr:uid="{00000000-0005-0000-0000-0000A62C0000}"/>
    <cellStyle name="Normal 2 2 3 11 2 2 3" xfId="11434" xr:uid="{00000000-0005-0000-0000-0000A72C0000}"/>
    <cellStyle name="Normal 2 2 3 11 2 2 4" xfId="11435" xr:uid="{00000000-0005-0000-0000-0000A82C0000}"/>
    <cellStyle name="Normal 2 2 3 11 2 3" xfId="11436" xr:uid="{00000000-0005-0000-0000-0000A92C0000}"/>
    <cellStyle name="Normal 2 2 3 11 2 4" xfId="11437" xr:uid="{00000000-0005-0000-0000-0000AA2C0000}"/>
    <cellStyle name="Normal 2 2 3 11 2 5" xfId="11438" xr:uid="{00000000-0005-0000-0000-0000AB2C0000}"/>
    <cellStyle name="Normal 2 2 3 11 3" xfId="11439" xr:uid="{00000000-0005-0000-0000-0000AC2C0000}"/>
    <cellStyle name="Normal 2 2 3 11 4" xfId="11440" xr:uid="{00000000-0005-0000-0000-0000AD2C0000}"/>
    <cellStyle name="Normal 2 2 3 11 4 2" xfId="11441" xr:uid="{00000000-0005-0000-0000-0000AE2C0000}"/>
    <cellStyle name="Normal 2 2 3 11 4 3" xfId="11442" xr:uid="{00000000-0005-0000-0000-0000AF2C0000}"/>
    <cellStyle name="Normal 2 2 3 11 4 4" xfId="11443" xr:uid="{00000000-0005-0000-0000-0000B02C0000}"/>
    <cellStyle name="Normal 2 2 3 11 5" xfId="11444" xr:uid="{00000000-0005-0000-0000-0000B12C0000}"/>
    <cellStyle name="Normal 2 2 3 11 6" xfId="11445" xr:uid="{00000000-0005-0000-0000-0000B22C0000}"/>
    <cellStyle name="Normal 2 2 3 11 7" xfId="11446" xr:uid="{00000000-0005-0000-0000-0000B32C0000}"/>
    <cellStyle name="Normal 2 2 3 12" xfId="11447" xr:uid="{00000000-0005-0000-0000-0000B42C0000}"/>
    <cellStyle name="Normal 2 2 3 2" xfId="11448" xr:uid="{00000000-0005-0000-0000-0000B52C0000}"/>
    <cellStyle name="Normal 2 2 3 3" xfId="11449" xr:uid="{00000000-0005-0000-0000-0000B62C0000}"/>
    <cellStyle name="Normal 2 2 3 4" xfId="11450" xr:uid="{00000000-0005-0000-0000-0000B72C0000}"/>
    <cellStyle name="Normal 2 2 3 5" xfId="11451" xr:uid="{00000000-0005-0000-0000-0000B82C0000}"/>
    <cellStyle name="Normal 2 2 3 6" xfId="11452" xr:uid="{00000000-0005-0000-0000-0000B92C0000}"/>
    <cellStyle name="Normal 2 2 3 7" xfId="11453" xr:uid="{00000000-0005-0000-0000-0000BA2C0000}"/>
    <cellStyle name="Normal 2 2 3 8" xfId="11454" xr:uid="{00000000-0005-0000-0000-0000BB2C0000}"/>
    <cellStyle name="Normal 2 2 3 9" xfId="11455" xr:uid="{00000000-0005-0000-0000-0000BC2C0000}"/>
    <cellStyle name="Normal 2 2 3 9 2" xfId="11456" xr:uid="{00000000-0005-0000-0000-0000BD2C0000}"/>
    <cellStyle name="Normal 2 2 30" xfId="11457" xr:uid="{00000000-0005-0000-0000-0000BE2C0000}"/>
    <cellStyle name="Normal 2 2 31" xfId="11458" xr:uid="{00000000-0005-0000-0000-0000BF2C0000}"/>
    <cellStyle name="Normal 2 2 32" xfId="11459" xr:uid="{00000000-0005-0000-0000-0000C02C0000}"/>
    <cellStyle name="Normal 2 2 33" xfId="11460" xr:uid="{00000000-0005-0000-0000-0000C12C0000}"/>
    <cellStyle name="Normal 2 2 34" xfId="11461" xr:uid="{00000000-0005-0000-0000-0000C22C0000}"/>
    <cellStyle name="Normal 2 2 35" xfId="11462" xr:uid="{00000000-0005-0000-0000-0000C32C0000}"/>
    <cellStyle name="Normal 2 2 36" xfId="11463" xr:uid="{00000000-0005-0000-0000-0000C42C0000}"/>
    <cellStyle name="Normal 2 2 37" xfId="11464" xr:uid="{00000000-0005-0000-0000-0000C52C0000}"/>
    <cellStyle name="Normal 2 2 38" xfId="11465" xr:uid="{00000000-0005-0000-0000-0000C62C0000}"/>
    <cellStyle name="Normal 2 2 39" xfId="11466" xr:uid="{00000000-0005-0000-0000-0000C72C0000}"/>
    <cellStyle name="Normal 2 2 4" xfId="11467" xr:uid="{00000000-0005-0000-0000-0000C82C0000}"/>
    <cellStyle name="Normal 2 2 4 10" xfId="11468" xr:uid="{00000000-0005-0000-0000-0000C92C0000}"/>
    <cellStyle name="Normal 2 2 4 10 2" xfId="11469" xr:uid="{00000000-0005-0000-0000-0000CA2C0000}"/>
    <cellStyle name="Normal 2 2 4 11" xfId="11470" xr:uid="{00000000-0005-0000-0000-0000CB2C0000}"/>
    <cellStyle name="Normal 2 2 4 11 2" xfId="11471" xr:uid="{00000000-0005-0000-0000-0000CC2C0000}"/>
    <cellStyle name="Normal 2 2 4 12" xfId="11472" xr:uid="{00000000-0005-0000-0000-0000CD2C0000}"/>
    <cellStyle name="Normal 2 2 4 12 2" xfId="11473" xr:uid="{00000000-0005-0000-0000-0000CE2C0000}"/>
    <cellStyle name="Normal 2 2 4 12 3" xfId="11474" xr:uid="{00000000-0005-0000-0000-0000CF2C0000}"/>
    <cellStyle name="Normal 2 2 4 12 3 2" xfId="11475" xr:uid="{00000000-0005-0000-0000-0000D02C0000}"/>
    <cellStyle name="Normal 2 2 4 12 3 3" xfId="11476" xr:uid="{00000000-0005-0000-0000-0000D12C0000}"/>
    <cellStyle name="Normal 2 2 4 12 3 4" xfId="11477" xr:uid="{00000000-0005-0000-0000-0000D22C0000}"/>
    <cellStyle name="Normal 2 2 4 12 4" xfId="11478" xr:uid="{00000000-0005-0000-0000-0000D32C0000}"/>
    <cellStyle name="Normal 2 2 4 12 5" xfId="11479" xr:uid="{00000000-0005-0000-0000-0000D42C0000}"/>
    <cellStyle name="Normal 2 2 4 12 6" xfId="11480" xr:uid="{00000000-0005-0000-0000-0000D52C0000}"/>
    <cellStyle name="Normal 2 2 4 13" xfId="11481" xr:uid="{00000000-0005-0000-0000-0000D62C0000}"/>
    <cellStyle name="Normal 2 2 4 13 2" xfId="11482" xr:uid="{00000000-0005-0000-0000-0000D72C0000}"/>
    <cellStyle name="Normal 2 2 4 13 3" xfId="11483" xr:uid="{00000000-0005-0000-0000-0000D82C0000}"/>
    <cellStyle name="Normal 2 2 4 13 4" xfId="11484" xr:uid="{00000000-0005-0000-0000-0000D92C0000}"/>
    <cellStyle name="Normal 2 2 4 14" xfId="11485" xr:uid="{00000000-0005-0000-0000-0000DA2C0000}"/>
    <cellStyle name="Normal 2 2 4 15" xfId="11486" xr:uid="{00000000-0005-0000-0000-0000DB2C0000}"/>
    <cellStyle name="Normal 2 2 4 16" xfId="11487" xr:uid="{00000000-0005-0000-0000-0000DC2C0000}"/>
    <cellStyle name="Normal 2 2 4 2" xfId="11488" xr:uid="{00000000-0005-0000-0000-0000DD2C0000}"/>
    <cellStyle name="Normal 2 2 4 2 2" xfId="11489" xr:uid="{00000000-0005-0000-0000-0000DE2C0000}"/>
    <cellStyle name="Normal 2 2 4 2 3" xfId="11490" xr:uid="{00000000-0005-0000-0000-0000DF2C0000}"/>
    <cellStyle name="Normal 2 2 4 2 3 2" xfId="11491" xr:uid="{00000000-0005-0000-0000-0000E02C0000}"/>
    <cellStyle name="Normal 2 2 4 2 3 2 2" xfId="11492" xr:uid="{00000000-0005-0000-0000-0000E12C0000}"/>
    <cellStyle name="Normal 2 2 4 2 3 2 3" xfId="11493" xr:uid="{00000000-0005-0000-0000-0000E22C0000}"/>
    <cellStyle name="Normal 2 2 4 2 3 2 4" xfId="11494" xr:uid="{00000000-0005-0000-0000-0000E32C0000}"/>
    <cellStyle name="Normal 2 2 4 2 3 3" xfId="11495" xr:uid="{00000000-0005-0000-0000-0000E42C0000}"/>
    <cellStyle name="Normal 2 2 4 2 3 4" xfId="11496" xr:uid="{00000000-0005-0000-0000-0000E52C0000}"/>
    <cellStyle name="Normal 2 2 4 2 3 5" xfId="11497" xr:uid="{00000000-0005-0000-0000-0000E62C0000}"/>
    <cellStyle name="Normal 2 2 4 2 4" xfId="11498" xr:uid="{00000000-0005-0000-0000-0000E72C0000}"/>
    <cellStyle name="Normal 2 2 4 2 4 2" xfId="11499" xr:uid="{00000000-0005-0000-0000-0000E82C0000}"/>
    <cellStyle name="Normal 2 2 4 2 4 3" xfId="11500" xr:uid="{00000000-0005-0000-0000-0000E92C0000}"/>
    <cellStyle name="Normal 2 2 4 2 4 4" xfId="11501" xr:uid="{00000000-0005-0000-0000-0000EA2C0000}"/>
    <cellStyle name="Normal 2 2 4 2 5" xfId="11502" xr:uid="{00000000-0005-0000-0000-0000EB2C0000}"/>
    <cellStyle name="Normal 2 2 4 2 6" xfId="11503" xr:uid="{00000000-0005-0000-0000-0000EC2C0000}"/>
    <cellStyle name="Normal 2 2 4 2 7" xfId="11504" xr:uid="{00000000-0005-0000-0000-0000ED2C0000}"/>
    <cellStyle name="Normal 2 2 4 3" xfId="11505" xr:uid="{00000000-0005-0000-0000-0000EE2C0000}"/>
    <cellStyle name="Normal 2 2 4 4" xfId="11506" xr:uid="{00000000-0005-0000-0000-0000EF2C0000}"/>
    <cellStyle name="Normal 2 2 4 5" xfId="11507" xr:uid="{00000000-0005-0000-0000-0000F02C0000}"/>
    <cellStyle name="Normal 2 2 4 6" xfId="11508" xr:uid="{00000000-0005-0000-0000-0000F12C0000}"/>
    <cellStyle name="Normal 2 2 4 7" xfId="11509" xr:uid="{00000000-0005-0000-0000-0000F22C0000}"/>
    <cellStyle name="Normal 2 2 4 8" xfId="11510" xr:uid="{00000000-0005-0000-0000-0000F32C0000}"/>
    <cellStyle name="Normal 2 2 4 9" xfId="11511" xr:uid="{00000000-0005-0000-0000-0000F42C0000}"/>
    <cellStyle name="Normal 2 2 4 9 2" xfId="11512" xr:uid="{00000000-0005-0000-0000-0000F52C0000}"/>
    <cellStyle name="Normal 2 2 40" xfId="11513" xr:uid="{00000000-0005-0000-0000-0000F62C0000}"/>
    <cellStyle name="Normal 2 2 41" xfId="11514" xr:uid="{00000000-0005-0000-0000-0000F72C0000}"/>
    <cellStyle name="Normal 2 2 42" xfId="11515" xr:uid="{00000000-0005-0000-0000-0000F82C0000}"/>
    <cellStyle name="Normal 2 2 43" xfId="11516" xr:uid="{00000000-0005-0000-0000-0000F92C0000}"/>
    <cellStyle name="Normal 2 2 44" xfId="11517" xr:uid="{00000000-0005-0000-0000-0000FA2C0000}"/>
    <cellStyle name="Normal 2 2 45" xfId="11518" xr:uid="{00000000-0005-0000-0000-0000FB2C0000}"/>
    <cellStyle name="Normal 2 2 46" xfId="11519" xr:uid="{00000000-0005-0000-0000-0000FC2C0000}"/>
    <cellStyle name="Normal 2 2 47" xfId="11520" xr:uid="{00000000-0005-0000-0000-0000FD2C0000}"/>
    <cellStyle name="Normal 2 2 48" xfId="11521" xr:uid="{00000000-0005-0000-0000-0000FE2C0000}"/>
    <cellStyle name="Normal 2 2 49" xfId="11522" xr:uid="{00000000-0005-0000-0000-0000FF2C0000}"/>
    <cellStyle name="Normal 2 2 5" xfId="11523" xr:uid="{00000000-0005-0000-0000-0000002D0000}"/>
    <cellStyle name="Normal 2 2 5 10" xfId="11524" xr:uid="{00000000-0005-0000-0000-0000012D0000}"/>
    <cellStyle name="Normal 2 2 5 10 2" xfId="11525" xr:uid="{00000000-0005-0000-0000-0000022D0000}"/>
    <cellStyle name="Normal 2 2 5 11" xfId="11526" xr:uid="{00000000-0005-0000-0000-0000032D0000}"/>
    <cellStyle name="Normal 2 2 5 12" xfId="11527" xr:uid="{00000000-0005-0000-0000-0000042D0000}"/>
    <cellStyle name="Normal 2 2 5 2" xfId="11528" xr:uid="{00000000-0005-0000-0000-0000052D0000}"/>
    <cellStyle name="Normal 2 2 5 3" xfId="11529" xr:uid="{00000000-0005-0000-0000-0000062D0000}"/>
    <cellStyle name="Normal 2 2 5 4" xfId="11530" xr:uid="{00000000-0005-0000-0000-0000072D0000}"/>
    <cellStyle name="Normal 2 2 5 5" xfId="11531" xr:uid="{00000000-0005-0000-0000-0000082D0000}"/>
    <cellStyle name="Normal 2 2 5 6" xfId="11532" xr:uid="{00000000-0005-0000-0000-0000092D0000}"/>
    <cellStyle name="Normal 2 2 5 7" xfId="11533" xr:uid="{00000000-0005-0000-0000-00000A2D0000}"/>
    <cellStyle name="Normal 2 2 5 8" xfId="11534" xr:uid="{00000000-0005-0000-0000-00000B2D0000}"/>
    <cellStyle name="Normal 2 2 5 9" xfId="11535" xr:uid="{00000000-0005-0000-0000-00000C2D0000}"/>
    <cellStyle name="Normal 2 2 5 9 2" xfId="11536" xr:uid="{00000000-0005-0000-0000-00000D2D0000}"/>
    <cellStyle name="Normal 2 2 50" xfId="11537" xr:uid="{00000000-0005-0000-0000-00000E2D0000}"/>
    <cellStyle name="Normal 2 2 51" xfId="11538" xr:uid="{00000000-0005-0000-0000-00000F2D0000}"/>
    <cellStyle name="Normal 2 2 52" xfId="11539" xr:uid="{00000000-0005-0000-0000-0000102D0000}"/>
    <cellStyle name="Normal 2 2 53" xfId="11540" xr:uid="{00000000-0005-0000-0000-0000112D0000}"/>
    <cellStyle name="Normal 2 2 54" xfId="11541" xr:uid="{00000000-0005-0000-0000-0000122D0000}"/>
    <cellStyle name="Normal 2 2 55" xfId="11542" xr:uid="{00000000-0005-0000-0000-0000132D0000}"/>
    <cellStyle name="Normal 2 2 56" xfId="11543" xr:uid="{00000000-0005-0000-0000-0000142D0000}"/>
    <cellStyle name="Normal 2 2 57" xfId="11544" xr:uid="{00000000-0005-0000-0000-0000152D0000}"/>
    <cellStyle name="Normal 2 2 58" xfId="11545" xr:uid="{00000000-0005-0000-0000-0000162D0000}"/>
    <cellStyle name="Normal 2 2 59" xfId="11546" xr:uid="{00000000-0005-0000-0000-0000172D0000}"/>
    <cellStyle name="Normal 2 2 6" xfId="11547" xr:uid="{00000000-0005-0000-0000-0000182D0000}"/>
    <cellStyle name="Normal 2 2 6 2" xfId="11548" xr:uid="{00000000-0005-0000-0000-0000192D0000}"/>
    <cellStyle name="Normal 2 2 6 2 2" xfId="11549" xr:uid="{00000000-0005-0000-0000-00001A2D0000}"/>
    <cellStyle name="Normal 2 2 6 2 2 2" xfId="11550" xr:uid="{00000000-0005-0000-0000-00001B2D0000}"/>
    <cellStyle name="Normal 2 2 6 2 2 2 2" xfId="11551" xr:uid="{00000000-0005-0000-0000-00001C2D0000}"/>
    <cellStyle name="Normal 2 2 6 2 2 2 3" xfId="11552" xr:uid="{00000000-0005-0000-0000-00001D2D0000}"/>
    <cellStyle name="Normal 2 2 6 2 2 2 4" xfId="11553" xr:uid="{00000000-0005-0000-0000-00001E2D0000}"/>
    <cellStyle name="Normal 2 2 6 2 2 3" xfId="11554" xr:uid="{00000000-0005-0000-0000-00001F2D0000}"/>
    <cellStyle name="Normal 2 2 6 2 2 4" xfId="11555" xr:uid="{00000000-0005-0000-0000-0000202D0000}"/>
    <cellStyle name="Normal 2 2 6 2 2 5" xfId="11556" xr:uid="{00000000-0005-0000-0000-0000212D0000}"/>
    <cellStyle name="Normal 2 2 6 2 3" xfId="11557" xr:uid="{00000000-0005-0000-0000-0000222D0000}"/>
    <cellStyle name="Normal 2 2 6 2 3 2" xfId="11558" xr:uid="{00000000-0005-0000-0000-0000232D0000}"/>
    <cellStyle name="Normal 2 2 6 2 3 3" xfId="11559" xr:uid="{00000000-0005-0000-0000-0000242D0000}"/>
    <cellStyle name="Normal 2 2 6 2 3 4" xfId="11560" xr:uid="{00000000-0005-0000-0000-0000252D0000}"/>
    <cellStyle name="Normal 2 2 6 2 4" xfId="11561" xr:uid="{00000000-0005-0000-0000-0000262D0000}"/>
    <cellStyle name="Normal 2 2 6 2 5" xfId="11562" xr:uid="{00000000-0005-0000-0000-0000272D0000}"/>
    <cellStyle name="Normal 2 2 6 2 6" xfId="11563" xr:uid="{00000000-0005-0000-0000-0000282D0000}"/>
    <cellStyle name="Normal 2 2 6 3" xfId="11564" xr:uid="{00000000-0005-0000-0000-0000292D0000}"/>
    <cellStyle name="Normal 2 2 6 3 2" xfId="11565" xr:uid="{00000000-0005-0000-0000-00002A2D0000}"/>
    <cellStyle name="Normal 2 2 6 3 2 2" xfId="11566" xr:uid="{00000000-0005-0000-0000-00002B2D0000}"/>
    <cellStyle name="Normal 2 2 6 3 2 2 2" xfId="11567" xr:uid="{00000000-0005-0000-0000-00002C2D0000}"/>
    <cellStyle name="Normal 2 2 6 3 2 2 3" xfId="11568" xr:uid="{00000000-0005-0000-0000-00002D2D0000}"/>
    <cellStyle name="Normal 2 2 6 3 2 2 4" xfId="11569" xr:uid="{00000000-0005-0000-0000-00002E2D0000}"/>
    <cellStyle name="Normal 2 2 6 3 2 3" xfId="11570" xr:uid="{00000000-0005-0000-0000-00002F2D0000}"/>
    <cellStyle name="Normal 2 2 6 3 2 4" xfId="11571" xr:uid="{00000000-0005-0000-0000-0000302D0000}"/>
    <cellStyle name="Normal 2 2 6 3 2 5" xfId="11572" xr:uid="{00000000-0005-0000-0000-0000312D0000}"/>
    <cellStyle name="Normal 2 2 6 3 3" xfId="11573" xr:uid="{00000000-0005-0000-0000-0000322D0000}"/>
    <cellStyle name="Normal 2 2 6 3 4" xfId="11574" xr:uid="{00000000-0005-0000-0000-0000332D0000}"/>
    <cellStyle name="Normal 2 2 6 3 4 2" xfId="11575" xr:uid="{00000000-0005-0000-0000-0000342D0000}"/>
    <cellStyle name="Normal 2 2 6 3 4 3" xfId="11576" xr:uid="{00000000-0005-0000-0000-0000352D0000}"/>
    <cellStyle name="Normal 2 2 6 3 4 4" xfId="11577" xr:uid="{00000000-0005-0000-0000-0000362D0000}"/>
    <cellStyle name="Normal 2 2 6 3 5" xfId="11578" xr:uid="{00000000-0005-0000-0000-0000372D0000}"/>
    <cellStyle name="Normal 2 2 6 3 6" xfId="11579" xr:uid="{00000000-0005-0000-0000-0000382D0000}"/>
    <cellStyle name="Normal 2 2 6 3 7" xfId="11580" xr:uid="{00000000-0005-0000-0000-0000392D0000}"/>
    <cellStyle name="Normal 2 2 6 4" xfId="11581" xr:uid="{00000000-0005-0000-0000-00003A2D0000}"/>
    <cellStyle name="Normal 2 2 6 4 2" xfId="11582" xr:uid="{00000000-0005-0000-0000-00003B2D0000}"/>
    <cellStyle name="Normal 2 2 6 5" xfId="11583" xr:uid="{00000000-0005-0000-0000-00003C2D0000}"/>
    <cellStyle name="Normal 2 2 6 6" xfId="11584" xr:uid="{00000000-0005-0000-0000-00003D2D0000}"/>
    <cellStyle name="Normal 2 2 6 7" xfId="11585" xr:uid="{00000000-0005-0000-0000-00003E2D0000}"/>
    <cellStyle name="Normal 2 2 6 7 2" xfId="11586" xr:uid="{00000000-0005-0000-0000-00003F2D0000}"/>
    <cellStyle name="Normal 2 2 6 7 3" xfId="11587" xr:uid="{00000000-0005-0000-0000-0000402D0000}"/>
    <cellStyle name="Normal 2 2 6 7 4" xfId="11588" xr:uid="{00000000-0005-0000-0000-0000412D0000}"/>
    <cellStyle name="Normal 2 2 60" xfId="11589" xr:uid="{00000000-0005-0000-0000-0000422D0000}"/>
    <cellStyle name="Normal 2 2 61" xfId="11590" xr:uid="{00000000-0005-0000-0000-0000432D0000}"/>
    <cellStyle name="Normal 2 2 62" xfId="11591" xr:uid="{00000000-0005-0000-0000-0000442D0000}"/>
    <cellStyle name="Normal 2 2 63" xfId="11592" xr:uid="{00000000-0005-0000-0000-0000452D0000}"/>
    <cellStyle name="Normal 2 2 64" xfId="11593" xr:uid="{00000000-0005-0000-0000-0000462D0000}"/>
    <cellStyle name="Normal 2 2 65" xfId="11594" xr:uid="{00000000-0005-0000-0000-0000472D0000}"/>
    <cellStyle name="Normal 2 2 66" xfId="11595" xr:uid="{00000000-0005-0000-0000-0000482D0000}"/>
    <cellStyle name="Normal 2 2 67" xfId="11596" xr:uid="{00000000-0005-0000-0000-0000492D0000}"/>
    <cellStyle name="Normal 2 2 68" xfId="11597" xr:uid="{00000000-0005-0000-0000-00004A2D0000}"/>
    <cellStyle name="Normal 2 2 69" xfId="11598" xr:uid="{00000000-0005-0000-0000-00004B2D0000}"/>
    <cellStyle name="Normal 2 2 7" xfId="11599" xr:uid="{00000000-0005-0000-0000-00004C2D0000}"/>
    <cellStyle name="Normal 2 2 7 2" xfId="11600" xr:uid="{00000000-0005-0000-0000-00004D2D0000}"/>
    <cellStyle name="Normal 2 2 7 2 2" xfId="11601" xr:uid="{00000000-0005-0000-0000-00004E2D0000}"/>
    <cellStyle name="Normal 2 2 7 2 2 2" xfId="11602" xr:uid="{00000000-0005-0000-0000-00004F2D0000}"/>
    <cellStyle name="Normal 2 2 7 2 2 2 2" xfId="11603" xr:uid="{00000000-0005-0000-0000-0000502D0000}"/>
    <cellStyle name="Normal 2 2 7 2 2 2 3" xfId="11604" xr:uid="{00000000-0005-0000-0000-0000512D0000}"/>
    <cellStyle name="Normal 2 2 7 2 2 2 4" xfId="11605" xr:uid="{00000000-0005-0000-0000-0000522D0000}"/>
    <cellStyle name="Normal 2 2 7 2 2 3" xfId="11606" xr:uid="{00000000-0005-0000-0000-0000532D0000}"/>
    <cellStyle name="Normal 2 2 7 2 2 4" xfId="11607" xr:uid="{00000000-0005-0000-0000-0000542D0000}"/>
    <cellStyle name="Normal 2 2 7 2 2 5" xfId="11608" xr:uid="{00000000-0005-0000-0000-0000552D0000}"/>
    <cellStyle name="Normal 2 2 7 2 3" xfId="11609" xr:uid="{00000000-0005-0000-0000-0000562D0000}"/>
    <cellStyle name="Normal 2 2 7 2 3 2" xfId="11610" xr:uid="{00000000-0005-0000-0000-0000572D0000}"/>
    <cellStyle name="Normal 2 2 7 2 3 3" xfId="11611" xr:uid="{00000000-0005-0000-0000-0000582D0000}"/>
    <cellStyle name="Normal 2 2 7 2 3 4" xfId="11612" xr:uid="{00000000-0005-0000-0000-0000592D0000}"/>
    <cellStyle name="Normal 2 2 7 2 4" xfId="11613" xr:uid="{00000000-0005-0000-0000-00005A2D0000}"/>
    <cellStyle name="Normal 2 2 7 2 5" xfId="11614" xr:uid="{00000000-0005-0000-0000-00005B2D0000}"/>
    <cellStyle name="Normal 2 2 7 2 6" xfId="11615" xr:uid="{00000000-0005-0000-0000-00005C2D0000}"/>
    <cellStyle name="Normal 2 2 7 3" xfId="11616" xr:uid="{00000000-0005-0000-0000-00005D2D0000}"/>
    <cellStyle name="Normal 2 2 7 3 2" xfId="11617" xr:uid="{00000000-0005-0000-0000-00005E2D0000}"/>
    <cellStyle name="Normal 2 2 7 3 3" xfId="11618" xr:uid="{00000000-0005-0000-0000-00005F2D0000}"/>
    <cellStyle name="Normal 2 2 7 3 3 2" xfId="11619" xr:uid="{00000000-0005-0000-0000-0000602D0000}"/>
    <cellStyle name="Normal 2 2 7 3 3 3" xfId="11620" xr:uid="{00000000-0005-0000-0000-0000612D0000}"/>
    <cellStyle name="Normal 2 2 7 3 3 4" xfId="11621" xr:uid="{00000000-0005-0000-0000-0000622D0000}"/>
    <cellStyle name="Normal 2 2 7 3 4" xfId="11622" xr:uid="{00000000-0005-0000-0000-0000632D0000}"/>
    <cellStyle name="Normal 2 2 7 3 5" xfId="11623" xr:uid="{00000000-0005-0000-0000-0000642D0000}"/>
    <cellStyle name="Normal 2 2 7 3 6" xfId="11624" xr:uid="{00000000-0005-0000-0000-0000652D0000}"/>
    <cellStyle name="Normal 2 2 7 4" xfId="11625" xr:uid="{00000000-0005-0000-0000-0000662D0000}"/>
    <cellStyle name="Normal 2 2 7 4 2" xfId="11626" xr:uid="{00000000-0005-0000-0000-0000672D0000}"/>
    <cellStyle name="Normal 2 2 7 4 3" xfId="11627" xr:uid="{00000000-0005-0000-0000-0000682D0000}"/>
    <cellStyle name="Normal 2 2 7 4 4" xfId="11628" xr:uid="{00000000-0005-0000-0000-0000692D0000}"/>
    <cellStyle name="Normal 2 2 7 5" xfId="11629" xr:uid="{00000000-0005-0000-0000-00006A2D0000}"/>
    <cellStyle name="Normal 2 2 7 6" xfId="11630" xr:uid="{00000000-0005-0000-0000-00006B2D0000}"/>
    <cellStyle name="Normal 2 2 7 7" xfId="11631" xr:uid="{00000000-0005-0000-0000-00006C2D0000}"/>
    <cellStyle name="Normal 2 2 70" xfId="11632" xr:uid="{00000000-0005-0000-0000-00006D2D0000}"/>
    <cellStyle name="Normal 2 2 71" xfId="11633" xr:uid="{00000000-0005-0000-0000-00006E2D0000}"/>
    <cellStyle name="Normal 2 2 72" xfId="11634" xr:uid="{00000000-0005-0000-0000-00006F2D0000}"/>
    <cellStyle name="Normal 2 2 73" xfId="11635" xr:uid="{00000000-0005-0000-0000-0000702D0000}"/>
    <cellStyle name="Normal 2 2 74" xfId="11636" xr:uid="{00000000-0005-0000-0000-0000712D0000}"/>
    <cellStyle name="Normal 2 2 75" xfId="11637" xr:uid="{00000000-0005-0000-0000-0000722D0000}"/>
    <cellStyle name="Normal 2 2 76" xfId="11638" xr:uid="{00000000-0005-0000-0000-0000732D0000}"/>
    <cellStyle name="Normal 2 2 77" xfId="11639" xr:uid="{00000000-0005-0000-0000-0000742D0000}"/>
    <cellStyle name="Normal 2 2 78" xfId="11640" xr:uid="{00000000-0005-0000-0000-0000752D0000}"/>
    <cellStyle name="Normal 2 2 79" xfId="11641" xr:uid="{00000000-0005-0000-0000-0000762D0000}"/>
    <cellStyle name="Normal 2 2 8" xfId="11642" xr:uid="{00000000-0005-0000-0000-0000772D0000}"/>
    <cellStyle name="Normal 2 2 8 2" xfId="11643" xr:uid="{00000000-0005-0000-0000-0000782D0000}"/>
    <cellStyle name="Normal 2 2 8 2 2" xfId="11644" xr:uid="{00000000-0005-0000-0000-0000792D0000}"/>
    <cellStyle name="Normal 2 2 8 2 2 2" xfId="11645" xr:uid="{00000000-0005-0000-0000-00007A2D0000}"/>
    <cellStyle name="Normal 2 2 8 2 2 2 2" xfId="11646" xr:uid="{00000000-0005-0000-0000-00007B2D0000}"/>
    <cellStyle name="Normal 2 2 8 2 2 2 3" xfId="11647" xr:uid="{00000000-0005-0000-0000-00007C2D0000}"/>
    <cellStyle name="Normal 2 2 8 2 2 2 4" xfId="11648" xr:uid="{00000000-0005-0000-0000-00007D2D0000}"/>
    <cellStyle name="Normal 2 2 8 2 2 3" xfId="11649" xr:uid="{00000000-0005-0000-0000-00007E2D0000}"/>
    <cellStyle name="Normal 2 2 8 2 2 4" xfId="11650" xr:uid="{00000000-0005-0000-0000-00007F2D0000}"/>
    <cellStyle name="Normal 2 2 8 2 2 5" xfId="11651" xr:uid="{00000000-0005-0000-0000-0000802D0000}"/>
    <cellStyle name="Normal 2 2 8 2 3" xfId="11652" xr:uid="{00000000-0005-0000-0000-0000812D0000}"/>
    <cellStyle name="Normal 2 2 8 2 3 2" xfId="11653" xr:uid="{00000000-0005-0000-0000-0000822D0000}"/>
    <cellStyle name="Normal 2 2 8 2 3 3" xfId="11654" xr:uid="{00000000-0005-0000-0000-0000832D0000}"/>
    <cellStyle name="Normal 2 2 8 2 3 4" xfId="11655" xr:uid="{00000000-0005-0000-0000-0000842D0000}"/>
    <cellStyle name="Normal 2 2 8 2 4" xfId="11656" xr:uid="{00000000-0005-0000-0000-0000852D0000}"/>
    <cellStyle name="Normal 2 2 8 2 5" xfId="11657" xr:uid="{00000000-0005-0000-0000-0000862D0000}"/>
    <cellStyle name="Normal 2 2 8 2 6" xfId="11658" xr:uid="{00000000-0005-0000-0000-0000872D0000}"/>
    <cellStyle name="Normal 2 2 8 3" xfId="11659" xr:uid="{00000000-0005-0000-0000-0000882D0000}"/>
    <cellStyle name="Normal 2 2 8 3 2" xfId="11660" xr:uid="{00000000-0005-0000-0000-0000892D0000}"/>
    <cellStyle name="Normal 2 2 8 3 3" xfId="11661" xr:uid="{00000000-0005-0000-0000-00008A2D0000}"/>
    <cellStyle name="Normal 2 2 8 3 3 2" xfId="11662" xr:uid="{00000000-0005-0000-0000-00008B2D0000}"/>
    <cellStyle name="Normal 2 2 8 3 3 3" xfId="11663" xr:uid="{00000000-0005-0000-0000-00008C2D0000}"/>
    <cellStyle name="Normal 2 2 8 3 3 4" xfId="11664" xr:uid="{00000000-0005-0000-0000-00008D2D0000}"/>
    <cellStyle name="Normal 2 2 8 3 4" xfId="11665" xr:uid="{00000000-0005-0000-0000-00008E2D0000}"/>
    <cellStyle name="Normal 2 2 8 3 5" xfId="11666" xr:uid="{00000000-0005-0000-0000-00008F2D0000}"/>
    <cellStyle name="Normal 2 2 8 3 6" xfId="11667" xr:uid="{00000000-0005-0000-0000-0000902D0000}"/>
    <cellStyle name="Normal 2 2 8 4" xfId="11668" xr:uid="{00000000-0005-0000-0000-0000912D0000}"/>
    <cellStyle name="Normal 2 2 8 4 2" xfId="11669" xr:uid="{00000000-0005-0000-0000-0000922D0000}"/>
    <cellStyle name="Normal 2 2 8 4 3" xfId="11670" xr:uid="{00000000-0005-0000-0000-0000932D0000}"/>
    <cellStyle name="Normal 2 2 8 4 4" xfId="11671" xr:uid="{00000000-0005-0000-0000-0000942D0000}"/>
    <cellStyle name="Normal 2 2 8 5" xfId="11672" xr:uid="{00000000-0005-0000-0000-0000952D0000}"/>
    <cellStyle name="Normal 2 2 8 6" xfId="11673" xr:uid="{00000000-0005-0000-0000-0000962D0000}"/>
    <cellStyle name="Normal 2 2 8 7" xfId="11674" xr:uid="{00000000-0005-0000-0000-0000972D0000}"/>
    <cellStyle name="Normal 2 2 80" xfId="11675" xr:uid="{00000000-0005-0000-0000-0000982D0000}"/>
    <cellStyle name="Normal 2 2 81" xfId="11676" xr:uid="{00000000-0005-0000-0000-0000992D0000}"/>
    <cellStyle name="Normal 2 2 82" xfId="11677" xr:uid="{00000000-0005-0000-0000-00009A2D0000}"/>
    <cellStyle name="Normal 2 2 83" xfId="11678" xr:uid="{00000000-0005-0000-0000-00009B2D0000}"/>
    <cellStyle name="Normal 2 2 84" xfId="11679" xr:uid="{00000000-0005-0000-0000-00009C2D0000}"/>
    <cellStyle name="Normal 2 2 85" xfId="11680" xr:uid="{00000000-0005-0000-0000-00009D2D0000}"/>
    <cellStyle name="Normal 2 2 86" xfId="11681" xr:uid="{00000000-0005-0000-0000-00009E2D0000}"/>
    <cellStyle name="Normal 2 2 87" xfId="11682" xr:uid="{00000000-0005-0000-0000-00009F2D0000}"/>
    <cellStyle name="Normal 2 2 88" xfId="11683" xr:uid="{00000000-0005-0000-0000-0000A02D0000}"/>
    <cellStyle name="Normal 2 2 89" xfId="11684" xr:uid="{00000000-0005-0000-0000-0000A12D0000}"/>
    <cellStyle name="Normal 2 2 9" xfId="11685" xr:uid="{00000000-0005-0000-0000-0000A22D0000}"/>
    <cellStyle name="Normal 2 2 9 2" xfId="11686" xr:uid="{00000000-0005-0000-0000-0000A32D0000}"/>
    <cellStyle name="Normal 2 2 9 2 10" xfId="11687" xr:uid="{00000000-0005-0000-0000-0000A42D0000}"/>
    <cellStyle name="Normal 2 2 9 2 10 2" xfId="11688" xr:uid="{00000000-0005-0000-0000-0000A52D0000}"/>
    <cellStyle name="Normal 2 2 9 2 10 3" xfId="11689" xr:uid="{00000000-0005-0000-0000-0000A62D0000}"/>
    <cellStyle name="Normal 2 2 9 2 10 4" xfId="11690" xr:uid="{00000000-0005-0000-0000-0000A72D0000}"/>
    <cellStyle name="Normal 2 2 9 2 11" xfId="11691" xr:uid="{00000000-0005-0000-0000-0000A82D0000}"/>
    <cellStyle name="Normal 2 2 9 2 12" xfId="11692" xr:uid="{00000000-0005-0000-0000-0000A92D0000}"/>
    <cellStyle name="Normal 2 2 9 2 13" xfId="11693" xr:uid="{00000000-0005-0000-0000-0000AA2D0000}"/>
    <cellStyle name="Normal 2 2 9 2 2" xfId="11694" xr:uid="{00000000-0005-0000-0000-0000AB2D0000}"/>
    <cellStyle name="Normal 2 2 9 2 2 2" xfId="11695" xr:uid="{00000000-0005-0000-0000-0000AC2D0000}"/>
    <cellStyle name="Normal 2 2 9 2 2 2 2" xfId="11696" xr:uid="{00000000-0005-0000-0000-0000AD2D0000}"/>
    <cellStyle name="Normal 2 2 9 2 2 2 2 2" xfId="11697" xr:uid="{00000000-0005-0000-0000-0000AE2D0000}"/>
    <cellStyle name="Normal 2 2 9 2 2 2 2 2 2" xfId="11698" xr:uid="{00000000-0005-0000-0000-0000AF2D0000}"/>
    <cellStyle name="Normal 2 2 9 2 2 2 2 2 3" xfId="11699" xr:uid="{00000000-0005-0000-0000-0000B02D0000}"/>
    <cellStyle name="Normal 2 2 9 2 2 2 2 2 4" xfId="11700" xr:uid="{00000000-0005-0000-0000-0000B12D0000}"/>
    <cellStyle name="Normal 2 2 9 2 2 2 2 3" xfId="11701" xr:uid="{00000000-0005-0000-0000-0000B22D0000}"/>
    <cellStyle name="Normal 2 2 9 2 2 2 2 4" xfId="11702" xr:uid="{00000000-0005-0000-0000-0000B32D0000}"/>
    <cellStyle name="Normal 2 2 9 2 2 2 2 5" xfId="11703" xr:uid="{00000000-0005-0000-0000-0000B42D0000}"/>
    <cellStyle name="Normal 2 2 9 2 2 2 3" xfId="11704" xr:uid="{00000000-0005-0000-0000-0000B52D0000}"/>
    <cellStyle name="Normal 2 2 9 2 2 2 3 2" xfId="11705" xr:uid="{00000000-0005-0000-0000-0000B62D0000}"/>
    <cellStyle name="Normal 2 2 9 2 2 2 3 3" xfId="11706" xr:uid="{00000000-0005-0000-0000-0000B72D0000}"/>
    <cellStyle name="Normal 2 2 9 2 2 2 3 4" xfId="11707" xr:uid="{00000000-0005-0000-0000-0000B82D0000}"/>
    <cellStyle name="Normal 2 2 9 2 2 2 4" xfId="11708" xr:uid="{00000000-0005-0000-0000-0000B92D0000}"/>
    <cellStyle name="Normal 2 2 9 2 2 2 5" xfId="11709" xr:uid="{00000000-0005-0000-0000-0000BA2D0000}"/>
    <cellStyle name="Normal 2 2 9 2 2 2 6" xfId="11710" xr:uid="{00000000-0005-0000-0000-0000BB2D0000}"/>
    <cellStyle name="Normal 2 2 9 2 3" xfId="11711" xr:uid="{00000000-0005-0000-0000-0000BC2D0000}"/>
    <cellStyle name="Normal 2 2 9 2 3 2" xfId="11712" xr:uid="{00000000-0005-0000-0000-0000BD2D0000}"/>
    <cellStyle name="Normal 2 2 9 2 3 2 2" xfId="11713" xr:uid="{00000000-0005-0000-0000-0000BE2D0000}"/>
    <cellStyle name="Normal 2 2 9 2 3 2 2 2" xfId="11714" xr:uid="{00000000-0005-0000-0000-0000BF2D0000}"/>
    <cellStyle name="Normal 2 2 9 2 3 2 2 3" xfId="11715" xr:uid="{00000000-0005-0000-0000-0000C02D0000}"/>
    <cellStyle name="Normal 2 2 9 2 3 2 2 4" xfId="11716" xr:uid="{00000000-0005-0000-0000-0000C12D0000}"/>
    <cellStyle name="Normal 2 2 9 2 3 2 3" xfId="11717" xr:uid="{00000000-0005-0000-0000-0000C22D0000}"/>
    <cellStyle name="Normal 2 2 9 2 3 2 4" xfId="11718" xr:uid="{00000000-0005-0000-0000-0000C32D0000}"/>
    <cellStyle name="Normal 2 2 9 2 3 2 5" xfId="11719" xr:uid="{00000000-0005-0000-0000-0000C42D0000}"/>
    <cellStyle name="Normal 2 2 9 2 3 3" xfId="11720" xr:uid="{00000000-0005-0000-0000-0000C52D0000}"/>
    <cellStyle name="Normal 2 2 9 2 3 3 2" xfId="11721" xr:uid="{00000000-0005-0000-0000-0000C62D0000}"/>
    <cellStyle name="Normal 2 2 9 2 3 3 3" xfId="11722" xr:uid="{00000000-0005-0000-0000-0000C72D0000}"/>
    <cellStyle name="Normal 2 2 9 2 3 3 4" xfId="11723" xr:uid="{00000000-0005-0000-0000-0000C82D0000}"/>
    <cellStyle name="Normal 2 2 9 2 3 4" xfId="11724" xr:uid="{00000000-0005-0000-0000-0000C92D0000}"/>
    <cellStyle name="Normal 2 2 9 2 3 5" xfId="11725" xr:uid="{00000000-0005-0000-0000-0000CA2D0000}"/>
    <cellStyle name="Normal 2 2 9 2 3 6" xfId="11726" xr:uid="{00000000-0005-0000-0000-0000CB2D0000}"/>
    <cellStyle name="Normal 2 2 9 2 4" xfId="11727" xr:uid="{00000000-0005-0000-0000-0000CC2D0000}"/>
    <cellStyle name="Normal 2 2 9 2 4 2" xfId="11728" xr:uid="{00000000-0005-0000-0000-0000CD2D0000}"/>
    <cellStyle name="Normal 2 2 9 2 4 2 2" xfId="11729" xr:uid="{00000000-0005-0000-0000-0000CE2D0000}"/>
    <cellStyle name="Normal 2 2 9 2 4 2 2 2" xfId="11730" xr:uid="{00000000-0005-0000-0000-0000CF2D0000}"/>
    <cellStyle name="Normal 2 2 9 2 4 2 2 3" xfId="11731" xr:uid="{00000000-0005-0000-0000-0000D02D0000}"/>
    <cellStyle name="Normal 2 2 9 2 4 2 2 4" xfId="11732" xr:uid="{00000000-0005-0000-0000-0000D12D0000}"/>
    <cellStyle name="Normal 2 2 9 2 4 2 3" xfId="11733" xr:uid="{00000000-0005-0000-0000-0000D22D0000}"/>
    <cellStyle name="Normal 2 2 9 2 4 2 4" xfId="11734" xr:uid="{00000000-0005-0000-0000-0000D32D0000}"/>
    <cellStyle name="Normal 2 2 9 2 4 2 5" xfId="11735" xr:uid="{00000000-0005-0000-0000-0000D42D0000}"/>
    <cellStyle name="Normal 2 2 9 2 4 3" xfId="11736" xr:uid="{00000000-0005-0000-0000-0000D52D0000}"/>
    <cellStyle name="Normal 2 2 9 2 4 3 2" xfId="11737" xr:uid="{00000000-0005-0000-0000-0000D62D0000}"/>
    <cellStyle name="Normal 2 2 9 2 4 3 3" xfId="11738" xr:uid="{00000000-0005-0000-0000-0000D72D0000}"/>
    <cellStyle name="Normal 2 2 9 2 4 3 4" xfId="11739" xr:uid="{00000000-0005-0000-0000-0000D82D0000}"/>
    <cellStyle name="Normal 2 2 9 2 4 4" xfId="11740" xr:uid="{00000000-0005-0000-0000-0000D92D0000}"/>
    <cellStyle name="Normal 2 2 9 2 4 5" xfId="11741" xr:uid="{00000000-0005-0000-0000-0000DA2D0000}"/>
    <cellStyle name="Normal 2 2 9 2 4 6" xfId="11742" xr:uid="{00000000-0005-0000-0000-0000DB2D0000}"/>
    <cellStyle name="Normal 2 2 9 2 5" xfId="11743" xr:uid="{00000000-0005-0000-0000-0000DC2D0000}"/>
    <cellStyle name="Normal 2 2 9 2 5 2" xfId="11744" xr:uid="{00000000-0005-0000-0000-0000DD2D0000}"/>
    <cellStyle name="Normal 2 2 9 2 5 2 2" xfId="11745" xr:uid="{00000000-0005-0000-0000-0000DE2D0000}"/>
    <cellStyle name="Normal 2 2 9 2 5 2 2 2" xfId="11746" xr:uid="{00000000-0005-0000-0000-0000DF2D0000}"/>
    <cellStyle name="Normal 2 2 9 2 5 2 2 3" xfId="11747" xr:uid="{00000000-0005-0000-0000-0000E02D0000}"/>
    <cellStyle name="Normal 2 2 9 2 5 2 2 4" xfId="11748" xr:uid="{00000000-0005-0000-0000-0000E12D0000}"/>
    <cellStyle name="Normal 2 2 9 2 5 2 3" xfId="11749" xr:uid="{00000000-0005-0000-0000-0000E22D0000}"/>
    <cellStyle name="Normal 2 2 9 2 5 2 4" xfId="11750" xr:uid="{00000000-0005-0000-0000-0000E32D0000}"/>
    <cellStyle name="Normal 2 2 9 2 5 2 5" xfId="11751" xr:uid="{00000000-0005-0000-0000-0000E42D0000}"/>
    <cellStyle name="Normal 2 2 9 2 5 3" xfId="11752" xr:uid="{00000000-0005-0000-0000-0000E52D0000}"/>
    <cellStyle name="Normal 2 2 9 2 5 3 2" xfId="11753" xr:uid="{00000000-0005-0000-0000-0000E62D0000}"/>
    <cellStyle name="Normal 2 2 9 2 5 3 3" xfId="11754" xr:uid="{00000000-0005-0000-0000-0000E72D0000}"/>
    <cellStyle name="Normal 2 2 9 2 5 3 4" xfId="11755" xr:uid="{00000000-0005-0000-0000-0000E82D0000}"/>
    <cellStyle name="Normal 2 2 9 2 5 4" xfId="11756" xr:uid="{00000000-0005-0000-0000-0000E92D0000}"/>
    <cellStyle name="Normal 2 2 9 2 5 5" xfId="11757" xr:uid="{00000000-0005-0000-0000-0000EA2D0000}"/>
    <cellStyle name="Normal 2 2 9 2 5 6" xfId="11758" xr:uid="{00000000-0005-0000-0000-0000EB2D0000}"/>
    <cellStyle name="Normal 2 2 9 2 6" xfId="11759" xr:uid="{00000000-0005-0000-0000-0000EC2D0000}"/>
    <cellStyle name="Normal 2 2 9 2 6 2" xfId="11760" xr:uid="{00000000-0005-0000-0000-0000ED2D0000}"/>
    <cellStyle name="Normal 2 2 9 2 6 2 2" xfId="11761" xr:uid="{00000000-0005-0000-0000-0000EE2D0000}"/>
    <cellStyle name="Normal 2 2 9 2 6 2 2 2" xfId="11762" xr:uid="{00000000-0005-0000-0000-0000EF2D0000}"/>
    <cellStyle name="Normal 2 2 9 2 6 2 2 3" xfId="11763" xr:uid="{00000000-0005-0000-0000-0000F02D0000}"/>
    <cellStyle name="Normal 2 2 9 2 6 2 2 4" xfId="11764" xr:uid="{00000000-0005-0000-0000-0000F12D0000}"/>
    <cellStyle name="Normal 2 2 9 2 6 2 3" xfId="11765" xr:uid="{00000000-0005-0000-0000-0000F22D0000}"/>
    <cellStyle name="Normal 2 2 9 2 6 2 4" xfId="11766" xr:uid="{00000000-0005-0000-0000-0000F32D0000}"/>
    <cellStyle name="Normal 2 2 9 2 6 2 5" xfId="11767" xr:uid="{00000000-0005-0000-0000-0000F42D0000}"/>
    <cellStyle name="Normal 2 2 9 2 6 3" xfId="11768" xr:uid="{00000000-0005-0000-0000-0000F52D0000}"/>
    <cellStyle name="Normal 2 2 9 2 6 3 2" xfId="11769" xr:uid="{00000000-0005-0000-0000-0000F62D0000}"/>
    <cellStyle name="Normal 2 2 9 2 6 3 3" xfId="11770" xr:uid="{00000000-0005-0000-0000-0000F72D0000}"/>
    <cellStyle name="Normal 2 2 9 2 6 3 4" xfId="11771" xr:uid="{00000000-0005-0000-0000-0000F82D0000}"/>
    <cellStyle name="Normal 2 2 9 2 6 4" xfId="11772" xr:uid="{00000000-0005-0000-0000-0000F92D0000}"/>
    <cellStyle name="Normal 2 2 9 2 6 5" xfId="11773" xr:uid="{00000000-0005-0000-0000-0000FA2D0000}"/>
    <cellStyle name="Normal 2 2 9 2 6 6" xfId="11774" xr:uid="{00000000-0005-0000-0000-0000FB2D0000}"/>
    <cellStyle name="Normal 2 2 9 2 7" xfId="11775" xr:uid="{00000000-0005-0000-0000-0000FC2D0000}"/>
    <cellStyle name="Normal 2 2 9 2 7 2" xfId="11776" xr:uid="{00000000-0005-0000-0000-0000FD2D0000}"/>
    <cellStyle name="Normal 2 2 9 2 7 2 2" xfId="11777" xr:uid="{00000000-0005-0000-0000-0000FE2D0000}"/>
    <cellStyle name="Normal 2 2 9 2 7 2 2 2" xfId="11778" xr:uid="{00000000-0005-0000-0000-0000FF2D0000}"/>
    <cellStyle name="Normal 2 2 9 2 7 2 2 3" xfId="11779" xr:uid="{00000000-0005-0000-0000-0000002E0000}"/>
    <cellStyle name="Normal 2 2 9 2 7 2 2 4" xfId="11780" xr:uid="{00000000-0005-0000-0000-0000012E0000}"/>
    <cellStyle name="Normal 2 2 9 2 7 2 3" xfId="11781" xr:uid="{00000000-0005-0000-0000-0000022E0000}"/>
    <cellStyle name="Normal 2 2 9 2 7 2 4" xfId="11782" xr:uid="{00000000-0005-0000-0000-0000032E0000}"/>
    <cellStyle name="Normal 2 2 9 2 7 2 5" xfId="11783" xr:uid="{00000000-0005-0000-0000-0000042E0000}"/>
    <cellStyle name="Normal 2 2 9 2 7 3" xfId="11784" xr:uid="{00000000-0005-0000-0000-0000052E0000}"/>
    <cellStyle name="Normal 2 2 9 2 7 3 2" xfId="11785" xr:uid="{00000000-0005-0000-0000-0000062E0000}"/>
    <cellStyle name="Normal 2 2 9 2 7 3 3" xfId="11786" xr:uid="{00000000-0005-0000-0000-0000072E0000}"/>
    <cellStyle name="Normal 2 2 9 2 7 3 4" xfId="11787" xr:uid="{00000000-0005-0000-0000-0000082E0000}"/>
    <cellStyle name="Normal 2 2 9 2 7 4" xfId="11788" xr:uid="{00000000-0005-0000-0000-0000092E0000}"/>
    <cellStyle name="Normal 2 2 9 2 7 5" xfId="11789" xr:uid="{00000000-0005-0000-0000-00000A2E0000}"/>
    <cellStyle name="Normal 2 2 9 2 7 6" xfId="11790" xr:uid="{00000000-0005-0000-0000-00000B2E0000}"/>
    <cellStyle name="Normal 2 2 9 2 8" xfId="11791" xr:uid="{00000000-0005-0000-0000-00000C2E0000}"/>
    <cellStyle name="Normal 2 2 9 2 8 2" xfId="11792" xr:uid="{00000000-0005-0000-0000-00000D2E0000}"/>
    <cellStyle name="Normal 2 2 9 2 8 2 2" xfId="11793" xr:uid="{00000000-0005-0000-0000-00000E2E0000}"/>
    <cellStyle name="Normal 2 2 9 2 8 2 2 2" xfId="11794" xr:uid="{00000000-0005-0000-0000-00000F2E0000}"/>
    <cellStyle name="Normal 2 2 9 2 8 2 2 3" xfId="11795" xr:uid="{00000000-0005-0000-0000-0000102E0000}"/>
    <cellStyle name="Normal 2 2 9 2 8 2 2 4" xfId="11796" xr:uid="{00000000-0005-0000-0000-0000112E0000}"/>
    <cellStyle name="Normal 2 2 9 2 8 2 3" xfId="11797" xr:uid="{00000000-0005-0000-0000-0000122E0000}"/>
    <cellStyle name="Normal 2 2 9 2 8 2 4" xfId="11798" xr:uid="{00000000-0005-0000-0000-0000132E0000}"/>
    <cellStyle name="Normal 2 2 9 2 8 2 5" xfId="11799" xr:uid="{00000000-0005-0000-0000-0000142E0000}"/>
    <cellStyle name="Normal 2 2 9 2 8 3" xfId="11800" xr:uid="{00000000-0005-0000-0000-0000152E0000}"/>
    <cellStyle name="Normal 2 2 9 2 8 3 2" xfId="11801" xr:uid="{00000000-0005-0000-0000-0000162E0000}"/>
    <cellStyle name="Normal 2 2 9 2 8 3 3" xfId="11802" xr:uid="{00000000-0005-0000-0000-0000172E0000}"/>
    <cellStyle name="Normal 2 2 9 2 8 3 4" xfId="11803" xr:uid="{00000000-0005-0000-0000-0000182E0000}"/>
    <cellStyle name="Normal 2 2 9 2 8 4" xfId="11804" xr:uid="{00000000-0005-0000-0000-0000192E0000}"/>
    <cellStyle name="Normal 2 2 9 2 8 5" xfId="11805" xr:uid="{00000000-0005-0000-0000-00001A2E0000}"/>
    <cellStyle name="Normal 2 2 9 2 8 6" xfId="11806" xr:uid="{00000000-0005-0000-0000-00001B2E0000}"/>
    <cellStyle name="Normal 2 2 9 2 9" xfId="11807" xr:uid="{00000000-0005-0000-0000-00001C2E0000}"/>
    <cellStyle name="Normal 2 2 9 2 9 2" xfId="11808" xr:uid="{00000000-0005-0000-0000-00001D2E0000}"/>
    <cellStyle name="Normal 2 2 9 2 9 2 2" xfId="11809" xr:uid="{00000000-0005-0000-0000-00001E2E0000}"/>
    <cellStyle name="Normal 2 2 9 2 9 2 3" xfId="11810" xr:uid="{00000000-0005-0000-0000-00001F2E0000}"/>
    <cellStyle name="Normal 2 2 9 2 9 2 4" xfId="11811" xr:uid="{00000000-0005-0000-0000-0000202E0000}"/>
    <cellStyle name="Normal 2 2 9 2 9 3" xfId="11812" xr:uid="{00000000-0005-0000-0000-0000212E0000}"/>
    <cellStyle name="Normal 2 2 9 2 9 4" xfId="11813" xr:uid="{00000000-0005-0000-0000-0000222E0000}"/>
    <cellStyle name="Normal 2 2 9 2 9 5" xfId="11814" xr:uid="{00000000-0005-0000-0000-0000232E0000}"/>
    <cellStyle name="Normal 2 2 9 3" xfId="11815" xr:uid="{00000000-0005-0000-0000-0000242E0000}"/>
    <cellStyle name="Normal 2 2 9 3 2" xfId="11816" xr:uid="{00000000-0005-0000-0000-0000252E0000}"/>
    <cellStyle name="Normal 2 2 9 3 3" xfId="11817" xr:uid="{00000000-0005-0000-0000-0000262E0000}"/>
    <cellStyle name="Normal 2 2 9 3 3 2" xfId="11818" xr:uid="{00000000-0005-0000-0000-0000272E0000}"/>
    <cellStyle name="Normal 2 2 9 3 3 2 2" xfId="11819" xr:uid="{00000000-0005-0000-0000-0000282E0000}"/>
    <cellStyle name="Normal 2 2 9 3 3 2 3" xfId="11820" xr:uid="{00000000-0005-0000-0000-0000292E0000}"/>
    <cellStyle name="Normal 2 2 9 3 3 2 4" xfId="11821" xr:uid="{00000000-0005-0000-0000-00002A2E0000}"/>
    <cellStyle name="Normal 2 2 9 3 3 3" xfId="11822" xr:uid="{00000000-0005-0000-0000-00002B2E0000}"/>
    <cellStyle name="Normal 2 2 9 3 3 4" xfId="11823" xr:uid="{00000000-0005-0000-0000-00002C2E0000}"/>
    <cellStyle name="Normal 2 2 9 3 3 5" xfId="11824" xr:uid="{00000000-0005-0000-0000-00002D2E0000}"/>
    <cellStyle name="Normal 2 2 9 3 4" xfId="11825" xr:uid="{00000000-0005-0000-0000-00002E2E0000}"/>
    <cellStyle name="Normal 2 2 9 3 4 2" xfId="11826" xr:uid="{00000000-0005-0000-0000-00002F2E0000}"/>
    <cellStyle name="Normal 2 2 9 3 4 3" xfId="11827" xr:uid="{00000000-0005-0000-0000-0000302E0000}"/>
    <cellStyle name="Normal 2 2 9 3 4 4" xfId="11828" xr:uid="{00000000-0005-0000-0000-0000312E0000}"/>
    <cellStyle name="Normal 2 2 9 3 5" xfId="11829" xr:uid="{00000000-0005-0000-0000-0000322E0000}"/>
    <cellStyle name="Normal 2 2 9 3 6" xfId="11830" xr:uid="{00000000-0005-0000-0000-0000332E0000}"/>
    <cellStyle name="Normal 2 2 9 3 7" xfId="11831" xr:uid="{00000000-0005-0000-0000-0000342E0000}"/>
    <cellStyle name="Normal 2 2 9 4" xfId="11832" xr:uid="{00000000-0005-0000-0000-0000352E0000}"/>
    <cellStyle name="Normal 2 2 9 5" xfId="11833" xr:uid="{00000000-0005-0000-0000-0000362E0000}"/>
    <cellStyle name="Normal 2 2 9 6" xfId="11834" xr:uid="{00000000-0005-0000-0000-0000372E0000}"/>
    <cellStyle name="Normal 2 2 9 7" xfId="11835" xr:uid="{00000000-0005-0000-0000-0000382E0000}"/>
    <cellStyle name="Normal 2 2 9 8" xfId="11836" xr:uid="{00000000-0005-0000-0000-0000392E0000}"/>
    <cellStyle name="Normal 2 2 9 9" xfId="11837" xr:uid="{00000000-0005-0000-0000-00003A2E0000}"/>
    <cellStyle name="Normal 2 2 90" xfId="11838" xr:uid="{00000000-0005-0000-0000-00003B2E0000}"/>
    <cellStyle name="Normal 2 2 91" xfId="11839" xr:uid="{00000000-0005-0000-0000-00003C2E0000}"/>
    <cellStyle name="Normal 2 2 92" xfId="11840" xr:uid="{00000000-0005-0000-0000-00003D2E0000}"/>
    <cellStyle name="Normal 2 2 93" xfId="11841" xr:uid="{00000000-0005-0000-0000-00003E2E0000}"/>
    <cellStyle name="Normal 2 2 94" xfId="11842" xr:uid="{00000000-0005-0000-0000-00003F2E0000}"/>
    <cellStyle name="Normal 2 2 95" xfId="11843" xr:uid="{00000000-0005-0000-0000-0000402E0000}"/>
    <cellStyle name="Normal 2 2 96" xfId="11844" xr:uid="{00000000-0005-0000-0000-0000412E0000}"/>
    <cellStyle name="Normal 2 2 97" xfId="11845" xr:uid="{00000000-0005-0000-0000-0000422E0000}"/>
    <cellStyle name="Normal 2 2 98" xfId="11846" xr:uid="{00000000-0005-0000-0000-0000432E0000}"/>
    <cellStyle name="Normal 2 2 99" xfId="11847" xr:uid="{00000000-0005-0000-0000-0000442E0000}"/>
    <cellStyle name="Normal 2 2_Guarantees" xfId="11848" xr:uid="{00000000-0005-0000-0000-0000452E0000}"/>
    <cellStyle name="Normal 2 20" xfId="11849" xr:uid="{00000000-0005-0000-0000-0000462E0000}"/>
    <cellStyle name="Normal 2 20 2" xfId="11850" xr:uid="{00000000-0005-0000-0000-0000472E0000}"/>
    <cellStyle name="Normal 2 21" xfId="11851" xr:uid="{00000000-0005-0000-0000-0000482E0000}"/>
    <cellStyle name="Normal 2 21 2" xfId="11852" xr:uid="{00000000-0005-0000-0000-0000492E0000}"/>
    <cellStyle name="Normal 2 21 2 2" xfId="11853" xr:uid="{00000000-0005-0000-0000-00004A2E0000}"/>
    <cellStyle name="Normal 2 21 2 2 2" xfId="11854" xr:uid="{00000000-0005-0000-0000-00004B2E0000}"/>
    <cellStyle name="Normal 2 21 2 2 3" xfId="11855" xr:uid="{00000000-0005-0000-0000-00004C2E0000}"/>
    <cellStyle name="Normal 2 21 2 2 4" xfId="11856" xr:uid="{00000000-0005-0000-0000-00004D2E0000}"/>
    <cellStyle name="Normal 2 21 2 3" xfId="11857" xr:uid="{00000000-0005-0000-0000-00004E2E0000}"/>
    <cellStyle name="Normal 2 21 2 4" xfId="11858" xr:uid="{00000000-0005-0000-0000-00004F2E0000}"/>
    <cellStyle name="Normal 2 21 2 5" xfId="11859" xr:uid="{00000000-0005-0000-0000-0000502E0000}"/>
    <cellStyle name="Normal 2 21 3" xfId="11860" xr:uid="{00000000-0005-0000-0000-0000512E0000}"/>
    <cellStyle name="Normal 2 21 4" xfId="11861" xr:uid="{00000000-0005-0000-0000-0000522E0000}"/>
    <cellStyle name="Normal 2 21 4 2" xfId="11862" xr:uid="{00000000-0005-0000-0000-0000532E0000}"/>
    <cellStyle name="Normal 2 21 4 3" xfId="11863" xr:uid="{00000000-0005-0000-0000-0000542E0000}"/>
    <cellStyle name="Normal 2 21 4 4" xfId="11864" xr:uid="{00000000-0005-0000-0000-0000552E0000}"/>
    <cellStyle name="Normal 2 21 5" xfId="11865" xr:uid="{00000000-0005-0000-0000-0000562E0000}"/>
    <cellStyle name="Normal 2 21 6" xfId="11866" xr:uid="{00000000-0005-0000-0000-0000572E0000}"/>
    <cellStyle name="Normal 2 21 7" xfId="11867" xr:uid="{00000000-0005-0000-0000-0000582E0000}"/>
    <cellStyle name="Normal 2 22" xfId="11868" xr:uid="{00000000-0005-0000-0000-0000592E0000}"/>
    <cellStyle name="Normal 2 22 2" xfId="11869" xr:uid="{00000000-0005-0000-0000-00005A2E0000}"/>
    <cellStyle name="Normal 2 22 2 2" xfId="11870" xr:uid="{00000000-0005-0000-0000-00005B2E0000}"/>
    <cellStyle name="Normal 2 22 2 2 2" xfId="11871" xr:uid="{00000000-0005-0000-0000-00005C2E0000}"/>
    <cellStyle name="Normal 2 22 2 2 3" xfId="11872" xr:uid="{00000000-0005-0000-0000-00005D2E0000}"/>
    <cellStyle name="Normal 2 22 2 2 4" xfId="11873" xr:uid="{00000000-0005-0000-0000-00005E2E0000}"/>
    <cellStyle name="Normal 2 22 2 3" xfId="11874" xr:uid="{00000000-0005-0000-0000-00005F2E0000}"/>
    <cellStyle name="Normal 2 22 2 4" xfId="11875" xr:uid="{00000000-0005-0000-0000-0000602E0000}"/>
    <cellStyle name="Normal 2 22 2 5" xfId="11876" xr:uid="{00000000-0005-0000-0000-0000612E0000}"/>
    <cellStyle name="Normal 2 22 3" xfId="11877" xr:uid="{00000000-0005-0000-0000-0000622E0000}"/>
    <cellStyle name="Normal 2 22 4" xfId="11878" xr:uid="{00000000-0005-0000-0000-0000632E0000}"/>
    <cellStyle name="Normal 2 22 4 2" xfId="11879" xr:uid="{00000000-0005-0000-0000-0000642E0000}"/>
    <cellStyle name="Normal 2 22 4 3" xfId="11880" xr:uid="{00000000-0005-0000-0000-0000652E0000}"/>
    <cellStyle name="Normal 2 22 4 4" xfId="11881" xr:uid="{00000000-0005-0000-0000-0000662E0000}"/>
    <cellStyle name="Normal 2 22 5" xfId="11882" xr:uid="{00000000-0005-0000-0000-0000672E0000}"/>
    <cellStyle name="Normal 2 22 6" xfId="11883" xr:uid="{00000000-0005-0000-0000-0000682E0000}"/>
    <cellStyle name="Normal 2 22 7" xfId="11884" xr:uid="{00000000-0005-0000-0000-0000692E0000}"/>
    <cellStyle name="Normal 2 23" xfId="11885" xr:uid="{00000000-0005-0000-0000-00006A2E0000}"/>
    <cellStyle name="Normal 2 23 2" xfId="11886" xr:uid="{00000000-0005-0000-0000-00006B2E0000}"/>
    <cellStyle name="Normal 2 24" xfId="11887" xr:uid="{00000000-0005-0000-0000-00006C2E0000}"/>
    <cellStyle name="Normal 2 24 2" xfId="11888" xr:uid="{00000000-0005-0000-0000-00006D2E0000}"/>
    <cellStyle name="Normal 2 24 3" xfId="11889" xr:uid="{00000000-0005-0000-0000-00006E2E0000}"/>
    <cellStyle name="Normal 2 24 4" xfId="11890" xr:uid="{00000000-0005-0000-0000-00006F2E0000}"/>
    <cellStyle name="Normal 2 25" xfId="11891" xr:uid="{00000000-0005-0000-0000-0000702E0000}"/>
    <cellStyle name="Normal 2 25 2" xfId="11892" xr:uid="{00000000-0005-0000-0000-0000712E0000}"/>
    <cellStyle name="Normal 2 25 3" xfId="11893" xr:uid="{00000000-0005-0000-0000-0000722E0000}"/>
    <cellStyle name="Normal 2 25 4" xfId="11894" xr:uid="{00000000-0005-0000-0000-0000732E0000}"/>
    <cellStyle name="Normal 2 26" xfId="11895" xr:uid="{00000000-0005-0000-0000-0000742E0000}"/>
    <cellStyle name="Normal 2 26 2" xfId="11896" xr:uid="{00000000-0005-0000-0000-0000752E0000}"/>
    <cellStyle name="Normal 2 27" xfId="11897" xr:uid="{00000000-0005-0000-0000-0000762E0000}"/>
    <cellStyle name="Normal 2 27 2" xfId="11898" xr:uid="{00000000-0005-0000-0000-0000772E0000}"/>
    <cellStyle name="Normal 2 28" xfId="11899" xr:uid="{00000000-0005-0000-0000-0000782E0000}"/>
    <cellStyle name="Normal 2 28 2" xfId="11900" xr:uid="{00000000-0005-0000-0000-0000792E0000}"/>
    <cellStyle name="Normal 2 29" xfId="11901" xr:uid="{00000000-0005-0000-0000-00007A2E0000}"/>
    <cellStyle name="Normal 2 29 2" xfId="11902" xr:uid="{00000000-0005-0000-0000-00007B2E0000}"/>
    <cellStyle name="Normal 2 3" xfId="11903" xr:uid="{00000000-0005-0000-0000-00007C2E0000}"/>
    <cellStyle name="Normal 2 3 10" xfId="11904" xr:uid="{00000000-0005-0000-0000-00007D2E0000}"/>
    <cellStyle name="Normal 2 3 10 2" xfId="11905" xr:uid="{00000000-0005-0000-0000-00007E2E0000}"/>
    <cellStyle name="Normal 2 3 10 2 2" xfId="11906" xr:uid="{00000000-0005-0000-0000-00007F2E0000}"/>
    <cellStyle name="Normal 2 3 10 2 2 2" xfId="11907" xr:uid="{00000000-0005-0000-0000-0000802E0000}"/>
    <cellStyle name="Normal 2 3 10 2 2 3" xfId="11908" xr:uid="{00000000-0005-0000-0000-0000812E0000}"/>
    <cellStyle name="Normal 2 3 10 2 2 4" xfId="11909" xr:uid="{00000000-0005-0000-0000-0000822E0000}"/>
    <cellStyle name="Normal 2 3 10 2 3" xfId="11910" xr:uid="{00000000-0005-0000-0000-0000832E0000}"/>
    <cellStyle name="Normal 2 3 10 2 4" xfId="11911" xr:uid="{00000000-0005-0000-0000-0000842E0000}"/>
    <cellStyle name="Normal 2 3 10 2 5" xfId="11912" xr:uid="{00000000-0005-0000-0000-0000852E0000}"/>
    <cellStyle name="Normal 2 3 10 3" xfId="11913" xr:uid="{00000000-0005-0000-0000-0000862E0000}"/>
    <cellStyle name="Normal 2 3 10 4" xfId="11914" xr:uid="{00000000-0005-0000-0000-0000872E0000}"/>
    <cellStyle name="Normal 2 3 10 4 2" xfId="11915" xr:uid="{00000000-0005-0000-0000-0000882E0000}"/>
    <cellStyle name="Normal 2 3 10 4 3" xfId="11916" xr:uid="{00000000-0005-0000-0000-0000892E0000}"/>
    <cellStyle name="Normal 2 3 10 4 4" xfId="11917" xr:uid="{00000000-0005-0000-0000-00008A2E0000}"/>
    <cellStyle name="Normal 2 3 10 5" xfId="11918" xr:uid="{00000000-0005-0000-0000-00008B2E0000}"/>
    <cellStyle name="Normal 2 3 10 6" xfId="11919" xr:uid="{00000000-0005-0000-0000-00008C2E0000}"/>
    <cellStyle name="Normal 2 3 10 7" xfId="11920" xr:uid="{00000000-0005-0000-0000-00008D2E0000}"/>
    <cellStyle name="Normal 2 3 11" xfId="11921" xr:uid="{00000000-0005-0000-0000-00008E2E0000}"/>
    <cellStyle name="Normal 2 3 11 2" xfId="11922" xr:uid="{00000000-0005-0000-0000-00008F2E0000}"/>
    <cellStyle name="Normal 2 3 12" xfId="11923" xr:uid="{00000000-0005-0000-0000-0000902E0000}"/>
    <cellStyle name="Normal 2 3 12 2" xfId="11924" xr:uid="{00000000-0005-0000-0000-0000912E0000}"/>
    <cellStyle name="Normal 2 3 13" xfId="11925" xr:uid="{00000000-0005-0000-0000-0000922E0000}"/>
    <cellStyle name="Normal 2 3 13 2" xfId="11926" xr:uid="{00000000-0005-0000-0000-0000932E0000}"/>
    <cellStyle name="Normal 2 3 2" xfId="11927" xr:uid="{00000000-0005-0000-0000-0000942E0000}"/>
    <cellStyle name="Normal 2 3 2 2" xfId="11928" xr:uid="{00000000-0005-0000-0000-0000952E0000}"/>
    <cellStyle name="Normal 2 3 2 2 2" xfId="11929" xr:uid="{00000000-0005-0000-0000-0000962E0000}"/>
    <cellStyle name="Normal 2 3 2 2 3" xfId="11930" xr:uid="{00000000-0005-0000-0000-0000972E0000}"/>
    <cellStyle name="Normal 2 3 2 2 3 2" xfId="11931" xr:uid="{00000000-0005-0000-0000-0000982E0000}"/>
    <cellStyle name="Normal 2 3 2 2 3 2 2" xfId="11932" xr:uid="{00000000-0005-0000-0000-0000992E0000}"/>
    <cellStyle name="Normal 2 3 2 2 3 2 3" xfId="11933" xr:uid="{00000000-0005-0000-0000-00009A2E0000}"/>
    <cellStyle name="Normal 2 3 2 2 3 2 4" xfId="11934" xr:uid="{00000000-0005-0000-0000-00009B2E0000}"/>
    <cellStyle name="Normal 2 3 2 2 3 3" xfId="11935" xr:uid="{00000000-0005-0000-0000-00009C2E0000}"/>
    <cellStyle name="Normal 2 3 2 2 3 4" xfId="11936" xr:uid="{00000000-0005-0000-0000-00009D2E0000}"/>
    <cellStyle name="Normal 2 3 2 2 3 5" xfId="11937" xr:uid="{00000000-0005-0000-0000-00009E2E0000}"/>
    <cellStyle name="Normal 2 3 2 2 4" xfId="11938" xr:uid="{00000000-0005-0000-0000-00009F2E0000}"/>
    <cellStyle name="Normal 2 3 2 2 5" xfId="11939" xr:uid="{00000000-0005-0000-0000-0000A02E0000}"/>
    <cellStyle name="Normal 2 3 2 2 5 2" xfId="11940" xr:uid="{00000000-0005-0000-0000-0000A12E0000}"/>
    <cellStyle name="Normal 2 3 2 2 5 3" xfId="11941" xr:uid="{00000000-0005-0000-0000-0000A22E0000}"/>
    <cellStyle name="Normal 2 3 2 2 5 4" xfId="11942" xr:uid="{00000000-0005-0000-0000-0000A32E0000}"/>
    <cellStyle name="Normal 2 3 2 2 6" xfId="11943" xr:uid="{00000000-0005-0000-0000-0000A42E0000}"/>
    <cellStyle name="Normal 2 3 2 2 7" xfId="11944" xr:uid="{00000000-0005-0000-0000-0000A52E0000}"/>
    <cellStyle name="Normal 2 3 2 2 8" xfId="11945" xr:uid="{00000000-0005-0000-0000-0000A62E0000}"/>
    <cellStyle name="Normal 2 3 2 3" xfId="11946" xr:uid="{00000000-0005-0000-0000-0000A72E0000}"/>
    <cellStyle name="Normal 2 3 2 4" xfId="11947" xr:uid="{00000000-0005-0000-0000-0000A82E0000}"/>
    <cellStyle name="Normal 2 3 2 4 2" xfId="11948" xr:uid="{00000000-0005-0000-0000-0000A92E0000}"/>
    <cellStyle name="Normal 2 3 2 4 2 2" xfId="11949" xr:uid="{00000000-0005-0000-0000-0000AA2E0000}"/>
    <cellStyle name="Normal 2 3 2 4 2 3" xfId="11950" xr:uid="{00000000-0005-0000-0000-0000AB2E0000}"/>
    <cellStyle name="Normal 2 3 2 4 2 4" xfId="11951" xr:uid="{00000000-0005-0000-0000-0000AC2E0000}"/>
    <cellStyle name="Normal 2 3 2 4 3" xfId="11952" xr:uid="{00000000-0005-0000-0000-0000AD2E0000}"/>
    <cellStyle name="Normal 2 3 2 4 4" xfId="11953" xr:uid="{00000000-0005-0000-0000-0000AE2E0000}"/>
    <cellStyle name="Normal 2 3 2 4 5" xfId="11954" xr:uid="{00000000-0005-0000-0000-0000AF2E0000}"/>
    <cellStyle name="Normal 2 3 2 5" xfId="11955" xr:uid="{00000000-0005-0000-0000-0000B02E0000}"/>
    <cellStyle name="Normal 2 3 2 5 2" xfId="11956" xr:uid="{00000000-0005-0000-0000-0000B12E0000}"/>
    <cellStyle name="Normal 2 3 2 5 3" xfId="11957" xr:uid="{00000000-0005-0000-0000-0000B22E0000}"/>
    <cellStyle name="Normal 2 3 2 5 4" xfId="11958" xr:uid="{00000000-0005-0000-0000-0000B32E0000}"/>
    <cellStyle name="Normal 2 3 2 6" xfId="11959" xr:uid="{00000000-0005-0000-0000-0000B42E0000}"/>
    <cellStyle name="Normal 2 3 2 7" xfId="11960" xr:uid="{00000000-0005-0000-0000-0000B52E0000}"/>
    <cellStyle name="Normal 2 3 2 8" xfId="11961" xr:uid="{00000000-0005-0000-0000-0000B62E0000}"/>
    <cellStyle name="Normal 2 3 3" xfId="11962" xr:uid="{00000000-0005-0000-0000-0000B72E0000}"/>
    <cellStyle name="Normal 2 3 4" xfId="11963" xr:uid="{00000000-0005-0000-0000-0000B82E0000}"/>
    <cellStyle name="Normal 2 3 5" xfId="11964" xr:uid="{00000000-0005-0000-0000-0000B92E0000}"/>
    <cellStyle name="Normal 2 3 6" xfId="11965" xr:uid="{00000000-0005-0000-0000-0000BA2E0000}"/>
    <cellStyle name="Normal 2 3 7" xfId="11966" xr:uid="{00000000-0005-0000-0000-0000BB2E0000}"/>
    <cellStyle name="Normal 2 3 8" xfId="11967" xr:uid="{00000000-0005-0000-0000-0000BC2E0000}"/>
    <cellStyle name="Normal 2 3 9" xfId="11968" xr:uid="{00000000-0005-0000-0000-0000BD2E0000}"/>
    <cellStyle name="Normal 2 3 9 2" xfId="11969" xr:uid="{00000000-0005-0000-0000-0000BE2E0000}"/>
    <cellStyle name="Normal 2 30" xfId="11970" xr:uid="{00000000-0005-0000-0000-0000BF2E0000}"/>
    <cellStyle name="Normal 2 30 2" xfId="11971" xr:uid="{00000000-0005-0000-0000-0000C02E0000}"/>
    <cellStyle name="Normal 2 31" xfId="11972" xr:uid="{00000000-0005-0000-0000-0000C12E0000}"/>
    <cellStyle name="Normal 2 31 2" xfId="11973" xr:uid="{00000000-0005-0000-0000-0000C22E0000}"/>
    <cellStyle name="Normal 2 32" xfId="11974" xr:uid="{00000000-0005-0000-0000-0000C32E0000}"/>
    <cellStyle name="Normal 2 32 2" xfId="11975" xr:uid="{00000000-0005-0000-0000-0000C42E0000}"/>
    <cellStyle name="Normal 2 33" xfId="11976" xr:uid="{00000000-0005-0000-0000-0000C52E0000}"/>
    <cellStyle name="Normal 2 33 2" xfId="11977" xr:uid="{00000000-0005-0000-0000-0000C62E0000}"/>
    <cellStyle name="Normal 2 34" xfId="11978" xr:uid="{00000000-0005-0000-0000-0000C72E0000}"/>
    <cellStyle name="Normal 2 34 2" xfId="11979" xr:uid="{00000000-0005-0000-0000-0000C82E0000}"/>
    <cellStyle name="Normal 2 35" xfId="11980" xr:uid="{00000000-0005-0000-0000-0000C92E0000}"/>
    <cellStyle name="Normal 2 35 2" xfId="11981" xr:uid="{00000000-0005-0000-0000-0000CA2E0000}"/>
    <cellStyle name="Normal 2 36" xfId="11982" xr:uid="{00000000-0005-0000-0000-0000CB2E0000}"/>
    <cellStyle name="Normal 2 36 2" xfId="11983" xr:uid="{00000000-0005-0000-0000-0000CC2E0000}"/>
    <cellStyle name="Normal 2 37" xfId="11984" xr:uid="{00000000-0005-0000-0000-0000CD2E0000}"/>
    <cellStyle name="Normal 2 37 2" xfId="11985" xr:uid="{00000000-0005-0000-0000-0000CE2E0000}"/>
    <cellStyle name="Normal 2 38" xfId="11986" xr:uid="{00000000-0005-0000-0000-0000CF2E0000}"/>
    <cellStyle name="Normal 2 38 2" xfId="11987" xr:uid="{00000000-0005-0000-0000-0000D02E0000}"/>
    <cellStyle name="Normal 2 39" xfId="11988" xr:uid="{00000000-0005-0000-0000-0000D12E0000}"/>
    <cellStyle name="Normal 2 39 2" xfId="11989" xr:uid="{00000000-0005-0000-0000-0000D22E0000}"/>
    <cellStyle name="Normal 2 4" xfId="11990" xr:uid="{00000000-0005-0000-0000-0000D32E0000}"/>
    <cellStyle name="Normal 2 4 10" xfId="11991" xr:uid="{00000000-0005-0000-0000-0000D42E0000}"/>
    <cellStyle name="Normal 2 4 10 2" xfId="11992" xr:uid="{00000000-0005-0000-0000-0000D52E0000}"/>
    <cellStyle name="Normal 2 4 11" xfId="11993" xr:uid="{00000000-0005-0000-0000-0000D62E0000}"/>
    <cellStyle name="Normal 2 4 12" xfId="11994" xr:uid="{00000000-0005-0000-0000-0000D72E0000}"/>
    <cellStyle name="Normal 2 4 12 2" xfId="11995" xr:uid="{00000000-0005-0000-0000-0000D82E0000}"/>
    <cellStyle name="Normal 2 4 13" xfId="11996" xr:uid="{00000000-0005-0000-0000-0000D92E0000}"/>
    <cellStyle name="Normal 2 4 14" xfId="11997" xr:uid="{00000000-0005-0000-0000-0000DA2E0000}"/>
    <cellStyle name="Normal 2 4 2" xfId="11998" xr:uid="{00000000-0005-0000-0000-0000DB2E0000}"/>
    <cellStyle name="Normal 2 4 2 2" xfId="11999" xr:uid="{00000000-0005-0000-0000-0000DC2E0000}"/>
    <cellStyle name="Normal 2 4 3" xfId="12000" xr:uid="{00000000-0005-0000-0000-0000DD2E0000}"/>
    <cellStyle name="Normal 2 4 4" xfId="12001" xr:uid="{00000000-0005-0000-0000-0000DE2E0000}"/>
    <cellStyle name="Normal 2 4 5" xfId="12002" xr:uid="{00000000-0005-0000-0000-0000DF2E0000}"/>
    <cellStyle name="Normal 2 4 6" xfId="12003" xr:uid="{00000000-0005-0000-0000-0000E02E0000}"/>
    <cellStyle name="Normal 2 4 7" xfId="12004" xr:uid="{00000000-0005-0000-0000-0000E12E0000}"/>
    <cellStyle name="Normal 2 4 8" xfId="12005" xr:uid="{00000000-0005-0000-0000-0000E22E0000}"/>
    <cellStyle name="Normal 2 4 9" xfId="12006" xr:uid="{00000000-0005-0000-0000-0000E32E0000}"/>
    <cellStyle name="Normal 2 4 9 2" xfId="12007" xr:uid="{00000000-0005-0000-0000-0000E42E0000}"/>
    <cellStyle name="Normal 2 40" xfId="12008" xr:uid="{00000000-0005-0000-0000-0000E52E0000}"/>
    <cellStyle name="Normal 2 40 2" xfId="12009" xr:uid="{00000000-0005-0000-0000-0000E62E0000}"/>
    <cellStyle name="Normal 2 41" xfId="12010" xr:uid="{00000000-0005-0000-0000-0000E72E0000}"/>
    <cellStyle name="Normal 2 41 2" xfId="12011" xr:uid="{00000000-0005-0000-0000-0000E82E0000}"/>
    <cellStyle name="Normal 2 42" xfId="12012" xr:uid="{00000000-0005-0000-0000-0000E92E0000}"/>
    <cellStyle name="Normal 2 42 2" xfId="12013" xr:uid="{00000000-0005-0000-0000-0000EA2E0000}"/>
    <cellStyle name="Normal 2 43" xfId="12014" xr:uid="{00000000-0005-0000-0000-0000EB2E0000}"/>
    <cellStyle name="Normal 2 43 2" xfId="12015" xr:uid="{00000000-0005-0000-0000-0000EC2E0000}"/>
    <cellStyle name="Normal 2 44" xfId="12016" xr:uid="{00000000-0005-0000-0000-0000ED2E0000}"/>
    <cellStyle name="Normal 2 44 2" xfId="12017" xr:uid="{00000000-0005-0000-0000-0000EE2E0000}"/>
    <cellStyle name="Normal 2 45" xfId="12018" xr:uid="{00000000-0005-0000-0000-0000EF2E0000}"/>
    <cellStyle name="Normal 2 45 2" xfId="12019" xr:uid="{00000000-0005-0000-0000-0000F02E0000}"/>
    <cellStyle name="Normal 2 46" xfId="12020" xr:uid="{00000000-0005-0000-0000-0000F12E0000}"/>
    <cellStyle name="Normal 2 46 2" xfId="12021" xr:uid="{00000000-0005-0000-0000-0000F22E0000}"/>
    <cellStyle name="Normal 2 47" xfId="12022" xr:uid="{00000000-0005-0000-0000-0000F32E0000}"/>
    <cellStyle name="Normal 2 47 2" xfId="12023" xr:uid="{00000000-0005-0000-0000-0000F42E0000}"/>
    <cellStyle name="Normal 2 48" xfId="12024" xr:uid="{00000000-0005-0000-0000-0000F52E0000}"/>
    <cellStyle name="Normal 2 48 2" xfId="12025" xr:uid="{00000000-0005-0000-0000-0000F62E0000}"/>
    <cellStyle name="Normal 2 49" xfId="12026" xr:uid="{00000000-0005-0000-0000-0000F72E0000}"/>
    <cellStyle name="Normal 2 49 2" xfId="12027" xr:uid="{00000000-0005-0000-0000-0000F82E0000}"/>
    <cellStyle name="Normal 2 5" xfId="12028" xr:uid="{00000000-0005-0000-0000-0000F92E0000}"/>
    <cellStyle name="Normal 2 5 10" xfId="12029" xr:uid="{00000000-0005-0000-0000-0000FA2E0000}"/>
    <cellStyle name="Normal 2 5 11" xfId="12030" xr:uid="{00000000-0005-0000-0000-0000FB2E0000}"/>
    <cellStyle name="Normal 2 5 12" xfId="12031" xr:uid="{00000000-0005-0000-0000-0000FC2E0000}"/>
    <cellStyle name="Normal 2 5 13" xfId="12032" xr:uid="{00000000-0005-0000-0000-0000FD2E0000}"/>
    <cellStyle name="Normal 2 5 2" xfId="12033" xr:uid="{00000000-0005-0000-0000-0000FE2E0000}"/>
    <cellStyle name="Normal 2 5 2 2" xfId="12034" xr:uid="{00000000-0005-0000-0000-0000FF2E0000}"/>
    <cellStyle name="Normal 2 5 3" xfId="12035" xr:uid="{00000000-0005-0000-0000-0000002F0000}"/>
    <cellStyle name="Normal 2 5 3 2" xfId="12036" xr:uid="{00000000-0005-0000-0000-0000012F0000}"/>
    <cellStyle name="Normal 2 5 4" xfId="12037" xr:uid="{00000000-0005-0000-0000-0000022F0000}"/>
    <cellStyle name="Normal 2 5 4 2" xfId="12038" xr:uid="{00000000-0005-0000-0000-0000032F0000}"/>
    <cellStyle name="Normal 2 5 5" xfId="12039" xr:uid="{00000000-0005-0000-0000-0000042F0000}"/>
    <cellStyle name="Normal 2 5 5 2" xfId="12040" xr:uid="{00000000-0005-0000-0000-0000052F0000}"/>
    <cellStyle name="Normal 2 5 6" xfId="12041" xr:uid="{00000000-0005-0000-0000-0000062F0000}"/>
    <cellStyle name="Normal 2 5 6 2" xfId="12042" xr:uid="{00000000-0005-0000-0000-0000072F0000}"/>
    <cellStyle name="Normal 2 5 7" xfId="12043" xr:uid="{00000000-0005-0000-0000-0000082F0000}"/>
    <cellStyle name="Normal 2 5 8" xfId="12044" xr:uid="{00000000-0005-0000-0000-0000092F0000}"/>
    <cellStyle name="Normal 2 5 9" xfId="12045" xr:uid="{00000000-0005-0000-0000-00000A2F0000}"/>
    <cellStyle name="Normal 2 50" xfId="12046" xr:uid="{00000000-0005-0000-0000-00000B2F0000}"/>
    <cellStyle name="Normal 2 50 2" xfId="12047" xr:uid="{00000000-0005-0000-0000-00000C2F0000}"/>
    <cellStyle name="Normal 2 51" xfId="12048" xr:uid="{00000000-0005-0000-0000-00000D2F0000}"/>
    <cellStyle name="Normal 2 51 2" xfId="12049" xr:uid="{00000000-0005-0000-0000-00000E2F0000}"/>
    <cellStyle name="Normal 2 52" xfId="12050" xr:uid="{00000000-0005-0000-0000-00000F2F0000}"/>
    <cellStyle name="Normal 2 52 2" xfId="12051" xr:uid="{00000000-0005-0000-0000-0000102F0000}"/>
    <cellStyle name="Normal 2 53" xfId="12052" xr:uid="{00000000-0005-0000-0000-0000112F0000}"/>
    <cellStyle name="Normal 2 53 2" xfId="12053" xr:uid="{00000000-0005-0000-0000-0000122F0000}"/>
    <cellStyle name="Normal 2 54" xfId="12054" xr:uid="{00000000-0005-0000-0000-0000132F0000}"/>
    <cellStyle name="Normal 2 54 2" xfId="12055" xr:uid="{00000000-0005-0000-0000-0000142F0000}"/>
    <cellStyle name="Normal 2 55" xfId="12056" xr:uid="{00000000-0005-0000-0000-0000152F0000}"/>
    <cellStyle name="Normal 2 55 2" xfId="12057" xr:uid="{00000000-0005-0000-0000-0000162F0000}"/>
    <cellStyle name="Normal 2 56" xfId="12058" xr:uid="{00000000-0005-0000-0000-0000172F0000}"/>
    <cellStyle name="Normal 2 56 2" xfId="12059" xr:uid="{00000000-0005-0000-0000-0000182F0000}"/>
    <cellStyle name="Normal 2 57" xfId="12060" xr:uid="{00000000-0005-0000-0000-0000192F0000}"/>
    <cellStyle name="Normal 2 6" xfId="12061" xr:uid="{00000000-0005-0000-0000-00001A2F0000}"/>
    <cellStyle name="Normal 2 6 10" xfId="12062" xr:uid="{00000000-0005-0000-0000-00001B2F0000}"/>
    <cellStyle name="Normal 2 6 11" xfId="12063" xr:uid="{00000000-0005-0000-0000-00001C2F0000}"/>
    <cellStyle name="Normal 2 6 12" xfId="12064" xr:uid="{00000000-0005-0000-0000-00001D2F0000}"/>
    <cellStyle name="Normal 2 6 13" xfId="12065" xr:uid="{00000000-0005-0000-0000-00001E2F0000}"/>
    <cellStyle name="Normal 2 6 2" xfId="12066" xr:uid="{00000000-0005-0000-0000-00001F2F0000}"/>
    <cellStyle name="Normal 2 6 2 2" xfId="12067" xr:uid="{00000000-0005-0000-0000-0000202F0000}"/>
    <cellStyle name="Normal 2 6 3" xfId="12068" xr:uid="{00000000-0005-0000-0000-0000212F0000}"/>
    <cellStyle name="Normal 2 6 3 2" xfId="12069" xr:uid="{00000000-0005-0000-0000-0000222F0000}"/>
    <cellStyle name="Normal 2 6 4" xfId="12070" xr:uid="{00000000-0005-0000-0000-0000232F0000}"/>
    <cellStyle name="Normal 2 6 5" xfId="12071" xr:uid="{00000000-0005-0000-0000-0000242F0000}"/>
    <cellStyle name="Normal 2 6 6" xfId="12072" xr:uid="{00000000-0005-0000-0000-0000252F0000}"/>
    <cellStyle name="Normal 2 6 7" xfId="12073" xr:uid="{00000000-0005-0000-0000-0000262F0000}"/>
    <cellStyle name="Normal 2 6 8" xfId="12074" xr:uid="{00000000-0005-0000-0000-0000272F0000}"/>
    <cellStyle name="Normal 2 6 9" xfId="12075" xr:uid="{00000000-0005-0000-0000-0000282F0000}"/>
    <cellStyle name="Normal 2 7" xfId="12076" xr:uid="{00000000-0005-0000-0000-0000292F0000}"/>
    <cellStyle name="Normal 2 7 10" xfId="12077" xr:uid="{00000000-0005-0000-0000-00002A2F0000}"/>
    <cellStyle name="Normal 2 7 11" xfId="12078" xr:uid="{00000000-0005-0000-0000-00002B2F0000}"/>
    <cellStyle name="Normal 2 7 12" xfId="12079" xr:uid="{00000000-0005-0000-0000-00002C2F0000}"/>
    <cellStyle name="Normal 2 7 13" xfId="12080" xr:uid="{00000000-0005-0000-0000-00002D2F0000}"/>
    <cellStyle name="Normal 2 7 13 2" xfId="12081" xr:uid="{00000000-0005-0000-0000-00002E2F0000}"/>
    <cellStyle name="Normal 2 7 13 2 2" xfId="12082" xr:uid="{00000000-0005-0000-0000-00002F2F0000}"/>
    <cellStyle name="Normal 2 7 13 2 3" xfId="12083" xr:uid="{00000000-0005-0000-0000-0000302F0000}"/>
    <cellStyle name="Normal 2 7 13 2 4" xfId="12084" xr:uid="{00000000-0005-0000-0000-0000312F0000}"/>
    <cellStyle name="Normal 2 7 13 3" xfId="12085" xr:uid="{00000000-0005-0000-0000-0000322F0000}"/>
    <cellStyle name="Normal 2 7 13 4" xfId="12086" xr:uid="{00000000-0005-0000-0000-0000332F0000}"/>
    <cellStyle name="Normal 2 7 13 5" xfId="12087" xr:uid="{00000000-0005-0000-0000-0000342F0000}"/>
    <cellStyle name="Normal 2 7 14" xfId="12088" xr:uid="{00000000-0005-0000-0000-0000352F0000}"/>
    <cellStyle name="Normal 2 7 14 2" xfId="12089" xr:uid="{00000000-0005-0000-0000-0000362F0000}"/>
    <cellStyle name="Normal 2 7 14 3" xfId="12090" xr:uid="{00000000-0005-0000-0000-0000372F0000}"/>
    <cellStyle name="Normal 2 7 14 4" xfId="12091" xr:uid="{00000000-0005-0000-0000-0000382F0000}"/>
    <cellStyle name="Normal 2 7 15" xfId="12092" xr:uid="{00000000-0005-0000-0000-0000392F0000}"/>
    <cellStyle name="Normal 2 7 16" xfId="12093" xr:uid="{00000000-0005-0000-0000-00003A2F0000}"/>
    <cellStyle name="Normal 2 7 17" xfId="12094" xr:uid="{00000000-0005-0000-0000-00003B2F0000}"/>
    <cellStyle name="Normal 2 7 2" xfId="12095" xr:uid="{00000000-0005-0000-0000-00003C2F0000}"/>
    <cellStyle name="Normal 2 7 2 2" xfId="12096" xr:uid="{00000000-0005-0000-0000-00003D2F0000}"/>
    <cellStyle name="Normal 2 7 3" xfId="12097" xr:uid="{00000000-0005-0000-0000-00003E2F0000}"/>
    <cellStyle name="Normal 2 7 3 2" xfId="12098" xr:uid="{00000000-0005-0000-0000-00003F2F0000}"/>
    <cellStyle name="Normal 2 7 4" xfId="12099" xr:uid="{00000000-0005-0000-0000-0000402F0000}"/>
    <cellStyle name="Normal 2 7 5" xfId="12100" xr:uid="{00000000-0005-0000-0000-0000412F0000}"/>
    <cellStyle name="Normal 2 7 6" xfId="12101" xr:uid="{00000000-0005-0000-0000-0000422F0000}"/>
    <cellStyle name="Normal 2 7 7" xfId="12102" xr:uid="{00000000-0005-0000-0000-0000432F0000}"/>
    <cellStyle name="Normal 2 7 8" xfId="12103" xr:uid="{00000000-0005-0000-0000-0000442F0000}"/>
    <cellStyle name="Normal 2 7 9" xfId="12104" xr:uid="{00000000-0005-0000-0000-0000452F0000}"/>
    <cellStyle name="Normal 2 8" xfId="12105" xr:uid="{00000000-0005-0000-0000-0000462F0000}"/>
    <cellStyle name="Normal 2 8 2" xfId="12106" xr:uid="{00000000-0005-0000-0000-0000472F0000}"/>
    <cellStyle name="Normal 2 8 3" xfId="12107" xr:uid="{00000000-0005-0000-0000-0000482F0000}"/>
    <cellStyle name="Normal 2 8 3 2" xfId="12108" xr:uid="{00000000-0005-0000-0000-0000492F0000}"/>
    <cellStyle name="Normal 2 8 4" xfId="12109" xr:uid="{00000000-0005-0000-0000-00004A2F0000}"/>
    <cellStyle name="Normal 2 8 4 2" xfId="12110" xr:uid="{00000000-0005-0000-0000-00004B2F0000}"/>
    <cellStyle name="Normal 2 8 4 2 2" xfId="12111" xr:uid="{00000000-0005-0000-0000-00004C2F0000}"/>
    <cellStyle name="Normal 2 8 4 2 2 2" xfId="12112" xr:uid="{00000000-0005-0000-0000-00004D2F0000}"/>
    <cellStyle name="Normal 2 8 4 2 2 3" xfId="12113" xr:uid="{00000000-0005-0000-0000-00004E2F0000}"/>
    <cellStyle name="Normal 2 8 4 2 2 4" xfId="12114" xr:uid="{00000000-0005-0000-0000-00004F2F0000}"/>
    <cellStyle name="Normal 2 8 4 2 3" xfId="12115" xr:uid="{00000000-0005-0000-0000-0000502F0000}"/>
    <cellStyle name="Normal 2 8 4 2 4" xfId="12116" xr:uid="{00000000-0005-0000-0000-0000512F0000}"/>
    <cellStyle name="Normal 2 8 4 2 5" xfId="12117" xr:uid="{00000000-0005-0000-0000-0000522F0000}"/>
    <cellStyle name="Normal 2 8 4 3" xfId="12118" xr:uid="{00000000-0005-0000-0000-0000532F0000}"/>
    <cellStyle name="Normal 2 8 4 4" xfId="12119" xr:uid="{00000000-0005-0000-0000-0000542F0000}"/>
    <cellStyle name="Normal 2 8 4 4 2" xfId="12120" xr:uid="{00000000-0005-0000-0000-0000552F0000}"/>
    <cellStyle name="Normal 2 8 4 4 3" xfId="12121" xr:uid="{00000000-0005-0000-0000-0000562F0000}"/>
    <cellStyle name="Normal 2 8 4 4 4" xfId="12122" xr:uid="{00000000-0005-0000-0000-0000572F0000}"/>
    <cellStyle name="Normal 2 8 4 5" xfId="12123" xr:uid="{00000000-0005-0000-0000-0000582F0000}"/>
    <cellStyle name="Normal 2 8 4 6" xfId="12124" xr:uid="{00000000-0005-0000-0000-0000592F0000}"/>
    <cellStyle name="Normal 2 8 4 7" xfId="12125" xr:uid="{00000000-0005-0000-0000-00005A2F0000}"/>
    <cellStyle name="Normal 2 8 5" xfId="12126" xr:uid="{00000000-0005-0000-0000-00005B2F0000}"/>
    <cellStyle name="Normal 2 8 5 2" xfId="12127" xr:uid="{00000000-0005-0000-0000-00005C2F0000}"/>
    <cellStyle name="Normal 2 8 5 2 2" xfId="12128" xr:uid="{00000000-0005-0000-0000-00005D2F0000}"/>
    <cellStyle name="Normal 2 8 5 2 3" xfId="12129" xr:uid="{00000000-0005-0000-0000-00005E2F0000}"/>
    <cellStyle name="Normal 2 8 5 2 4" xfId="12130" xr:uid="{00000000-0005-0000-0000-00005F2F0000}"/>
    <cellStyle name="Normal 2 8 5 3" xfId="12131" xr:uid="{00000000-0005-0000-0000-0000602F0000}"/>
    <cellStyle name="Normal 2 8 5 4" xfId="12132" xr:uid="{00000000-0005-0000-0000-0000612F0000}"/>
    <cellStyle name="Normal 2 8 5 5" xfId="12133" xr:uid="{00000000-0005-0000-0000-0000622F0000}"/>
    <cellStyle name="Normal 2 8 6" xfId="12134" xr:uid="{00000000-0005-0000-0000-0000632F0000}"/>
    <cellStyle name="Normal 2 8 6 2" xfId="12135" xr:uid="{00000000-0005-0000-0000-0000642F0000}"/>
    <cellStyle name="Normal 2 8 6 3" xfId="12136" xr:uid="{00000000-0005-0000-0000-0000652F0000}"/>
    <cellStyle name="Normal 2 8 6 4" xfId="12137" xr:uid="{00000000-0005-0000-0000-0000662F0000}"/>
    <cellStyle name="Normal 2 8 7" xfId="12138" xr:uid="{00000000-0005-0000-0000-0000672F0000}"/>
    <cellStyle name="Normal 2 8 8" xfId="12139" xr:uid="{00000000-0005-0000-0000-0000682F0000}"/>
    <cellStyle name="Normal 2 8 9" xfId="12140" xr:uid="{00000000-0005-0000-0000-0000692F0000}"/>
    <cellStyle name="Normal 2 9" xfId="12141" xr:uid="{00000000-0005-0000-0000-00006A2F0000}"/>
    <cellStyle name="Normal 2 9 10" xfId="12142" xr:uid="{00000000-0005-0000-0000-00006B2F0000}"/>
    <cellStyle name="Normal 2 9 10 2" xfId="12143" xr:uid="{00000000-0005-0000-0000-00006C2F0000}"/>
    <cellStyle name="Normal 2 9 10 2 2" xfId="12144" xr:uid="{00000000-0005-0000-0000-00006D2F0000}"/>
    <cellStyle name="Normal 2 9 10 2 2 2" xfId="12145" xr:uid="{00000000-0005-0000-0000-00006E2F0000}"/>
    <cellStyle name="Normal 2 9 10 2 2 3" xfId="12146" xr:uid="{00000000-0005-0000-0000-00006F2F0000}"/>
    <cellStyle name="Normal 2 9 10 2 2 4" xfId="12147" xr:uid="{00000000-0005-0000-0000-0000702F0000}"/>
    <cellStyle name="Normal 2 9 10 2 3" xfId="12148" xr:uid="{00000000-0005-0000-0000-0000712F0000}"/>
    <cellStyle name="Normal 2 9 10 2 4" xfId="12149" xr:uid="{00000000-0005-0000-0000-0000722F0000}"/>
    <cellStyle name="Normal 2 9 10 2 5" xfId="12150" xr:uid="{00000000-0005-0000-0000-0000732F0000}"/>
    <cellStyle name="Normal 2 9 10 3" xfId="12151" xr:uid="{00000000-0005-0000-0000-0000742F0000}"/>
    <cellStyle name="Normal 2 9 10 3 2" xfId="12152" xr:uid="{00000000-0005-0000-0000-0000752F0000}"/>
    <cellStyle name="Normal 2 9 10 3 3" xfId="12153" xr:uid="{00000000-0005-0000-0000-0000762F0000}"/>
    <cellStyle name="Normal 2 9 10 3 4" xfId="12154" xr:uid="{00000000-0005-0000-0000-0000772F0000}"/>
    <cellStyle name="Normal 2 9 10 4" xfId="12155" xr:uid="{00000000-0005-0000-0000-0000782F0000}"/>
    <cellStyle name="Normal 2 9 10 5" xfId="12156" xr:uid="{00000000-0005-0000-0000-0000792F0000}"/>
    <cellStyle name="Normal 2 9 10 6" xfId="12157" xr:uid="{00000000-0005-0000-0000-00007A2F0000}"/>
    <cellStyle name="Normal 2 9 11" xfId="12158" xr:uid="{00000000-0005-0000-0000-00007B2F0000}"/>
    <cellStyle name="Normal 2 9 11 2" xfId="12159" xr:uid="{00000000-0005-0000-0000-00007C2F0000}"/>
    <cellStyle name="Normal 2 9 11 2 2" xfId="12160" xr:uid="{00000000-0005-0000-0000-00007D2F0000}"/>
    <cellStyle name="Normal 2 9 11 2 3" xfId="12161" xr:uid="{00000000-0005-0000-0000-00007E2F0000}"/>
    <cellStyle name="Normal 2 9 11 2 4" xfId="12162" xr:uid="{00000000-0005-0000-0000-00007F2F0000}"/>
    <cellStyle name="Normal 2 9 11 3" xfId="12163" xr:uid="{00000000-0005-0000-0000-0000802F0000}"/>
    <cellStyle name="Normal 2 9 11 4" xfId="12164" xr:uid="{00000000-0005-0000-0000-0000812F0000}"/>
    <cellStyle name="Normal 2 9 11 5" xfId="12165" xr:uid="{00000000-0005-0000-0000-0000822F0000}"/>
    <cellStyle name="Normal 2 9 12" xfId="12166" xr:uid="{00000000-0005-0000-0000-0000832F0000}"/>
    <cellStyle name="Normal 2 9 12 2" xfId="12167" xr:uid="{00000000-0005-0000-0000-0000842F0000}"/>
    <cellStyle name="Normal 2 9 12 3" xfId="12168" xr:uid="{00000000-0005-0000-0000-0000852F0000}"/>
    <cellStyle name="Normal 2 9 12 4" xfId="12169" xr:uid="{00000000-0005-0000-0000-0000862F0000}"/>
    <cellStyle name="Normal 2 9 13" xfId="12170" xr:uid="{00000000-0005-0000-0000-0000872F0000}"/>
    <cellStyle name="Normal 2 9 14" xfId="12171" xr:uid="{00000000-0005-0000-0000-0000882F0000}"/>
    <cellStyle name="Normal 2 9 15" xfId="12172" xr:uid="{00000000-0005-0000-0000-0000892F0000}"/>
    <cellStyle name="Normal 2 9 2" xfId="12173" xr:uid="{00000000-0005-0000-0000-00008A2F0000}"/>
    <cellStyle name="Normal 2 9 2 2" xfId="12174" xr:uid="{00000000-0005-0000-0000-00008B2F0000}"/>
    <cellStyle name="Normal 2 9 2 2 2" xfId="12175" xr:uid="{00000000-0005-0000-0000-00008C2F0000}"/>
    <cellStyle name="Normal 2 9 2 3" xfId="12176" xr:uid="{00000000-0005-0000-0000-00008D2F0000}"/>
    <cellStyle name="Normal 2 9 2 4" xfId="12177" xr:uid="{00000000-0005-0000-0000-00008E2F0000}"/>
    <cellStyle name="Normal 2 9 2 5" xfId="12178" xr:uid="{00000000-0005-0000-0000-00008F2F0000}"/>
    <cellStyle name="Normal 2 9 2 6" xfId="12179" xr:uid="{00000000-0005-0000-0000-0000902F0000}"/>
    <cellStyle name="Normal 2 9 2 7" xfId="12180" xr:uid="{00000000-0005-0000-0000-0000912F0000}"/>
    <cellStyle name="Normal 2 9 2 8" xfId="12181" xr:uid="{00000000-0005-0000-0000-0000922F0000}"/>
    <cellStyle name="Normal 2 9 3" xfId="12182" xr:uid="{00000000-0005-0000-0000-0000932F0000}"/>
    <cellStyle name="Normal 2 9 3 2" xfId="12183" xr:uid="{00000000-0005-0000-0000-0000942F0000}"/>
    <cellStyle name="Normal 2 9 4" xfId="12184" xr:uid="{00000000-0005-0000-0000-0000952F0000}"/>
    <cellStyle name="Normal 2 9 5" xfId="12185" xr:uid="{00000000-0005-0000-0000-0000962F0000}"/>
    <cellStyle name="Normal 2 9 6" xfId="12186" xr:uid="{00000000-0005-0000-0000-0000972F0000}"/>
    <cellStyle name="Normal 2 9 7" xfId="12187" xr:uid="{00000000-0005-0000-0000-0000982F0000}"/>
    <cellStyle name="Normal 2 9 8" xfId="12188" xr:uid="{00000000-0005-0000-0000-0000992F0000}"/>
    <cellStyle name="Normal 2 9 9" xfId="12189" xr:uid="{00000000-0005-0000-0000-00009A2F0000}"/>
    <cellStyle name="Normal 2 9 9 2" xfId="12190" xr:uid="{00000000-0005-0000-0000-00009B2F0000}"/>
    <cellStyle name="Normal 20" xfId="12191" xr:uid="{00000000-0005-0000-0000-00009C2F0000}"/>
    <cellStyle name="Normal 20 10" xfId="12192" xr:uid="{00000000-0005-0000-0000-00009D2F0000}"/>
    <cellStyle name="Normal 20 10 2" xfId="12193" xr:uid="{00000000-0005-0000-0000-00009E2F0000}"/>
    <cellStyle name="Normal 20 11" xfId="12194" xr:uid="{00000000-0005-0000-0000-00009F2F0000}"/>
    <cellStyle name="Normal 20 11 2" xfId="12195" xr:uid="{00000000-0005-0000-0000-0000A02F0000}"/>
    <cellStyle name="Normal 20 12" xfId="12196" xr:uid="{00000000-0005-0000-0000-0000A12F0000}"/>
    <cellStyle name="Normal 20 12 2" xfId="12197" xr:uid="{00000000-0005-0000-0000-0000A22F0000}"/>
    <cellStyle name="Normal 20 13" xfId="12198" xr:uid="{00000000-0005-0000-0000-0000A32F0000}"/>
    <cellStyle name="Normal 20 13 2" xfId="12199" xr:uid="{00000000-0005-0000-0000-0000A42F0000}"/>
    <cellStyle name="Normal 20 13 2 2" xfId="12200" xr:uid="{00000000-0005-0000-0000-0000A52F0000}"/>
    <cellStyle name="Normal 20 13 2 3" xfId="12201" xr:uid="{00000000-0005-0000-0000-0000A62F0000}"/>
    <cellStyle name="Normal 20 13 2 3 2" xfId="12202" xr:uid="{00000000-0005-0000-0000-0000A72F0000}"/>
    <cellStyle name="Normal 20 13 2 3 3" xfId="12203" xr:uid="{00000000-0005-0000-0000-0000A82F0000}"/>
    <cellStyle name="Normal 20 13 2 3 4" xfId="12204" xr:uid="{00000000-0005-0000-0000-0000A92F0000}"/>
    <cellStyle name="Normal 20 13 2 4" xfId="12205" xr:uid="{00000000-0005-0000-0000-0000AA2F0000}"/>
    <cellStyle name="Normal 20 13 2 5" xfId="12206" xr:uid="{00000000-0005-0000-0000-0000AB2F0000}"/>
    <cellStyle name="Normal 20 13 2 6" xfId="12207" xr:uid="{00000000-0005-0000-0000-0000AC2F0000}"/>
    <cellStyle name="Normal 20 13 3" xfId="12208" xr:uid="{00000000-0005-0000-0000-0000AD2F0000}"/>
    <cellStyle name="Normal 20 13 4" xfId="12209" xr:uid="{00000000-0005-0000-0000-0000AE2F0000}"/>
    <cellStyle name="Normal 20 13 4 2" xfId="12210" xr:uid="{00000000-0005-0000-0000-0000AF2F0000}"/>
    <cellStyle name="Normal 20 13 4 3" xfId="12211" xr:uid="{00000000-0005-0000-0000-0000B02F0000}"/>
    <cellStyle name="Normal 20 13 4 4" xfId="12212" xr:uid="{00000000-0005-0000-0000-0000B12F0000}"/>
    <cellStyle name="Normal 20 13 5" xfId="12213" xr:uid="{00000000-0005-0000-0000-0000B22F0000}"/>
    <cellStyle name="Normal 20 13 6" xfId="12214" xr:uid="{00000000-0005-0000-0000-0000B32F0000}"/>
    <cellStyle name="Normal 20 13 7" xfId="12215" xr:uid="{00000000-0005-0000-0000-0000B42F0000}"/>
    <cellStyle name="Normal 20 14" xfId="12216" xr:uid="{00000000-0005-0000-0000-0000B52F0000}"/>
    <cellStyle name="Normal 20 15" xfId="12217" xr:uid="{00000000-0005-0000-0000-0000B62F0000}"/>
    <cellStyle name="Normal 20 15 2" xfId="12218" xr:uid="{00000000-0005-0000-0000-0000B72F0000}"/>
    <cellStyle name="Normal 20 15 2 2" xfId="12219" xr:uid="{00000000-0005-0000-0000-0000B82F0000}"/>
    <cellStyle name="Normal 20 15 2 3" xfId="12220" xr:uid="{00000000-0005-0000-0000-0000B92F0000}"/>
    <cellStyle name="Normal 20 15 2 4" xfId="12221" xr:uid="{00000000-0005-0000-0000-0000BA2F0000}"/>
    <cellStyle name="Normal 20 15 3" xfId="12222" xr:uid="{00000000-0005-0000-0000-0000BB2F0000}"/>
    <cellStyle name="Normal 20 15 4" xfId="12223" xr:uid="{00000000-0005-0000-0000-0000BC2F0000}"/>
    <cellStyle name="Normal 20 15 5" xfId="12224" xr:uid="{00000000-0005-0000-0000-0000BD2F0000}"/>
    <cellStyle name="Normal 20 16" xfId="12225" xr:uid="{00000000-0005-0000-0000-0000BE2F0000}"/>
    <cellStyle name="Normal 20 16 2" xfId="12226" xr:uid="{00000000-0005-0000-0000-0000BF2F0000}"/>
    <cellStyle name="Normal 20 16 3" xfId="12227" xr:uid="{00000000-0005-0000-0000-0000C02F0000}"/>
    <cellStyle name="Normal 20 16 4" xfId="12228" xr:uid="{00000000-0005-0000-0000-0000C12F0000}"/>
    <cellStyle name="Normal 20 17" xfId="12229" xr:uid="{00000000-0005-0000-0000-0000C22F0000}"/>
    <cellStyle name="Normal 20 18" xfId="12230" xr:uid="{00000000-0005-0000-0000-0000C32F0000}"/>
    <cellStyle name="Normal 20 19" xfId="12231" xr:uid="{00000000-0005-0000-0000-0000C42F0000}"/>
    <cellStyle name="Normal 20 2" xfId="12232" xr:uid="{00000000-0005-0000-0000-0000C52F0000}"/>
    <cellStyle name="Normal 20 2 2" xfId="12233" xr:uid="{00000000-0005-0000-0000-0000C62F0000}"/>
    <cellStyle name="Normal 20 2 2 2" xfId="12234" xr:uid="{00000000-0005-0000-0000-0000C72F0000}"/>
    <cellStyle name="Normal 20 2 2 2 2" xfId="12235" xr:uid="{00000000-0005-0000-0000-0000C82F0000}"/>
    <cellStyle name="Normal 20 2 2 2 2 2" xfId="12236" xr:uid="{00000000-0005-0000-0000-0000C92F0000}"/>
    <cellStyle name="Normal 20 2 2 2 2 3" xfId="12237" xr:uid="{00000000-0005-0000-0000-0000CA2F0000}"/>
    <cellStyle name="Normal 20 2 2 2 2 4" xfId="12238" xr:uid="{00000000-0005-0000-0000-0000CB2F0000}"/>
    <cellStyle name="Normal 20 2 2 2 3" xfId="12239" xr:uid="{00000000-0005-0000-0000-0000CC2F0000}"/>
    <cellStyle name="Normal 20 2 2 2 4" xfId="12240" xr:uid="{00000000-0005-0000-0000-0000CD2F0000}"/>
    <cellStyle name="Normal 20 2 2 2 5" xfId="12241" xr:uid="{00000000-0005-0000-0000-0000CE2F0000}"/>
    <cellStyle name="Normal 20 2 2 3" xfId="12242" xr:uid="{00000000-0005-0000-0000-0000CF2F0000}"/>
    <cellStyle name="Normal 20 2 2 4" xfId="12243" xr:uid="{00000000-0005-0000-0000-0000D02F0000}"/>
    <cellStyle name="Normal 20 2 2 4 2" xfId="12244" xr:uid="{00000000-0005-0000-0000-0000D12F0000}"/>
    <cellStyle name="Normal 20 2 2 4 3" xfId="12245" xr:uid="{00000000-0005-0000-0000-0000D22F0000}"/>
    <cellStyle name="Normal 20 2 2 4 4" xfId="12246" xr:uid="{00000000-0005-0000-0000-0000D32F0000}"/>
    <cellStyle name="Normal 20 2 2 5" xfId="12247" xr:uid="{00000000-0005-0000-0000-0000D42F0000}"/>
    <cellStyle name="Normal 20 2 2 6" xfId="12248" xr:uid="{00000000-0005-0000-0000-0000D52F0000}"/>
    <cellStyle name="Normal 20 2 2 7" xfId="12249" xr:uid="{00000000-0005-0000-0000-0000D62F0000}"/>
    <cellStyle name="Normal 20 3" xfId="12250" xr:uid="{00000000-0005-0000-0000-0000D72F0000}"/>
    <cellStyle name="Normal 20 3 2" xfId="12251" xr:uid="{00000000-0005-0000-0000-0000D82F0000}"/>
    <cellStyle name="Normal 20 3 2 2" xfId="12252" xr:uid="{00000000-0005-0000-0000-0000D92F0000}"/>
    <cellStyle name="Normal 20 4" xfId="12253" xr:uid="{00000000-0005-0000-0000-0000DA2F0000}"/>
    <cellStyle name="Normal 20 4 2" xfId="12254" xr:uid="{00000000-0005-0000-0000-0000DB2F0000}"/>
    <cellStyle name="Normal 20 5" xfId="12255" xr:uid="{00000000-0005-0000-0000-0000DC2F0000}"/>
    <cellStyle name="Normal 20 5 2" xfId="12256" xr:uid="{00000000-0005-0000-0000-0000DD2F0000}"/>
    <cellStyle name="Normal 20 6" xfId="12257" xr:uid="{00000000-0005-0000-0000-0000DE2F0000}"/>
    <cellStyle name="Normal 20 6 2" xfId="12258" xr:uid="{00000000-0005-0000-0000-0000DF2F0000}"/>
    <cellStyle name="Normal 20 7" xfId="12259" xr:uid="{00000000-0005-0000-0000-0000E02F0000}"/>
    <cellStyle name="Normal 20 7 2" xfId="12260" xr:uid="{00000000-0005-0000-0000-0000E12F0000}"/>
    <cellStyle name="Normal 20 8" xfId="12261" xr:uid="{00000000-0005-0000-0000-0000E22F0000}"/>
    <cellStyle name="Normal 20 8 2" xfId="12262" xr:uid="{00000000-0005-0000-0000-0000E32F0000}"/>
    <cellStyle name="Normal 20 9" xfId="12263" xr:uid="{00000000-0005-0000-0000-0000E42F0000}"/>
    <cellStyle name="Normal 20 9 2" xfId="12264" xr:uid="{00000000-0005-0000-0000-0000E52F0000}"/>
    <cellStyle name="Normal 21" xfId="12265" xr:uid="{00000000-0005-0000-0000-0000E62F0000}"/>
    <cellStyle name="Normal 21 10" xfId="12266" xr:uid="{00000000-0005-0000-0000-0000E72F0000}"/>
    <cellStyle name="Normal 21 10 2" xfId="12267" xr:uid="{00000000-0005-0000-0000-0000E82F0000}"/>
    <cellStyle name="Normal 21 11" xfId="12268" xr:uid="{00000000-0005-0000-0000-0000E92F0000}"/>
    <cellStyle name="Normal 21 11 2" xfId="12269" xr:uid="{00000000-0005-0000-0000-0000EA2F0000}"/>
    <cellStyle name="Normal 21 12" xfId="12270" xr:uid="{00000000-0005-0000-0000-0000EB2F0000}"/>
    <cellStyle name="Normal 21 12 2" xfId="12271" xr:uid="{00000000-0005-0000-0000-0000EC2F0000}"/>
    <cellStyle name="Normal 21 13" xfId="12272" xr:uid="{00000000-0005-0000-0000-0000ED2F0000}"/>
    <cellStyle name="Normal 21 14" xfId="12273" xr:uid="{00000000-0005-0000-0000-0000EE2F0000}"/>
    <cellStyle name="Normal 21 14 2" xfId="12274" xr:uid="{00000000-0005-0000-0000-0000EF2F0000}"/>
    <cellStyle name="Normal 21 14 2 2" xfId="12275" xr:uid="{00000000-0005-0000-0000-0000F02F0000}"/>
    <cellStyle name="Normal 21 14 2 2 2" xfId="12276" xr:uid="{00000000-0005-0000-0000-0000F12F0000}"/>
    <cellStyle name="Normal 21 14 2 2 3" xfId="12277" xr:uid="{00000000-0005-0000-0000-0000F22F0000}"/>
    <cellStyle name="Normal 21 14 2 2 4" xfId="12278" xr:uid="{00000000-0005-0000-0000-0000F32F0000}"/>
    <cellStyle name="Normal 21 14 2 3" xfId="12279" xr:uid="{00000000-0005-0000-0000-0000F42F0000}"/>
    <cellStyle name="Normal 21 14 2 4" xfId="12280" xr:uid="{00000000-0005-0000-0000-0000F52F0000}"/>
    <cellStyle name="Normal 21 14 2 5" xfId="12281" xr:uid="{00000000-0005-0000-0000-0000F62F0000}"/>
    <cellStyle name="Normal 21 14 3" xfId="12282" xr:uid="{00000000-0005-0000-0000-0000F72F0000}"/>
    <cellStyle name="Normal 21 14 3 2" xfId="12283" xr:uid="{00000000-0005-0000-0000-0000F82F0000}"/>
    <cellStyle name="Normal 21 14 3 3" xfId="12284" xr:uid="{00000000-0005-0000-0000-0000F92F0000}"/>
    <cellStyle name="Normal 21 14 3 4" xfId="12285" xr:uid="{00000000-0005-0000-0000-0000FA2F0000}"/>
    <cellStyle name="Normal 21 14 4" xfId="12286" xr:uid="{00000000-0005-0000-0000-0000FB2F0000}"/>
    <cellStyle name="Normal 21 14 5" xfId="12287" xr:uid="{00000000-0005-0000-0000-0000FC2F0000}"/>
    <cellStyle name="Normal 21 14 6" xfId="12288" xr:uid="{00000000-0005-0000-0000-0000FD2F0000}"/>
    <cellStyle name="Normal 21 15" xfId="12289" xr:uid="{00000000-0005-0000-0000-0000FE2F0000}"/>
    <cellStyle name="Normal 21 15 2" xfId="12290" xr:uid="{00000000-0005-0000-0000-0000FF2F0000}"/>
    <cellStyle name="Normal 21 15 3" xfId="12291" xr:uid="{00000000-0005-0000-0000-000000300000}"/>
    <cellStyle name="Normal 21 15 4" xfId="12292" xr:uid="{00000000-0005-0000-0000-000001300000}"/>
    <cellStyle name="Normal 21 2" xfId="12293" xr:uid="{00000000-0005-0000-0000-000002300000}"/>
    <cellStyle name="Normal 21 2 2" xfId="12294" xr:uid="{00000000-0005-0000-0000-000003300000}"/>
    <cellStyle name="Normal 21 2 3" xfId="12295" xr:uid="{00000000-0005-0000-0000-000004300000}"/>
    <cellStyle name="Normal 21 2 3 2" xfId="12296" xr:uid="{00000000-0005-0000-0000-000005300000}"/>
    <cellStyle name="Normal 21 2 3 2 2" xfId="12297" xr:uid="{00000000-0005-0000-0000-000006300000}"/>
    <cellStyle name="Normal 21 2 3 2 2 2" xfId="12298" xr:uid="{00000000-0005-0000-0000-000007300000}"/>
    <cellStyle name="Normal 21 2 3 2 2 3" xfId="12299" xr:uid="{00000000-0005-0000-0000-000008300000}"/>
    <cellStyle name="Normal 21 2 3 2 2 4" xfId="12300" xr:uid="{00000000-0005-0000-0000-000009300000}"/>
    <cellStyle name="Normal 21 2 3 2 3" xfId="12301" xr:uid="{00000000-0005-0000-0000-00000A300000}"/>
    <cellStyle name="Normal 21 2 3 2 4" xfId="12302" xr:uid="{00000000-0005-0000-0000-00000B300000}"/>
    <cellStyle name="Normal 21 2 3 2 5" xfId="12303" xr:uid="{00000000-0005-0000-0000-00000C300000}"/>
    <cellStyle name="Normal 21 2 3 3" xfId="12304" xr:uid="{00000000-0005-0000-0000-00000D300000}"/>
    <cellStyle name="Normal 21 2 3 3 2" xfId="12305" xr:uid="{00000000-0005-0000-0000-00000E300000}"/>
    <cellStyle name="Normal 21 2 3 3 3" xfId="12306" xr:uid="{00000000-0005-0000-0000-00000F300000}"/>
    <cellStyle name="Normal 21 2 3 3 4" xfId="12307" xr:uid="{00000000-0005-0000-0000-000010300000}"/>
    <cellStyle name="Normal 21 2 3 4" xfId="12308" xr:uid="{00000000-0005-0000-0000-000011300000}"/>
    <cellStyle name="Normal 21 2 3 5" xfId="12309" xr:uid="{00000000-0005-0000-0000-000012300000}"/>
    <cellStyle name="Normal 21 2 3 6" xfId="12310" xr:uid="{00000000-0005-0000-0000-000013300000}"/>
    <cellStyle name="Normal 21 3" xfId="12311" xr:uid="{00000000-0005-0000-0000-000014300000}"/>
    <cellStyle name="Normal 21 3 2" xfId="12312" xr:uid="{00000000-0005-0000-0000-000015300000}"/>
    <cellStyle name="Normal 21 4" xfId="12313" xr:uid="{00000000-0005-0000-0000-000016300000}"/>
    <cellStyle name="Normal 21 4 2" xfId="12314" xr:uid="{00000000-0005-0000-0000-000017300000}"/>
    <cellStyle name="Normal 21 5" xfId="12315" xr:uid="{00000000-0005-0000-0000-000018300000}"/>
    <cellStyle name="Normal 21 5 2" xfId="12316" xr:uid="{00000000-0005-0000-0000-000019300000}"/>
    <cellStyle name="Normal 21 6" xfId="12317" xr:uid="{00000000-0005-0000-0000-00001A300000}"/>
    <cellStyle name="Normal 21 6 2" xfId="12318" xr:uid="{00000000-0005-0000-0000-00001B300000}"/>
    <cellStyle name="Normal 21 7" xfId="12319" xr:uid="{00000000-0005-0000-0000-00001C300000}"/>
    <cellStyle name="Normal 21 7 2" xfId="12320" xr:uid="{00000000-0005-0000-0000-00001D300000}"/>
    <cellStyle name="Normal 21 8" xfId="12321" xr:uid="{00000000-0005-0000-0000-00001E300000}"/>
    <cellStyle name="Normal 21 8 2" xfId="12322" xr:uid="{00000000-0005-0000-0000-00001F300000}"/>
    <cellStyle name="Normal 21 9" xfId="12323" xr:uid="{00000000-0005-0000-0000-000020300000}"/>
    <cellStyle name="Normal 21 9 2" xfId="12324" xr:uid="{00000000-0005-0000-0000-000021300000}"/>
    <cellStyle name="Normal 22" xfId="12325" xr:uid="{00000000-0005-0000-0000-000022300000}"/>
    <cellStyle name="Normal 22 2" xfId="12326" xr:uid="{00000000-0005-0000-0000-000023300000}"/>
    <cellStyle name="Normal 22 2 2" xfId="12327" xr:uid="{00000000-0005-0000-0000-000024300000}"/>
    <cellStyle name="Normal 22 2 3" xfId="12328" xr:uid="{00000000-0005-0000-0000-000025300000}"/>
    <cellStyle name="Normal 22 2 3 2" xfId="12329" xr:uid="{00000000-0005-0000-0000-000026300000}"/>
    <cellStyle name="Normal 22 2 3 2 2" xfId="12330" xr:uid="{00000000-0005-0000-0000-000027300000}"/>
    <cellStyle name="Normal 22 2 3 2 2 2" xfId="12331" xr:uid="{00000000-0005-0000-0000-000028300000}"/>
    <cellStyle name="Normal 22 2 3 2 2 3" xfId="12332" xr:uid="{00000000-0005-0000-0000-000029300000}"/>
    <cellStyle name="Normal 22 2 3 2 2 4" xfId="12333" xr:uid="{00000000-0005-0000-0000-00002A300000}"/>
    <cellStyle name="Normal 22 2 3 2 3" xfId="12334" xr:uid="{00000000-0005-0000-0000-00002B300000}"/>
    <cellStyle name="Normal 22 2 3 2 4" xfId="12335" xr:uid="{00000000-0005-0000-0000-00002C300000}"/>
    <cellStyle name="Normal 22 2 3 2 5" xfId="12336" xr:uid="{00000000-0005-0000-0000-00002D300000}"/>
    <cellStyle name="Normal 22 2 3 3" xfId="12337" xr:uid="{00000000-0005-0000-0000-00002E300000}"/>
    <cellStyle name="Normal 22 2 3 3 2" xfId="12338" xr:uid="{00000000-0005-0000-0000-00002F300000}"/>
    <cellStyle name="Normal 22 2 3 3 3" xfId="12339" xr:uid="{00000000-0005-0000-0000-000030300000}"/>
    <cellStyle name="Normal 22 2 3 3 4" xfId="12340" xr:uid="{00000000-0005-0000-0000-000031300000}"/>
    <cellStyle name="Normal 22 2 3 4" xfId="12341" xr:uid="{00000000-0005-0000-0000-000032300000}"/>
    <cellStyle name="Normal 22 2 3 5" xfId="12342" xr:uid="{00000000-0005-0000-0000-000033300000}"/>
    <cellStyle name="Normal 22 2 3 6" xfId="12343" xr:uid="{00000000-0005-0000-0000-000034300000}"/>
    <cellStyle name="Normal 22 3" xfId="12344" xr:uid="{00000000-0005-0000-0000-000035300000}"/>
    <cellStyle name="Normal 22 3 2" xfId="12345" xr:uid="{00000000-0005-0000-0000-000036300000}"/>
    <cellStyle name="Normal 22 3 2 2" xfId="12346" xr:uid="{00000000-0005-0000-0000-000037300000}"/>
    <cellStyle name="Normal 22 3 2 2 2" xfId="12347" xr:uid="{00000000-0005-0000-0000-000038300000}"/>
    <cellStyle name="Normal 22 3 2 2 2 2" xfId="12348" xr:uid="{00000000-0005-0000-0000-000039300000}"/>
    <cellStyle name="Normal 22 3 2 2 2 3" xfId="12349" xr:uid="{00000000-0005-0000-0000-00003A300000}"/>
    <cellStyle name="Normal 22 3 2 2 2 4" xfId="12350" xr:uid="{00000000-0005-0000-0000-00003B300000}"/>
    <cellStyle name="Normal 22 3 2 2 3" xfId="12351" xr:uid="{00000000-0005-0000-0000-00003C300000}"/>
    <cellStyle name="Normal 22 3 2 2 4" xfId="12352" xr:uid="{00000000-0005-0000-0000-00003D300000}"/>
    <cellStyle name="Normal 22 3 2 2 5" xfId="12353" xr:uid="{00000000-0005-0000-0000-00003E300000}"/>
    <cellStyle name="Normal 22 3 2 3" xfId="12354" xr:uid="{00000000-0005-0000-0000-00003F300000}"/>
    <cellStyle name="Normal 22 3 2 4" xfId="12355" xr:uid="{00000000-0005-0000-0000-000040300000}"/>
    <cellStyle name="Normal 22 3 2 4 2" xfId="12356" xr:uid="{00000000-0005-0000-0000-000041300000}"/>
    <cellStyle name="Normal 22 3 2 4 3" xfId="12357" xr:uid="{00000000-0005-0000-0000-000042300000}"/>
    <cellStyle name="Normal 22 3 2 4 4" xfId="12358" xr:uid="{00000000-0005-0000-0000-000043300000}"/>
    <cellStyle name="Normal 22 3 2 5" xfId="12359" xr:uid="{00000000-0005-0000-0000-000044300000}"/>
    <cellStyle name="Normal 22 3 2 6" xfId="12360" xr:uid="{00000000-0005-0000-0000-000045300000}"/>
    <cellStyle name="Normal 22 3 2 7" xfId="12361" xr:uid="{00000000-0005-0000-0000-000046300000}"/>
    <cellStyle name="Normal 22 3 3" xfId="12362" xr:uid="{00000000-0005-0000-0000-000047300000}"/>
    <cellStyle name="Normal 22 3 3 2" xfId="12363" xr:uid="{00000000-0005-0000-0000-000048300000}"/>
    <cellStyle name="Normal 22 3 3 2 2" xfId="12364" xr:uid="{00000000-0005-0000-0000-000049300000}"/>
    <cellStyle name="Normal 22 3 3 2 2 2" xfId="12365" xr:uid="{00000000-0005-0000-0000-00004A300000}"/>
    <cellStyle name="Normal 22 3 3 2 2 3" xfId="12366" xr:uid="{00000000-0005-0000-0000-00004B300000}"/>
    <cellStyle name="Normal 22 3 3 2 2 4" xfId="12367" xr:uid="{00000000-0005-0000-0000-00004C300000}"/>
    <cellStyle name="Normal 22 3 3 2 3" xfId="12368" xr:uid="{00000000-0005-0000-0000-00004D300000}"/>
    <cellStyle name="Normal 22 3 3 2 4" xfId="12369" xr:uid="{00000000-0005-0000-0000-00004E300000}"/>
    <cellStyle name="Normal 22 3 3 2 5" xfId="12370" xr:uid="{00000000-0005-0000-0000-00004F300000}"/>
    <cellStyle name="Normal 22 3 3 3" xfId="12371" xr:uid="{00000000-0005-0000-0000-000050300000}"/>
    <cellStyle name="Normal 22 3 3 3 2" xfId="12372" xr:uid="{00000000-0005-0000-0000-000051300000}"/>
    <cellStyle name="Normal 22 3 3 3 3" xfId="12373" xr:uid="{00000000-0005-0000-0000-000052300000}"/>
    <cellStyle name="Normal 22 3 3 3 4" xfId="12374" xr:uid="{00000000-0005-0000-0000-000053300000}"/>
    <cellStyle name="Normal 22 3 3 4" xfId="12375" xr:uid="{00000000-0005-0000-0000-000054300000}"/>
    <cellStyle name="Normal 22 3 3 5" xfId="12376" xr:uid="{00000000-0005-0000-0000-000055300000}"/>
    <cellStyle name="Normal 22 3 3 6" xfId="12377" xr:uid="{00000000-0005-0000-0000-000056300000}"/>
    <cellStyle name="Normal 22 4" xfId="12378" xr:uid="{00000000-0005-0000-0000-000057300000}"/>
    <cellStyle name="Normal 22 4 2" xfId="12379" xr:uid="{00000000-0005-0000-0000-000058300000}"/>
    <cellStyle name="Normal 22 4 2 2" xfId="12380" xr:uid="{00000000-0005-0000-0000-000059300000}"/>
    <cellStyle name="Normal 22 4 2 2 2" xfId="12381" xr:uid="{00000000-0005-0000-0000-00005A300000}"/>
    <cellStyle name="Normal 22 4 2 2 2 2" xfId="12382" xr:uid="{00000000-0005-0000-0000-00005B300000}"/>
    <cellStyle name="Normal 22 4 2 2 2 3" xfId="12383" xr:uid="{00000000-0005-0000-0000-00005C300000}"/>
    <cellStyle name="Normal 22 4 2 2 2 4" xfId="12384" xr:uid="{00000000-0005-0000-0000-00005D300000}"/>
    <cellStyle name="Normal 22 4 2 2 3" xfId="12385" xr:uid="{00000000-0005-0000-0000-00005E300000}"/>
    <cellStyle name="Normal 22 4 2 2 4" xfId="12386" xr:uid="{00000000-0005-0000-0000-00005F300000}"/>
    <cellStyle name="Normal 22 4 2 2 5" xfId="12387" xr:uid="{00000000-0005-0000-0000-000060300000}"/>
    <cellStyle name="Normal 22 4 2 3" xfId="12388" xr:uid="{00000000-0005-0000-0000-000061300000}"/>
    <cellStyle name="Normal 22 4 2 3 2" xfId="12389" xr:uid="{00000000-0005-0000-0000-000062300000}"/>
    <cellStyle name="Normal 22 4 2 3 3" xfId="12390" xr:uid="{00000000-0005-0000-0000-000063300000}"/>
    <cellStyle name="Normal 22 4 2 3 4" xfId="12391" xr:uid="{00000000-0005-0000-0000-000064300000}"/>
    <cellStyle name="Normal 22 4 2 4" xfId="12392" xr:uid="{00000000-0005-0000-0000-000065300000}"/>
    <cellStyle name="Normal 22 4 2 5" xfId="12393" xr:uid="{00000000-0005-0000-0000-000066300000}"/>
    <cellStyle name="Normal 22 4 2 6" xfId="12394" xr:uid="{00000000-0005-0000-0000-000067300000}"/>
    <cellStyle name="Normal 22 4 3" xfId="12395" xr:uid="{00000000-0005-0000-0000-000068300000}"/>
    <cellStyle name="Normal 22 4 4" xfId="12396" xr:uid="{00000000-0005-0000-0000-000069300000}"/>
    <cellStyle name="Normal 22 4 4 2" xfId="12397" xr:uid="{00000000-0005-0000-0000-00006A300000}"/>
    <cellStyle name="Normal 22 4 4 2 2" xfId="12398" xr:uid="{00000000-0005-0000-0000-00006B300000}"/>
    <cellStyle name="Normal 22 4 4 2 3" xfId="12399" xr:uid="{00000000-0005-0000-0000-00006C300000}"/>
    <cellStyle name="Normal 22 4 4 2 4" xfId="12400" xr:uid="{00000000-0005-0000-0000-00006D300000}"/>
    <cellStyle name="Normal 22 4 4 3" xfId="12401" xr:uid="{00000000-0005-0000-0000-00006E300000}"/>
    <cellStyle name="Normal 22 4 4 4" xfId="12402" xr:uid="{00000000-0005-0000-0000-00006F300000}"/>
    <cellStyle name="Normal 22 4 4 5" xfId="12403" xr:uid="{00000000-0005-0000-0000-000070300000}"/>
    <cellStyle name="Normal 22 4 5" xfId="12404" xr:uid="{00000000-0005-0000-0000-000071300000}"/>
    <cellStyle name="Normal 22 4 5 2" xfId="12405" xr:uid="{00000000-0005-0000-0000-000072300000}"/>
    <cellStyle name="Normal 22 4 5 3" xfId="12406" xr:uid="{00000000-0005-0000-0000-000073300000}"/>
    <cellStyle name="Normal 22 4 5 4" xfId="12407" xr:uid="{00000000-0005-0000-0000-000074300000}"/>
    <cellStyle name="Normal 22 4 6" xfId="12408" xr:uid="{00000000-0005-0000-0000-000075300000}"/>
    <cellStyle name="Normal 22 4 7" xfId="12409" xr:uid="{00000000-0005-0000-0000-000076300000}"/>
    <cellStyle name="Normal 22 4 8" xfId="12410" xr:uid="{00000000-0005-0000-0000-000077300000}"/>
    <cellStyle name="Normal 22 5" xfId="12411" xr:uid="{00000000-0005-0000-0000-000078300000}"/>
    <cellStyle name="Normal 22 5 2" xfId="12412" xr:uid="{00000000-0005-0000-0000-000079300000}"/>
    <cellStyle name="Normal 22 5 2 2" xfId="12413" xr:uid="{00000000-0005-0000-0000-00007A300000}"/>
    <cellStyle name="Normal 22 5 2 2 2" xfId="12414" xr:uid="{00000000-0005-0000-0000-00007B300000}"/>
    <cellStyle name="Normal 22 5 2 2 3" xfId="12415" xr:uid="{00000000-0005-0000-0000-00007C300000}"/>
    <cellStyle name="Normal 22 5 2 2 4" xfId="12416" xr:uid="{00000000-0005-0000-0000-00007D300000}"/>
    <cellStyle name="Normal 22 5 2 3" xfId="12417" xr:uid="{00000000-0005-0000-0000-00007E300000}"/>
    <cellStyle name="Normal 22 5 2 4" xfId="12418" xr:uid="{00000000-0005-0000-0000-00007F300000}"/>
    <cellStyle name="Normal 22 5 2 5" xfId="12419" xr:uid="{00000000-0005-0000-0000-000080300000}"/>
    <cellStyle name="Normal 22 5 3" xfId="12420" xr:uid="{00000000-0005-0000-0000-000081300000}"/>
    <cellStyle name="Normal 22 5 4" xfId="12421" xr:uid="{00000000-0005-0000-0000-000082300000}"/>
    <cellStyle name="Normal 22 5 4 2" xfId="12422" xr:uid="{00000000-0005-0000-0000-000083300000}"/>
    <cellStyle name="Normal 22 5 4 3" xfId="12423" xr:uid="{00000000-0005-0000-0000-000084300000}"/>
    <cellStyle name="Normal 22 5 4 4" xfId="12424" xr:uid="{00000000-0005-0000-0000-000085300000}"/>
    <cellStyle name="Normal 22 5 5" xfId="12425" xr:uid="{00000000-0005-0000-0000-000086300000}"/>
    <cellStyle name="Normal 22 5 6" xfId="12426" xr:uid="{00000000-0005-0000-0000-000087300000}"/>
    <cellStyle name="Normal 22 5 7" xfId="12427" xr:uid="{00000000-0005-0000-0000-000088300000}"/>
    <cellStyle name="Normal 22 6" xfId="12428" xr:uid="{00000000-0005-0000-0000-000089300000}"/>
    <cellStyle name="Normal 22 7" xfId="12429" xr:uid="{00000000-0005-0000-0000-00008A300000}"/>
    <cellStyle name="Normal 22 8" xfId="12430" xr:uid="{00000000-0005-0000-0000-00008B300000}"/>
    <cellStyle name="Normal 22 8 2" xfId="12431" xr:uid="{00000000-0005-0000-0000-00008C300000}"/>
    <cellStyle name="Normal 22 8 3" xfId="12432" xr:uid="{00000000-0005-0000-0000-00008D300000}"/>
    <cellStyle name="Normal 22 8 4" xfId="12433" xr:uid="{00000000-0005-0000-0000-00008E300000}"/>
    <cellStyle name="Normal 23" xfId="12434" xr:uid="{00000000-0005-0000-0000-00008F300000}"/>
    <cellStyle name="Normal 23 2" xfId="12435" xr:uid="{00000000-0005-0000-0000-000090300000}"/>
    <cellStyle name="Normal 23 2 2" xfId="12436" xr:uid="{00000000-0005-0000-0000-000091300000}"/>
    <cellStyle name="Normal 23 3" xfId="12437" xr:uid="{00000000-0005-0000-0000-000092300000}"/>
    <cellStyle name="Normal 23 3 2" xfId="12438" xr:uid="{00000000-0005-0000-0000-000093300000}"/>
    <cellStyle name="Normal 23 4" xfId="12439" xr:uid="{00000000-0005-0000-0000-000094300000}"/>
    <cellStyle name="Normal 23 4 2" xfId="12440" xr:uid="{00000000-0005-0000-0000-000095300000}"/>
    <cellStyle name="Normal 23 4 2 2" xfId="12441" xr:uid="{00000000-0005-0000-0000-000096300000}"/>
    <cellStyle name="Normal 23 4 2 2 2" xfId="12442" xr:uid="{00000000-0005-0000-0000-000097300000}"/>
    <cellStyle name="Normal 23 4 2 2 3" xfId="12443" xr:uid="{00000000-0005-0000-0000-000098300000}"/>
    <cellStyle name="Normal 23 4 2 2 4" xfId="12444" xr:uid="{00000000-0005-0000-0000-000099300000}"/>
    <cellStyle name="Normal 23 4 2 3" xfId="12445" xr:uid="{00000000-0005-0000-0000-00009A300000}"/>
    <cellStyle name="Normal 23 4 2 4" xfId="12446" xr:uid="{00000000-0005-0000-0000-00009B300000}"/>
    <cellStyle name="Normal 23 4 2 5" xfId="12447" xr:uid="{00000000-0005-0000-0000-00009C300000}"/>
    <cellStyle name="Normal 23 4 3" xfId="12448" xr:uid="{00000000-0005-0000-0000-00009D300000}"/>
    <cellStyle name="Normal 23 4 4" xfId="12449" xr:uid="{00000000-0005-0000-0000-00009E300000}"/>
    <cellStyle name="Normal 23 4 4 2" xfId="12450" xr:uid="{00000000-0005-0000-0000-00009F300000}"/>
    <cellStyle name="Normal 23 4 4 3" xfId="12451" xr:uid="{00000000-0005-0000-0000-0000A0300000}"/>
    <cellStyle name="Normal 23 4 4 4" xfId="12452" xr:uid="{00000000-0005-0000-0000-0000A1300000}"/>
    <cellStyle name="Normal 23 4 5" xfId="12453" xr:uid="{00000000-0005-0000-0000-0000A2300000}"/>
    <cellStyle name="Normal 23 4 6" xfId="12454" xr:uid="{00000000-0005-0000-0000-0000A3300000}"/>
    <cellStyle name="Normal 23 4 7" xfId="12455" xr:uid="{00000000-0005-0000-0000-0000A4300000}"/>
    <cellStyle name="Normal 23 5" xfId="12456" xr:uid="{00000000-0005-0000-0000-0000A5300000}"/>
    <cellStyle name="Normal 23 6" xfId="12457" xr:uid="{00000000-0005-0000-0000-0000A6300000}"/>
    <cellStyle name="Normal 23 7" xfId="12458" xr:uid="{00000000-0005-0000-0000-0000A7300000}"/>
    <cellStyle name="Normal 23 8" xfId="12459" xr:uid="{00000000-0005-0000-0000-0000A8300000}"/>
    <cellStyle name="Normal 23 8 2" xfId="12460" xr:uid="{00000000-0005-0000-0000-0000A9300000}"/>
    <cellStyle name="Normal 23 8 3" xfId="12461" xr:uid="{00000000-0005-0000-0000-0000AA300000}"/>
    <cellStyle name="Normal 23 8 4" xfId="12462" xr:uid="{00000000-0005-0000-0000-0000AB300000}"/>
    <cellStyle name="Normal 24" xfId="12463" xr:uid="{00000000-0005-0000-0000-0000AC300000}"/>
    <cellStyle name="Normal 24 2" xfId="12464" xr:uid="{00000000-0005-0000-0000-0000AD300000}"/>
    <cellStyle name="Normal 24 2 2" xfId="12465" xr:uid="{00000000-0005-0000-0000-0000AE300000}"/>
    <cellStyle name="Normal 24 2 3" xfId="12466" xr:uid="{00000000-0005-0000-0000-0000AF300000}"/>
    <cellStyle name="Normal 24 2 3 2" xfId="12467" xr:uid="{00000000-0005-0000-0000-0000B0300000}"/>
    <cellStyle name="Normal 24 2 3 2 2" xfId="12468" xr:uid="{00000000-0005-0000-0000-0000B1300000}"/>
    <cellStyle name="Normal 24 2 3 2 2 2" xfId="12469" xr:uid="{00000000-0005-0000-0000-0000B2300000}"/>
    <cellStyle name="Normal 24 2 3 2 2 3" xfId="12470" xr:uid="{00000000-0005-0000-0000-0000B3300000}"/>
    <cellStyle name="Normal 24 2 3 2 2 4" xfId="12471" xr:uid="{00000000-0005-0000-0000-0000B4300000}"/>
    <cellStyle name="Normal 24 2 3 2 3" xfId="12472" xr:uid="{00000000-0005-0000-0000-0000B5300000}"/>
    <cellStyle name="Normal 24 2 3 2 4" xfId="12473" xr:uid="{00000000-0005-0000-0000-0000B6300000}"/>
    <cellStyle name="Normal 24 2 3 2 5" xfId="12474" xr:uid="{00000000-0005-0000-0000-0000B7300000}"/>
    <cellStyle name="Normal 24 2 3 3" xfId="12475" xr:uid="{00000000-0005-0000-0000-0000B8300000}"/>
    <cellStyle name="Normal 24 2 3 3 2" xfId="12476" xr:uid="{00000000-0005-0000-0000-0000B9300000}"/>
    <cellStyle name="Normal 24 2 3 3 3" xfId="12477" xr:uid="{00000000-0005-0000-0000-0000BA300000}"/>
    <cellStyle name="Normal 24 2 3 3 4" xfId="12478" xr:uid="{00000000-0005-0000-0000-0000BB300000}"/>
    <cellStyle name="Normal 24 2 3 4" xfId="12479" xr:uid="{00000000-0005-0000-0000-0000BC300000}"/>
    <cellStyle name="Normal 24 2 3 5" xfId="12480" xr:uid="{00000000-0005-0000-0000-0000BD300000}"/>
    <cellStyle name="Normal 24 2 3 6" xfId="12481" xr:uid="{00000000-0005-0000-0000-0000BE300000}"/>
    <cellStyle name="Normal 24 3" xfId="12482" xr:uid="{00000000-0005-0000-0000-0000BF300000}"/>
    <cellStyle name="Normal 24 3 2" xfId="12483" xr:uid="{00000000-0005-0000-0000-0000C0300000}"/>
    <cellStyle name="Normal 24 3 2 2" xfId="12484" xr:uid="{00000000-0005-0000-0000-0000C1300000}"/>
    <cellStyle name="Normal 24 3 2 2 2" xfId="12485" xr:uid="{00000000-0005-0000-0000-0000C2300000}"/>
    <cellStyle name="Normal 24 3 2 2 2 2" xfId="12486" xr:uid="{00000000-0005-0000-0000-0000C3300000}"/>
    <cellStyle name="Normal 24 3 2 2 2 3" xfId="12487" xr:uid="{00000000-0005-0000-0000-0000C4300000}"/>
    <cellStyle name="Normal 24 3 2 2 2 4" xfId="12488" xr:uid="{00000000-0005-0000-0000-0000C5300000}"/>
    <cellStyle name="Normal 24 3 2 2 3" xfId="12489" xr:uid="{00000000-0005-0000-0000-0000C6300000}"/>
    <cellStyle name="Normal 24 3 2 2 4" xfId="12490" xr:uid="{00000000-0005-0000-0000-0000C7300000}"/>
    <cellStyle name="Normal 24 3 2 2 5" xfId="12491" xr:uid="{00000000-0005-0000-0000-0000C8300000}"/>
    <cellStyle name="Normal 24 3 2 3" xfId="12492" xr:uid="{00000000-0005-0000-0000-0000C9300000}"/>
    <cellStyle name="Normal 24 3 2 4" xfId="12493" xr:uid="{00000000-0005-0000-0000-0000CA300000}"/>
    <cellStyle name="Normal 24 3 2 4 2" xfId="12494" xr:uid="{00000000-0005-0000-0000-0000CB300000}"/>
    <cellStyle name="Normal 24 3 2 4 3" xfId="12495" xr:uid="{00000000-0005-0000-0000-0000CC300000}"/>
    <cellStyle name="Normal 24 3 2 4 4" xfId="12496" xr:uid="{00000000-0005-0000-0000-0000CD300000}"/>
    <cellStyle name="Normal 24 3 2 5" xfId="12497" xr:uid="{00000000-0005-0000-0000-0000CE300000}"/>
    <cellStyle name="Normal 24 3 2 6" xfId="12498" xr:uid="{00000000-0005-0000-0000-0000CF300000}"/>
    <cellStyle name="Normal 24 3 2 7" xfId="12499" xr:uid="{00000000-0005-0000-0000-0000D0300000}"/>
    <cellStyle name="Normal 24 4" xfId="12500" xr:uid="{00000000-0005-0000-0000-0000D1300000}"/>
    <cellStyle name="Normal 24 5" xfId="12501" xr:uid="{00000000-0005-0000-0000-0000D2300000}"/>
    <cellStyle name="Normal 24 5 2" xfId="12502" xr:uid="{00000000-0005-0000-0000-0000D3300000}"/>
    <cellStyle name="Normal 24 5 2 2" xfId="12503" xr:uid="{00000000-0005-0000-0000-0000D4300000}"/>
    <cellStyle name="Normal 24 5 2 2 2" xfId="12504" xr:uid="{00000000-0005-0000-0000-0000D5300000}"/>
    <cellStyle name="Normal 24 5 2 2 3" xfId="12505" xr:uid="{00000000-0005-0000-0000-0000D6300000}"/>
    <cellStyle name="Normal 24 5 2 2 4" xfId="12506" xr:uid="{00000000-0005-0000-0000-0000D7300000}"/>
    <cellStyle name="Normal 24 5 2 3" xfId="12507" xr:uid="{00000000-0005-0000-0000-0000D8300000}"/>
    <cellStyle name="Normal 24 5 2 4" xfId="12508" xr:uid="{00000000-0005-0000-0000-0000D9300000}"/>
    <cellStyle name="Normal 24 5 2 5" xfId="12509" xr:uid="{00000000-0005-0000-0000-0000DA300000}"/>
    <cellStyle name="Normal 24 5 3" xfId="12510" xr:uid="{00000000-0005-0000-0000-0000DB300000}"/>
    <cellStyle name="Normal 24 5 4" xfId="12511" xr:uid="{00000000-0005-0000-0000-0000DC300000}"/>
    <cellStyle name="Normal 24 5 4 2" xfId="12512" xr:uid="{00000000-0005-0000-0000-0000DD300000}"/>
    <cellStyle name="Normal 24 5 4 3" xfId="12513" xr:uid="{00000000-0005-0000-0000-0000DE300000}"/>
    <cellStyle name="Normal 24 5 4 4" xfId="12514" xr:uid="{00000000-0005-0000-0000-0000DF300000}"/>
    <cellStyle name="Normal 24 5 5" xfId="12515" xr:uid="{00000000-0005-0000-0000-0000E0300000}"/>
    <cellStyle name="Normal 24 5 6" xfId="12516" xr:uid="{00000000-0005-0000-0000-0000E1300000}"/>
    <cellStyle name="Normal 24 5 7" xfId="12517" xr:uid="{00000000-0005-0000-0000-0000E2300000}"/>
    <cellStyle name="Normal 24 6" xfId="12518" xr:uid="{00000000-0005-0000-0000-0000E3300000}"/>
    <cellStyle name="Normal 24 7" xfId="12519" xr:uid="{00000000-0005-0000-0000-0000E4300000}"/>
    <cellStyle name="Normal 24 8" xfId="12520" xr:uid="{00000000-0005-0000-0000-0000E5300000}"/>
    <cellStyle name="Normal 24 8 2" xfId="12521" xr:uid="{00000000-0005-0000-0000-0000E6300000}"/>
    <cellStyle name="Normal 24 8 3" xfId="12522" xr:uid="{00000000-0005-0000-0000-0000E7300000}"/>
    <cellStyle name="Normal 24 8 4" xfId="12523" xr:uid="{00000000-0005-0000-0000-0000E8300000}"/>
    <cellStyle name="Normal 25" xfId="12524" xr:uid="{00000000-0005-0000-0000-0000E9300000}"/>
    <cellStyle name="Normal 25 2" xfId="12525" xr:uid="{00000000-0005-0000-0000-0000EA300000}"/>
    <cellStyle name="Normal 25 2 2" xfId="12526" xr:uid="{00000000-0005-0000-0000-0000EB300000}"/>
    <cellStyle name="Normal 25 2 2 2" xfId="12527" xr:uid="{00000000-0005-0000-0000-0000EC300000}"/>
    <cellStyle name="Normal 25 3" xfId="12528" xr:uid="{00000000-0005-0000-0000-0000ED300000}"/>
    <cellStyle name="Normal 25 3 2" xfId="12529" xr:uid="{00000000-0005-0000-0000-0000EE300000}"/>
    <cellStyle name="Normal 25 4" xfId="12530" xr:uid="{00000000-0005-0000-0000-0000EF300000}"/>
    <cellStyle name="Normal 25 5" xfId="12531" xr:uid="{00000000-0005-0000-0000-0000F0300000}"/>
    <cellStyle name="Normal 25 5 2" xfId="12532" xr:uid="{00000000-0005-0000-0000-0000F1300000}"/>
    <cellStyle name="Normal 25 5 2 2" xfId="12533" xr:uid="{00000000-0005-0000-0000-0000F2300000}"/>
    <cellStyle name="Normal 25 5 2 2 2" xfId="12534" xr:uid="{00000000-0005-0000-0000-0000F3300000}"/>
    <cellStyle name="Normal 25 5 2 2 3" xfId="12535" xr:uid="{00000000-0005-0000-0000-0000F4300000}"/>
    <cellStyle name="Normal 25 5 2 2 4" xfId="12536" xr:uid="{00000000-0005-0000-0000-0000F5300000}"/>
    <cellStyle name="Normal 25 5 2 3" xfId="12537" xr:uid="{00000000-0005-0000-0000-0000F6300000}"/>
    <cellStyle name="Normal 25 5 2 4" xfId="12538" xr:uid="{00000000-0005-0000-0000-0000F7300000}"/>
    <cellStyle name="Normal 25 5 2 5" xfId="12539" xr:uid="{00000000-0005-0000-0000-0000F8300000}"/>
    <cellStyle name="Normal 25 5 3" xfId="12540" xr:uid="{00000000-0005-0000-0000-0000F9300000}"/>
    <cellStyle name="Normal 25 5 3 2" xfId="12541" xr:uid="{00000000-0005-0000-0000-0000FA300000}"/>
    <cellStyle name="Normal 25 5 3 3" xfId="12542" xr:uid="{00000000-0005-0000-0000-0000FB300000}"/>
    <cellStyle name="Normal 25 5 3 4" xfId="12543" xr:uid="{00000000-0005-0000-0000-0000FC300000}"/>
    <cellStyle name="Normal 25 5 4" xfId="12544" xr:uid="{00000000-0005-0000-0000-0000FD300000}"/>
    <cellStyle name="Normal 25 5 5" xfId="12545" xr:uid="{00000000-0005-0000-0000-0000FE300000}"/>
    <cellStyle name="Normal 25 5 6" xfId="12546" xr:uid="{00000000-0005-0000-0000-0000FF300000}"/>
    <cellStyle name="Normal 25 6" xfId="12547" xr:uid="{00000000-0005-0000-0000-000000310000}"/>
    <cellStyle name="Normal 25 6 2" xfId="12548" xr:uid="{00000000-0005-0000-0000-000001310000}"/>
    <cellStyle name="Normal 25 6 3" xfId="12549" xr:uid="{00000000-0005-0000-0000-000002310000}"/>
    <cellStyle name="Normal 25 6 4" xfId="12550" xr:uid="{00000000-0005-0000-0000-000003310000}"/>
    <cellStyle name="Normal 26" xfId="12551" xr:uid="{00000000-0005-0000-0000-000004310000}"/>
    <cellStyle name="Normal 26 2" xfId="12552" xr:uid="{00000000-0005-0000-0000-000005310000}"/>
    <cellStyle name="Normal 26 2 2" xfId="12553" xr:uid="{00000000-0005-0000-0000-000006310000}"/>
    <cellStyle name="Normal 26 2 2 2" xfId="12554" xr:uid="{00000000-0005-0000-0000-000007310000}"/>
    <cellStyle name="Normal 26 3" xfId="12555" xr:uid="{00000000-0005-0000-0000-000008310000}"/>
    <cellStyle name="Normal 26 3 2" xfId="12556" xr:uid="{00000000-0005-0000-0000-000009310000}"/>
    <cellStyle name="Normal 26 3 3" xfId="12557" xr:uid="{00000000-0005-0000-0000-00000A310000}"/>
    <cellStyle name="Normal 26 3 4" xfId="12558" xr:uid="{00000000-0005-0000-0000-00000B310000}"/>
    <cellStyle name="Normal 26 3 4 2" xfId="12559" xr:uid="{00000000-0005-0000-0000-00000C310000}"/>
    <cellStyle name="Normal 26 3 4 3" xfId="12560" xr:uid="{00000000-0005-0000-0000-00000D310000}"/>
    <cellStyle name="Normal 26 3 4 4" xfId="12561" xr:uid="{00000000-0005-0000-0000-00000E310000}"/>
    <cellStyle name="Normal 26 4" xfId="12562" xr:uid="{00000000-0005-0000-0000-00000F310000}"/>
    <cellStyle name="Normal 26 4 2" xfId="12563" xr:uid="{00000000-0005-0000-0000-000010310000}"/>
    <cellStyle name="Normal 26 4 3" xfId="12564" xr:uid="{00000000-0005-0000-0000-000011310000}"/>
    <cellStyle name="Normal 26 4 3 2" xfId="12565" xr:uid="{00000000-0005-0000-0000-000012310000}"/>
    <cellStyle name="Normal 26 4 3 3" xfId="12566" xr:uid="{00000000-0005-0000-0000-000013310000}"/>
    <cellStyle name="Normal 26 4 3 4" xfId="12567" xr:uid="{00000000-0005-0000-0000-000014310000}"/>
    <cellStyle name="Normal 26 5" xfId="12568" xr:uid="{00000000-0005-0000-0000-000015310000}"/>
    <cellStyle name="Normal 26 5 2" xfId="12569" xr:uid="{00000000-0005-0000-0000-000016310000}"/>
    <cellStyle name="Normal 26 5 2 2" xfId="12570" xr:uid="{00000000-0005-0000-0000-000017310000}"/>
    <cellStyle name="Normal 26 5 2 2 2" xfId="12571" xr:uid="{00000000-0005-0000-0000-000018310000}"/>
    <cellStyle name="Normal 26 5 2 2 3" xfId="12572" xr:uid="{00000000-0005-0000-0000-000019310000}"/>
    <cellStyle name="Normal 26 5 2 2 4" xfId="12573" xr:uid="{00000000-0005-0000-0000-00001A310000}"/>
    <cellStyle name="Normal 26 5 2 3" xfId="12574" xr:uid="{00000000-0005-0000-0000-00001B310000}"/>
    <cellStyle name="Normal 26 5 2 4" xfId="12575" xr:uid="{00000000-0005-0000-0000-00001C310000}"/>
    <cellStyle name="Normal 26 5 2 5" xfId="12576" xr:uid="{00000000-0005-0000-0000-00001D310000}"/>
    <cellStyle name="Normal 26 5 3" xfId="12577" xr:uid="{00000000-0005-0000-0000-00001E310000}"/>
    <cellStyle name="Normal 26 5 3 2" xfId="12578" xr:uid="{00000000-0005-0000-0000-00001F310000}"/>
    <cellStyle name="Normal 26 5 3 3" xfId="12579" xr:uid="{00000000-0005-0000-0000-000020310000}"/>
    <cellStyle name="Normal 26 5 3 4" xfId="12580" xr:uid="{00000000-0005-0000-0000-000021310000}"/>
    <cellStyle name="Normal 26 5 4" xfId="12581" xr:uid="{00000000-0005-0000-0000-000022310000}"/>
    <cellStyle name="Normal 26 5 5" xfId="12582" xr:uid="{00000000-0005-0000-0000-000023310000}"/>
    <cellStyle name="Normal 26 5 6" xfId="12583" xr:uid="{00000000-0005-0000-0000-000024310000}"/>
    <cellStyle name="Normal 26 6" xfId="12584" xr:uid="{00000000-0005-0000-0000-000025310000}"/>
    <cellStyle name="Normal 26 6 2" xfId="12585" xr:uid="{00000000-0005-0000-0000-000026310000}"/>
    <cellStyle name="Normal 26 6 3" xfId="12586" xr:uid="{00000000-0005-0000-0000-000027310000}"/>
    <cellStyle name="Normal 26 6 4" xfId="12587" xr:uid="{00000000-0005-0000-0000-000028310000}"/>
    <cellStyle name="Normal 27" xfId="12588" xr:uid="{00000000-0005-0000-0000-000029310000}"/>
    <cellStyle name="Normal 27 2" xfId="12589" xr:uid="{00000000-0005-0000-0000-00002A310000}"/>
    <cellStyle name="Normal 27 2 2" xfId="12590" xr:uid="{00000000-0005-0000-0000-00002B310000}"/>
    <cellStyle name="Normal 27 3" xfId="12591" xr:uid="{00000000-0005-0000-0000-00002C310000}"/>
    <cellStyle name="Normal 27 3 2" xfId="12592" xr:uid="{00000000-0005-0000-0000-00002D310000}"/>
    <cellStyle name="Normal 27 4" xfId="12593" xr:uid="{00000000-0005-0000-0000-00002E310000}"/>
    <cellStyle name="Normal 27 5" xfId="12594" xr:uid="{00000000-0005-0000-0000-00002F310000}"/>
    <cellStyle name="Normal 27 5 2" xfId="12595" xr:uid="{00000000-0005-0000-0000-000030310000}"/>
    <cellStyle name="Normal 27 5 2 2" xfId="12596" xr:uid="{00000000-0005-0000-0000-000031310000}"/>
    <cellStyle name="Normal 27 5 2 2 2" xfId="12597" xr:uid="{00000000-0005-0000-0000-000032310000}"/>
    <cellStyle name="Normal 27 5 2 2 3" xfId="12598" xr:uid="{00000000-0005-0000-0000-000033310000}"/>
    <cellStyle name="Normal 27 5 2 2 4" xfId="12599" xr:uid="{00000000-0005-0000-0000-000034310000}"/>
    <cellStyle name="Normal 27 5 2 3" xfId="12600" xr:uid="{00000000-0005-0000-0000-000035310000}"/>
    <cellStyle name="Normal 27 5 2 4" xfId="12601" xr:uid="{00000000-0005-0000-0000-000036310000}"/>
    <cellStyle name="Normal 27 5 2 5" xfId="12602" xr:uid="{00000000-0005-0000-0000-000037310000}"/>
    <cellStyle name="Normal 27 5 3" xfId="12603" xr:uid="{00000000-0005-0000-0000-000038310000}"/>
    <cellStyle name="Normal 27 5 3 2" xfId="12604" xr:uid="{00000000-0005-0000-0000-000039310000}"/>
    <cellStyle name="Normal 27 5 3 3" xfId="12605" xr:uid="{00000000-0005-0000-0000-00003A310000}"/>
    <cellStyle name="Normal 27 5 3 4" xfId="12606" xr:uid="{00000000-0005-0000-0000-00003B310000}"/>
    <cellStyle name="Normal 27 5 4" xfId="12607" xr:uid="{00000000-0005-0000-0000-00003C310000}"/>
    <cellStyle name="Normal 27 5 5" xfId="12608" xr:uid="{00000000-0005-0000-0000-00003D310000}"/>
    <cellStyle name="Normal 27 5 6" xfId="12609" xr:uid="{00000000-0005-0000-0000-00003E310000}"/>
    <cellStyle name="Normal 28" xfId="12610" xr:uid="{00000000-0005-0000-0000-00003F310000}"/>
    <cellStyle name="Normal 28 2" xfId="12611" xr:uid="{00000000-0005-0000-0000-000040310000}"/>
    <cellStyle name="Normal 28 2 2" xfId="12612" xr:uid="{00000000-0005-0000-0000-000041310000}"/>
    <cellStyle name="Normal 28 3" xfId="12613" xr:uid="{00000000-0005-0000-0000-000042310000}"/>
    <cellStyle name="Normal 28 3 2" xfId="12614" xr:uid="{00000000-0005-0000-0000-000043310000}"/>
    <cellStyle name="Normal 28 4" xfId="12615" xr:uid="{00000000-0005-0000-0000-000044310000}"/>
    <cellStyle name="Normal 28 5" xfId="12616" xr:uid="{00000000-0005-0000-0000-000045310000}"/>
    <cellStyle name="Normal 28 5 2" xfId="12617" xr:uid="{00000000-0005-0000-0000-000046310000}"/>
    <cellStyle name="Normal 28 5 2 2" xfId="12618" xr:uid="{00000000-0005-0000-0000-000047310000}"/>
    <cellStyle name="Normal 28 5 2 2 2" xfId="12619" xr:uid="{00000000-0005-0000-0000-000048310000}"/>
    <cellStyle name="Normal 28 5 2 2 3" xfId="12620" xr:uid="{00000000-0005-0000-0000-000049310000}"/>
    <cellStyle name="Normal 28 5 2 2 4" xfId="12621" xr:uid="{00000000-0005-0000-0000-00004A310000}"/>
    <cellStyle name="Normal 28 5 2 3" xfId="12622" xr:uid="{00000000-0005-0000-0000-00004B310000}"/>
    <cellStyle name="Normal 28 5 2 4" xfId="12623" xr:uid="{00000000-0005-0000-0000-00004C310000}"/>
    <cellStyle name="Normal 28 5 2 5" xfId="12624" xr:uid="{00000000-0005-0000-0000-00004D310000}"/>
    <cellStyle name="Normal 28 5 3" xfId="12625" xr:uid="{00000000-0005-0000-0000-00004E310000}"/>
    <cellStyle name="Normal 28 5 3 2" xfId="12626" xr:uid="{00000000-0005-0000-0000-00004F310000}"/>
    <cellStyle name="Normal 28 5 3 3" xfId="12627" xr:uid="{00000000-0005-0000-0000-000050310000}"/>
    <cellStyle name="Normal 28 5 3 4" xfId="12628" xr:uid="{00000000-0005-0000-0000-000051310000}"/>
    <cellStyle name="Normal 28 5 4" xfId="12629" xr:uid="{00000000-0005-0000-0000-000052310000}"/>
    <cellStyle name="Normal 28 5 5" xfId="12630" xr:uid="{00000000-0005-0000-0000-000053310000}"/>
    <cellStyle name="Normal 28 5 6" xfId="12631" xr:uid="{00000000-0005-0000-0000-000054310000}"/>
    <cellStyle name="Normal 29" xfId="12632" xr:uid="{00000000-0005-0000-0000-000055310000}"/>
    <cellStyle name="Normal 29 10" xfId="12633" xr:uid="{00000000-0005-0000-0000-000056310000}"/>
    <cellStyle name="Normal 29 10 2" xfId="12634" xr:uid="{00000000-0005-0000-0000-000057310000}"/>
    <cellStyle name="Normal 29 11" xfId="12635" xr:uid="{00000000-0005-0000-0000-000058310000}"/>
    <cellStyle name="Normal 29 11 2" xfId="12636" xr:uid="{00000000-0005-0000-0000-000059310000}"/>
    <cellStyle name="Normal 29 12" xfId="12637" xr:uid="{00000000-0005-0000-0000-00005A310000}"/>
    <cellStyle name="Normal 29 12 2" xfId="12638" xr:uid="{00000000-0005-0000-0000-00005B310000}"/>
    <cellStyle name="Normal 29 13" xfId="12639" xr:uid="{00000000-0005-0000-0000-00005C310000}"/>
    <cellStyle name="Normal 29 13 2" xfId="12640" xr:uid="{00000000-0005-0000-0000-00005D310000}"/>
    <cellStyle name="Normal 29 13 2 2" xfId="12641" xr:uid="{00000000-0005-0000-0000-00005E310000}"/>
    <cellStyle name="Normal 29 13 2 3" xfId="12642" xr:uid="{00000000-0005-0000-0000-00005F310000}"/>
    <cellStyle name="Normal 29 13 2 4" xfId="12643" xr:uid="{00000000-0005-0000-0000-000060310000}"/>
    <cellStyle name="Normal 29 13 3" xfId="12644" xr:uid="{00000000-0005-0000-0000-000061310000}"/>
    <cellStyle name="Normal 29 13 4" xfId="12645" xr:uid="{00000000-0005-0000-0000-000062310000}"/>
    <cellStyle name="Normal 29 13 5" xfId="12646" xr:uid="{00000000-0005-0000-0000-000063310000}"/>
    <cellStyle name="Normal 29 14" xfId="12647" xr:uid="{00000000-0005-0000-0000-000064310000}"/>
    <cellStyle name="Normal 29 14 2" xfId="12648" xr:uid="{00000000-0005-0000-0000-000065310000}"/>
    <cellStyle name="Normal 29 14 3" xfId="12649" xr:uid="{00000000-0005-0000-0000-000066310000}"/>
    <cellStyle name="Normal 29 14 4" xfId="12650" xr:uid="{00000000-0005-0000-0000-000067310000}"/>
    <cellStyle name="Normal 29 15" xfId="12651" xr:uid="{00000000-0005-0000-0000-000068310000}"/>
    <cellStyle name="Normal 29 16" xfId="12652" xr:uid="{00000000-0005-0000-0000-000069310000}"/>
    <cellStyle name="Normal 29 17" xfId="12653" xr:uid="{00000000-0005-0000-0000-00006A310000}"/>
    <cellStyle name="Normal 29 2" xfId="12654" xr:uid="{00000000-0005-0000-0000-00006B310000}"/>
    <cellStyle name="Normal 29 2 2" xfId="12655" xr:uid="{00000000-0005-0000-0000-00006C310000}"/>
    <cellStyle name="Normal 29 3" xfId="12656" xr:uid="{00000000-0005-0000-0000-00006D310000}"/>
    <cellStyle name="Normal 29 3 2" xfId="12657" xr:uid="{00000000-0005-0000-0000-00006E310000}"/>
    <cellStyle name="Normal 29 4" xfId="12658" xr:uid="{00000000-0005-0000-0000-00006F310000}"/>
    <cellStyle name="Normal 29 4 2" xfId="12659" xr:uid="{00000000-0005-0000-0000-000070310000}"/>
    <cellStyle name="Normal 29 5" xfId="12660" xr:uid="{00000000-0005-0000-0000-000071310000}"/>
    <cellStyle name="Normal 29 5 2" xfId="12661" xr:uid="{00000000-0005-0000-0000-000072310000}"/>
    <cellStyle name="Normal 29 6" xfId="12662" xr:uid="{00000000-0005-0000-0000-000073310000}"/>
    <cellStyle name="Normal 29 6 2" xfId="12663" xr:uid="{00000000-0005-0000-0000-000074310000}"/>
    <cellStyle name="Normal 29 7" xfId="12664" xr:uid="{00000000-0005-0000-0000-000075310000}"/>
    <cellStyle name="Normal 29 7 2" xfId="12665" xr:uid="{00000000-0005-0000-0000-000076310000}"/>
    <cellStyle name="Normal 29 8" xfId="12666" xr:uid="{00000000-0005-0000-0000-000077310000}"/>
    <cellStyle name="Normal 29 8 2" xfId="12667" xr:uid="{00000000-0005-0000-0000-000078310000}"/>
    <cellStyle name="Normal 29 9" xfId="12668" xr:uid="{00000000-0005-0000-0000-000079310000}"/>
    <cellStyle name="Normal 29 9 2" xfId="12669" xr:uid="{00000000-0005-0000-0000-00007A310000}"/>
    <cellStyle name="Normal 3" xfId="12" xr:uid="{00000000-0005-0000-0000-00007B310000}"/>
    <cellStyle name="Normal 3 10" xfId="12670" xr:uid="{00000000-0005-0000-0000-00007C310000}"/>
    <cellStyle name="Normal 3 10 2" xfId="12671" xr:uid="{00000000-0005-0000-0000-00007D310000}"/>
    <cellStyle name="Normal 3 10 2 2" xfId="12672" xr:uid="{00000000-0005-0000-0000-00007E310000}"/>
    <cellStyle name="Normal 3 10 2 3" xfId="12673" xr:uid="{00000000-0005-0000-0000-00007F310000}"/>
    <cellStyle name="Normal 3 10 2 3 2" xfId="12674" xr:uid="{00000000-0005-0000-0000-000080310000}"/>
    <cellStyle name="Normal 3 10 2 3 2 2" xfId="12675" xr:uid="{00000000-0005-0000-0000-000081310000}"/>
    <cellStyle name="Normal 3 10 2 3 2 3" xfId="12676" xr:uid="{00000000-0005-0000-0000-000082310000}"/>
    <cellStyle name="Normal 3 10 2 3 2 4" xfId="12677" xr:uid="{00000000-0005-0000-0000-000083310000}"/>
    <cellStyle name="Normal 3 10 2 3 3" xfId="12678" xr:uid="{00000000-0005-0000-0000-000084310000}"/>
    <cellStyle name="Normal 3 10 2 3 4" xfId="12679" xr:uid="{00000000-0005-0000-0000-000085310000}"/>
    <cellStyle name="Normal 3 10 2 3 5" xfId="12680" xr:uid="{00000000-0005-0000-0000-000086310000}"/>
    <cellStyle name="Normal 3 10 2 4" xfId="12681" xr:uid="{00000000-0005-0000-0000-000087310000}"/>
    <cellStyle name="Normal 3 10 2 4 2" xfId="12682" xr:uid="{00000000-0005-0000-0000-000088310000}"/>
    <cellStyle name="Normal 3 10 2 4 3" xfId="12683" xr:uid="{00000000-0005-0000-0000-000089310000}"/>
    <cellStyle name="Normal 3 10 2 4 4" xfId="12684" xr:uid="{00000000-0005-0000-0000-00008A310000}"/>
    <cellStyle name="Normal 3 10 2 5" xfId="12685" xr:uid="{00000000-0005-0000-0000-00008B310000}"/>
    <cellStyle name="Normal 3 10 2 6" xfId="12686" xr:uid="{00000000-0005-0000-0000-00008C310000}"/>
    <cellStyle name="Normal 3 10 2 7" xfId="12687" xr:uid="{00000000-0005-0000-0000-00008D310000}"/>
    <cellStyle name="Normal 3 10 3" xfId="12688" xr:uid="{00000000-0005-0000-0000-00008E310000}"/>
    <cellStyle name="Normal 3 10 3 2" xfId="12689" xr:uid="{00000000-0005-0000-0000-00008F310000}"/>
    <cellStyle name="Normal 3 10 3 2 2" xfId="12690" xr:uid="{00000000-0005-0000-0000-000090310000}"/>
    <cellStyle name="Normal 3 10 3 2 2 2" xfId="12691" xr:uid="{00000000-0005-0000-0000-000091310000}"/>
    <cellStyle name="Normal 3 10 3 2 2 3" xfId="12692" xr:uid="{00000000-0005-0000-0000-000092310000}"/>
    <cellStyle name="Normal 3 10 3 2 2 4" xfId="12693" xr:uid="{00000000-0005-0000-0000-000093310000}"/>
    <cellStyle name="Normal 3 10 3 2 3" xfId="12694" xr:uid="{00000000-0005-0000-0000-000094310000}"/>
    <cellStyle name="Normal 3 10 3 2 4" xfId="12695" xr:uid="{00000000-0005-0000-0000-000095310000}"/>
    <cellStyle name="Normal 3 10 3 2 5" xfId="12696" xr:uid="{00000000-0005-0000-0000-000096310000}"/>
    <cellStyle name="Normal 3 10 3 3" xfId="12697" xr:uid="{00000000-0005-0000-0000-000097310000}"/>
    <cellStyle name="Normal 3 10 3 3 2" xfId="12698" xr:uid="{00000000-0005-0000-0000-000098310000}"/>
    <cellStyle name="Normal 3 10 3 3 3" xfId="12699" xr:uid="{00000000-0005-0000-0000-000099310000}"/>
    <cellStyle name="Normal 3 10 3 3 4" xfId="12700" xr:uid="{00000000-0005-0000-0000-00009A310000}"/>
    <cellStyle name="Normal 3 10 3 4" xfId="12701" xr:uid="{00000000-0005-0000-0000-00009B310000}"/>
    <cellStyle name="Normal 3 10 3 5" xfId="12702" xr:uid="{00000000-0005-0000-0000-00009C310000}"/>
    <cellStyle name="Normal 3 10 3 6" xfId="12703" xr:uid="{00000000-0005-0000-0000-00009D310000}"/>
    <cellStyle name="Normal 3 10 4" xfId="12704" xr:uid="{00000000-0005-0000-0000-00009E310000}"/>
    <cellStyle name="Normal 3 10 5" xfId="12705" xr:uid="{00000000-0005-0000-0000-00009F310000}"/>
    <cellStyle name="Normal 3 10 5 2" xfId="12706" xr:uid="{00000000-0005-0000-0000-0000A0310000}"/>
    <cellStyle name="Normal 3 10 5 2 2" xfId="12707" xr:uid="{00000000-0005-0000-0000-0000A1310000}"/>
    <cellStyle name="Normal 3 10 5 2 3" xfId="12708" xr:uid="{00000000-0005-0000-0000-0000A2310000}"/>
    <cellStyle name="Normal 3 10 5 2 4" xfId="12709" xr:uid="{00000000-0005-0000-0000-0000A3310000}"/>
    <cellStyle name="Normal 3 10 5 3" xfId="12710" xr:uid="{00000000-0005-0000-0000-0000A4310000}"/>
    <cellStyle name="Normal 3 10 5 4" xfId="12711" xr:uid="{00000000-0005-0000-0000-0000A5310000}"/>
    <cellStyle name="Normal 3 10 5 5" xfId="12712" xr:uid="{00000000-0005-0000-0000-0000A6310000}"/>
    <cellStyle name="Normal 3 10 6" xfId="12713" xr:uid="{00000000-0005-0000-0000-0000A7310000}"/>
    <cellStyle name="Normal 3 10 7" xfId="12714" xr:uid="{00000000-0005-0000-0000-0000A8310000}"/>
    <cellStyle name="Normal 3 10 8" xfId="12715" xr:uid="{00000000-0005-0000-0000-0000A9310000}"/>
    <cellStyle name="Normal 3 11" xfId="12716" xr:uid="{00000000-0005-0000-0000-0000AA310000}"/>
    <cellStyle name="Normal 3 11 2" xfId="12717" xr:uid="{00000000-0005-0000-0000-0000AB310000}"/>
    <cellStyle name="Normal 3 11 2 2" xfId="12718" xr:uid="{00000000-0005-0000-0000-0000AC310000}"/>
    <cellStyle name="Normal 3 11 2 2 2" xfId="12719" xr:uid="{00000000-0005-0000-0000-0000AD310000}"/>
    <cellStyle name="Normal 3 11 2 2 2 2" xfId="12720" xr:uid="{00000000-0005-0000-0000-0000AE310000}"/>
    <cellStyle name="Normal 3 11 2 2 2 3" xfId="12721" xr:uid="{00000000-0005-0000-0000-0000AF310000}"/>
    <cellStyle name="Normal 3 11 2 2 2 4" xfId="12722" xr:uid="{00000000-0005-0000-0000-0000B0310000}"/>
    <cellStyle name="Normal 3 11 2 2 3" xfId="12723" xr:uid="{00000000-0005-0000-0000-0000B1310000}"/>
    <cellStyle name="Normal 3 11 2 2 4" xfId="12724" xr:uid="{00000000-0005-0000-0000-0000B2310000}"/>
    <cellStyle name="Normal 3 11 2 2 5" xfId="12725" xr:uid="{00000000-0005-0000-0000-0000B3310000}"/>
    <cellStyle name="Normal 3 11 2 3" xfId="12726" xr:uid="{00000000-0005-0000-0000-0000B4310000}"/>
    <cellStyle name="Normal 3 11 2 3 2" xfId="12727" xr:uid="{00000000-0005-0000-0000-0000B5310000}"/>
    <cellStyle name="Normal 3 11 2 3 3" xfId="12728" xr:uid="{00000000-0005-0000-0000-0000B6310000}"/>
    <cellStyle name="Normal 3 11 2 3 4" xfId="12729" xr:uid="{00000000-0005-0000-0000-0000B7310000}"/>
    <cellStyle name="Normal 3 11 2 4" xfId="12730" xr:uid="{00000000-0005-0000-0000-0000B8310000}"/>
    <cellStyle name="Normal 3 11 2 5" xfId="12731" xr:uid="{00000000-0005-0000-0000-0000B9310000}"/>
    <cellStyle name="Normal 3 11 2 6" xfId="12732" xr:uid="{00000000-0005-0000-0000-0000BA310000}"/>
    <cellStyle name="Normal 3 11 3" xfId="12733" xr:uid="{00000000-0005-0000-0000-0000BB310000}"/>
    <cellStyle name="Normal 3 11 4" xfId="12734" xr:uid="{00000000-0005-0000-0000-0000BC310000}"/>
    <cellStyle name="Normal 3 11 4 2" xfId="12735" xr:uid="{00000000-0005-0000-0000-0000BD310000}"/>
    <cellStyle name="Normal 3 11 4 2 2" xfId="12736" xr:uid="{00000000-0005-0000-0000-0000BE310000}"/>
    <cellStyle name="Normal 3 11 4 2 3" xfId="12737" xr:uid="{00000000-0005-0000-0000-0000BF310000}"/>
    <cellStyle name="Normal 3 11 4 2 4" xfId="12738" xr:uid="{00000000-0005-0000-0000-0000C0310000}"/>
    <cellStyle name="Normal 3 11 4 3" xfId="12739" xr:uid="{00000000-0005-0000-0000-0000C1310000}"/>
    <cellStyle name="Normal 3 11 4 4" xfId="12740" xr:uid="{00000000-0005-0000-0000-0000C2310000}"/>
    <cellStyle name="Normal 3 11 4 5" xfId="12741" xr:uid="{00000000-0005-0000-0000-0000C3310000}"/>
    <cellStyle name="Normal 3 11 5" xfId="12742" xr:uid="{00000000-0005-0000-0000-0000C4310000}"/>
    <cellStyle name="Normal 3 11 6" xfId="12743" xr:uid="{00000000-0005-0000-0000-0000C5310000}"/>
    <cellStyle name="Normal 3 11 7" xfId="12744" xr:uid="{00000000-0005-0000-0000-0000C6310000}"/>
    <cellStyle name="Normal 3 12" xfId="12745" xr:uid="{00000000-0005-0000-0000-0000C7310000}"/>
    <cellStyle name="Normal 3 12 2" xfId="12746" xr:uid="{00000000-0005-0000-0000-0000C8310000}"/>
    <cellStyle name="Normal 3 12 2 2" xfId="12747" xr:uid="{00000000-0005-0000-0000-0000C9310000}"/>
    <cellStyle name="Normal 3 12 2 2 2" xfId="12748" xr:uid="{00000000-0005-0000-0000-0000CA310000}"/>
    <cellStyle name="Normal 3 12 2 2 3" xfId="12749" xr:uid="{00000000-0005-0000-0000-0000CB310000}"/>
    <cellStyle name="Normal 3 12 2 2 4" xfId="12750" xr:uid="{00000000-0005-0000-0000-0000CC310000}"/>
    <cellStyle name="Normal 3 12 3" xfId="12751" xr:uid="{00000000-0005-0000-0000-0000CD310000}"/>
    <cellStyle name="Normal 3 12 3 2" xfId="12752" xr:uid="{00000000-0005-0000-0000-0000CE310000}"/>
    <cellStyle name="Normal 3 12 3 2 2" xfId="12753" xr:uid="{00000000-0005-0000-0000-0000CF310000}"/>
    <cellStyle name="Normal 3 12 3 2 3" xfId="12754" xr:uid="{00000000-0005-0000-0000-0000D0310000}"/>
    <cellStyle name="Normal 3 12 3 2 4" xfId="12755" xr:uid="{00000000-0005-0000-0000-0000D1310000}"/>
    <cellStyle name="Normal 3 12 3 3" xfId="12756" xr:uid="{00000000-0005-0000-0000-0000D2310000}"/>
    <cellStyle name="Normal 3 12 3 4" xfId="12757" xr:uid="{00000000-0005-0000-0000-0000D3310000}"/>
    <cellStyle name="Normal 3 12 3 5" xfId="12758" xr:uid="{00000000-0005-0000-0000-0000D4310000}"/>
    <cellStyle name="Normal 3 12 4" xfId="12759" xr:uid="{00000000-0005-0000-0000-0000D5310000}"/>
    <cellStyle name="Normal 3 12 5" xfId="12760" xr:uid="{00000000-0005-0000-0000-0000D6310000}"/>
    <cellStyle name="Normal 3 12 6" xfId="12761" xr:uid="{00000000-0005-0000-0000-0000D7310000}"/>
    <cellStyle name="Normal 3 13" xfId="12762" xr:uid="{00000000-0005-0000-0000-0000D8310000}"/>
    <cellStyle name="Normal 3 13 2" xfId="12763" xr:uid="{00000000-0005-0000-0000-0000D9310000}"/>
    <cellStyle name="Normal 3 13 3" xfId="12764" xr:uid="{00000000-0005-0000-0000-0000DA310000}"/>
    <cellStyle name="Normal 3 13 3 2" xfId="12765" xr:uid="{00000000-0005-0000-0000-0000DB310000}"/>
    <cellStyle name="Normal 3 13 3 2 2" xfId="12766" xr:uid="{00000000-0005-0000-0000-0000DC310000}"/>
    <cellStyle name="Normal 3 13 3 2 3" xfId="12767" xr:uid="{00000000-0005-0000-0000-0000DD310000}"/>
    <cellStyle name="Normal 3 13 3 2 4" xfId="12768" xr:uid="{00000000-0005-0000-0000-0000DE310000}"/>
    <cellStyle name="Normal 3 13 3 3" xfId="12769" xr:uid="{00000000-0005-0000-0000-0000DF310000}"/>
    <cellStyle name="Normal 3 13 3 4" xfId="12770" xr:uid="{00000000-0005-0000-0000-0000E0310000}"/>
    <cellStyle name="Normal 3 13 3 5" xfId="12771" xr:uid="{00000000-0005-0000-0000-0000E1310000}"/>
    <cellStyle name="Normal 3 13 4" xfId="12772" xr:uid="{00000000-0005-0000-0000-0000E2310000}"/>
    <cellStyle name="Normal 3 13 4 2" xfId="12773" xr:uid="{00000000-0005-0000-0000-0000E3310000}"/>
    <cellStyle name="Normal 3 13 4 3" xfId="12774" xr:uid="{00000000-0005-0000-0000-0000E4310000}"/>
    <cellStyle name="Normal 3 13 4 4" xfId="12775" xr:uid="{00000000-0005-0000-0000-0000E5310000}"/>
    <cellStyle name="Normal 3 13 5" xfId="12776" xr:uid="{00000000-0005-0000-0000-0000E6310000}"/>
    <cellStyle name="Normal 3 13 6" xfId="12777" xr:uid="{00000000-0005-0000-0000-0000E7310000}"/>
    <cellStyle name="Normal 3 13 7" xfId="12778" xr:uid="{00000000-0005-0000-0000-0000E8310000}"/>
    <cellStyle name="Normal 3 14" xfId="12779" xr:uid="{00000000-0005-0000-0000-0000E9310000}"/>
    <cellStyle name="Normal 3 14 2" xfId="12780" xr:uid="{00000000-0005-0000-0000-0000EA310000}"/>
    <cellStyle name="Normal 3 15" xfId="12781" xr:uid="{00000000-0005-0000-0000-0000EB310000}"/>
    <cellStyle name="Normal 3 15 2" xfId="12782" xr:uid="{00000000-0005-0000-0000-0000EC310000}"/>
    <cellStyle name="Normal 3 16" xfId="12783" xr:uid="{00000000-0005-0000-0000-0000ED310000}"/>
    <cellStyle name="Normal 3 16 2" xfId="12784" xr:uid="{00000000-0005-0000-0000-0000EE310000}"/>
    <cellStyle name="Normal 3 17" xfId="12785" xr:uid="{00000000-0005-0000-0000-0000EF310000}"/>
    <cellStyle name="Normal 3 17 2" xfId="12786" xr:uid="{00000000-0005-0000-0000-0000F0310000}"/>
    <cellStyle name="Normal 3 18" xfId="12787" xr:uid="{00000000-0005-0000-0000-0000F1310000}"/>
    <cellStyle name="Normal 3 18 2" xfId="12788" xr:uid="{00000000-0005-0000-0000-0000F2310000}"/>
    <cellStyle name="Normal 3 19" xfId="12789" xr:uid="{00000000-0005-0000-0000-0000F3310000}"/>
    <cellStyle name="Normal 3 19 2" xfId="12790" xr:uid="{00000000-0005-0000-0000-0000F4310000}"/>
    <cellStyle name="Normal 3 2" xfId="12791" xr:uid="{00000000-0005-0000-0000-0000F5310000}"/>
    <cellStyle name="Normal 3 2 10" xfId="12792" xr:uid="{00000000-0005-0000-0000-0000F6310000}"/>
    <cellStyle name="Normal 3 2 10 2" xfId="12793" xr:uid="{00000000-0005-0000-0000-0000F7310000}"/>
    <cellStyle name="Normal 3 2 10 3" xfId="12794" xr:uid="{00000000-0005-0000-0000-0000F8310000}"/>
    <cellStyle name="Normal 3 2 10 3 2" xfId="12795" xr:uid="{00000000-0005-0000-0000-0000F9310000}"/>
    <cellStyle name="Normal 3 2 10 3 2 2" xfId="12796" xr:uid="{00000000-0005-0000-0000-0000FA310000}"/>
    <cellStyle name="Normal 3 2 10 3 2 3" xfId="12797" xr:uid="{00000000-0005-0000-0000-0000FB310000}"/>
    <cellStyle name="Normal 3 2 10 3 2 4" xfId="12798" xr:uid="{00000000-0005-0000-0000-0000FC310000}"/>
    <cellStyle name="Normal 3 2 10 3 3" xfId="12799" xr:uid="{00000000-0005-0000-0000-0000FD310000}"/>
    <cellStyle name="Normal 3 2 10 3 4" xfId="12800" xr:uid="{00000000-0005-0000-0000-0000FE310000}"/>
    <cellStyle name="Normal 3 2 10 3 5" xfId="12801" xr:uid="{00000000-0005-0000-0000-0000FF310000}"/>
    <cellStyle name="Normal 3 2 10 4" xfId="12802" xr:uid="{00000000-0005-0000-0000-000000320000}"/>
    <cellStyle name="Normal 3 2 10 4 2" xfId="12803" xr:uid="{00000000-0005-0000-0000-000001320000}"/>
    <cellStyle name="Normal 3 2 10 4 3" xfId="12804" xr:uid="{00000000-0005-0000-0000-000002320000}"/>
    <cellStyle name="Normal 3 2 10 4 4" xfId="12805" xr:uid="{00000000-0005-0000-0000-000003320000}"/>
    <cellStyle name="Normal 3 2 10 5" xfId="12806" xr:uid="{00000000-0005-0000-0000-000004320000}"/>
    <cellStyle name="Normal 3 2 10 6" xfId="12807" xr:uid="{00000000-0005-0000-0000-000005320000}"/>
    <cellStyle name="Normal 3 2 10 7" xfId="12808" xr:uid="{00000000-0005-0000-0000-000006320000}"/>
    <cellStyle name="Normal 3 2 11" xfId="12809" xr:uid="{00000000-0005-0000-0000-000007320000}"/>
    <cellStyle name="Normal 3 2 11 2" xfId="12810" xr:uid="{00000000-0005-0000-0000-000008320000}"/>
    <cellStyle name="Normal 3 2 11 3" xfId="12811" xr:uid="{00000000-0005-0000-0000-000009320000}"/>
    <cellStyle name="Normal 3 2 11 3 2" xfId="12812" xr:uid="{00000000-0005-0000-0000-00000A320000}"/>
    <cellStyle name="Normal 3 2 11 3 2 2" xfId="12813" xr:uid="{00000000-0005-0000-0000-00000B320000}"/>
    <cellStyle name="Normal 3 2 11 3 2 3" xfId="12814" xr:uid="{00000000-0005-0000-0000-00000C320000}"/>
    <cellStyle name="Normal 3 2 11 3 2 4" xfId="12815" xr:uid="{00000000-0005-0000-0000-00000D320000}"/>
    <cellStyle name="Normal 3 2 11 3 3" xfId="12816" xr:uid="{00000000-0005-0000-0000-00000E320000}"/>
    <cellStyle name="Normal 3 2 11 3 4" xfId="12817" xr:uid="{00000000-0005-0000-0000-00000F320000}"/>
    <cellStyle name="Normal 3 2 11 3 5" xfId="12818" xr:uid="{00000000-0005-0000-0000-000010320000}"/>
    <cellStyle name="Normal 3 2 11 4" xfId="12819" xr:uid="{00000000-0005-0000-0000-000011320000}"/>
    <cellStyle name="Normal 3 2 11 4 2" xfId="12820" xr:uid="{00000000-0005-0000-0000-000012320000}"/>
    <cellStyle name="Normal 3 2 11 4 3" xfId="12821" xr:uid="{00000000-0005-0000-0000-000013320000}"/>
    <cellStyle name="Normal 3 2 11 4 4" xfId="12822" xr:uid="{00000000-0005-0000-0000-000014320000}"/>
    <cellStyle name="Normal 3 2 11 5" xfId="12823" xr:uid="{00000000-0005-0000-0000-000015320000}"/>
    <cellStyle name="Normal 3 2 11 6" xfId="12824" xr:uid="{00000000-0005-0000-0000-000016320000}"/>
    <cellStyle name="Normal 3 2 11 7" xfId="12825" xr:uid="{00000000-0005-0000-0000-000017320000}"/>
    <cellStyle name="Normal 3 2 12" xfId="12826" xr:uid="{00000000-0005-0000-0000-000018320000}"/>
    <cellStyle name="Normal 3 2 13" xfId="12827" xr:uid="{00000000-0005-0000-0000-000019320000}"/>
    <cellStyle name="Normal 3 2 14" xfId="12828" xr:uid="{00000000-0005-0000-0000-00001A320000}"/>
    <cellStyle name="Normal 3 2 15" xfId="12829" xr:uid="{00000000-0005-0000-0000-00001B320000}"/>
    <cellStyle name="Normal 3 2 16" xfId="12830" xr:uid="{00000000-0005-0000-0000-00001C320000}"/>
    <cellStyle name="Normal 3 2 17" xfId="12831" xr:uid="{00000000-0005-0000-0000-00001D320000}"/>
    <cellStyle name="Normal 3 2 17 2" xfId="12832" xr:uid="{00000000-0005-0000-0000-00001E320000}"/>
    <cellStyle name="Normal 3 2 18" xfId="12833" xr:uid="{00000000-0005-0000-0000-00001F320000}"/>
    <cellStyle name="Normal 3 2 18 2" xfId="12834" xr:uid="{00000000-0005-0000-0000-000020320000}"/>
    <cellStyle name="Normal 3 2 19" xfId="12835" xr:uid="{00000000-0005-0000-0000-000021320000}"/>
    <cellStyle name="Normal 3 2 19 2" xfId="12836" xr:uid="{00000000-0005-0000-0000-000022320000}"/>
    <cellStyle name="Normal 3 2 2" xfId="12837" xr:uid="{00000000-0005-0000-0000-000023320000}"/>
    <cellStyle name="Normal 3 2 2 10" xfId="12838" xr:uid="{00000000-0005-0000-0000-000024320000}"/>
    <cellStyle name="Normal 3 2 2 11" xfId="12839" xr:uid="{00000000-0005-0000-0000-000025320000}"/>
    <cellStyle name="Normal 3 2 2 11 2" xfId="12840" xr:uid="{00000000-0005-0000-0000-000026320000}"/>
    <cellStyle name="Normal 3 2 2 11 2 2" xfId="12841" xr:uid="{00000000-0005-0000-0000-000027320000}"/>
    <cellStyle name="Normal 3 2 2 11 2 3" xfId="12842" xr:uid="{00000000-0005-0000-0000-000028320000}"/>
    <cellStyle name="Normal 3 2 2 11 2 4" xfId="12843" xr:uid="{00000000-0005-0000-0000-000029320000}"/>
    <cellStyle name="Normal 3 2 2 11 3" xfId="12844" xr:uid="{00000000-0005-0000-0000-00002A320000}"/>
    <cellStyle name="Normal 3 2 2 11 4" xfId="12845" xr:uid="{00000000-0005-0000-0000-00002B320000}"/>
    <cellStyle name="Normal 3 2 2 11 5" xfId="12846" xr:uid="{00000000-0005-0000-0000-00002C320000}"/>
    <cellStyle name="Normal 3 2 2 12" xfId="12847" xr:uid="{00000000-0005-0000-0000-00002D320000}"/>
    <cellStyle name="Normal 3 2 2 12 2" xfId="12848" xr:uid="{00000000-0005-0000-0000-00002E320000}"/>
    <cellStyle name="Normal 3 2 2 12 3" xfId="12849" xr:uid="{00000000-0005-0000-0000-00002F320000}"/>
    <cellStyle name="Normal 3 2 2 12 4" xfId="12850" xr:uid="{00000000-0005-0000-0000-000030320000}"/>
    <cellStyle name="Normal 3 2 2 13" xfId="12851" xr:uid="{00000000-0005-0000-0000-000031320000}"/>
    <cellStyle name="Normal 3 2 2 14" xfId="12852" xr:uid="{00000000-0005-0000-0000-000032320000}"/>
    <cellStyle name="Normal 3 2 2 15" xfId="12853" xr:uid="{00000000-0005-0000-0000-000033320000}"/>
    <cellStyle name="Normal 3 2 2 2" xfId="12854" xr:uid="{00000000-0005-0000-0000-000034320000}"/>
    <cellStyle name="Normal 3 2 2 2 10" xfId="12855" xr:uid="{00000000-0005-0000-0000-000035320000}"/>
    <cellStyle name="Normal 3 2 2 2 10 2" xfId="12856" xr:uid="{00000000-0005-0000-0000-000036320000}"/>
    <cellStyle name="Normal 3 2 2 2 10 2 2" xfId="12857" xr:uid="{00000000-0005-0000-0000-000037320000}"/>
    <cellStyle name="Normal 3 2 2 2 10 2 3" xfId="12858" xr:uid="{00000000-0005-0000-0000-000038320000}"/>
    <cellStyle name="Normal 3 2 2 2 10 2 4" xfId="12859" xr:uid="{00000000-0005-0000-0000-000039320000}"/>
    <cellStyle name="Normal 3 2 2 2 10 3" xfId="12860" xr:uid="{00000000-0005-0000-0000-00003A320000}"/>
    <cellStyle name="Normal 3 2 2 2 10 4" xfId="12861" xr:uid="{00000000-0005-0000-0000-00003B320000}"/>
    <cellStyle name="Normal 3 2 2 2 10 5" xfId="12862" xr:uid="{00000000-0005-0000-0000-00003C320000}"/>
    <cellStyle name="Normal 3 2 2 2 11" xfId="12863" xr:uid="{00000000-0005-0000-0000-00003D320000}"/>
    <cellStyle name="Normal 3 2 2 2 11 2" xfId="12864" xr:uid="{00000000-0005-0000-0000-00003E320000}"/>
    <cellStyle name="Normal 3 2 2 2 11 3" xfId="12865" xr:uid="{00000000-0005-0000-0000-00003F320000}"/>
    <cellStyle name="Normal 3 2 2 2 11 4" xfId="12866" xr:uid="{00000000-0005-0000-0000-000040320000}"/>
    <cellStyle name="Normal 3 2 2 2 12" xfId="12867" xr:uid="{00000000-0005-0000-0000-000041320000}"/>
    <cellStyle name="Normal 3 2 2 2 13" xfId="12868" xr:uid="{00000000-0005-0000-0000-000042320000}"/>
    <cellStyle name="Normal 3 2 2 2 14" xfId="12869" xr:uid="{00000000-0005-0000-0000-000043320000}"/>
    <cellStyle name="Normal 3 2 2 2 2" xfId="12870" xr:uid="{00000000-0005-0000-0000-000044320000}"/>
    <cellStyle name="Normal 3 2 2 2 2 10" xfId="12871" xr:uid="{00000000-0005-0000-0000-000045320000}"/>
    <cellStyle name="Normal 3 2 2 2 2 2" xfId="12872" xr:uid="{00000000-0005-0000-0000-000046320000}"/>
    <cellStyle name="Normal 3 2 2 2 2 2 2" xfId="12873" xr:uid="{00000000-0005-0000-0000-000047320000}"/>
    <cellStyle name="Normal 3 2 2 2 2 2 2 2" xfId="12874" xr:uid="{00000000-0005-0000-0000-000048320000}"/>
    <cellStyle name="Normal 3 2 2 2 2 2 2 2 2" xfId="12875" xr:uid="{00000000-0005-0000-0000-000049320000}"/>
    <cellStyle name="Normal 3 2 2 2 2 2 2 2 2 2" xfId="12876" xr:uid="{00000000-0005-0000-0000-00004A320000}"/>
    <cellStyle name="Normal 3 2 2 2 2 2 2 2 2 3" xfId="12877" xr:uid="{00000000-0005-0000-0000-00004B320000}"/>
    <cellStyle name="Normal 3 2 2 2 2 2 2 2 2 4" xfId="12878" xr:uid="{00000000-0005-0000-0000-00004C320000}"/>
    <cellStyle name="Normal 3 2 2 2 2 2 2 2 3" xfId="12879" xr:uid="{00000000-0005-0000-0000-00004D320000}"/>
    <cellStyle name="Normal 3 2 2 2 2 2 2 2 4" xfId="12880" xr:uid="{00000000-0005-0000-0000-00004E320000}"/>
    <cellStyle name="Normal 3 2 2 2 2 2 2 2 5" xfId="12881" xr:uid="{00000000-0005-0000-0000-00004F320000}"/>
    <cellStyle name="Normal 3 2 2 2 2 2 2 3" xfId="12882" xr:uid="{00000000-0005-0000-0000-000050320000}"/>
    <cellStyle name="Normal 3 2 2 2 2 2 2 3 2" xfId="12883" xr:uid="{00000000-0005-0000-0000-000051320000}"/>
    <cellStyle name="Normal 3 2 2 2 2 2 2 3 3" xfId="12884" xr:uid="{00000000-0005-0000-0000-000052320000}"/>
    <cellStyle name="Normal 3 2 2 2 2 2 2 3 4" xfId="12885" xr:uid="{00000000-0005-0000-0000-000053320000}"/>
    <cellStyle name="Normal 3 2 2 2 2 2 2 4" xfId="12886" xr:uid="{00000000-0005-0000-0000-000054320000}"/>
    <cellStyle name="Normal 3 2 2 2 2 2 2 5" xfId="12887" xr:uid="{00000000-0005-0000-0000-000055320000}"/>
    <cellStyle name="Normal 3 2 2 2 2 2 2 6" xfId="12888" xr:uid="{00000000-0005-0000-0000-000056320000}"/>
    <cellStyle name="Normal 3 2 2 2 2 2 3" xfId="12889" xr:uid="{00000000-0005-0000-0000-000057320000}"/>
    <cellStyle name="Normal 3 2 2 2 2 2 3 2" xfId="12890" xr:uid="{00000000-0005-0000-0000-000058320000}"/>
    <cellStyle name="Normal 3 2 2 2 2 2 3 2 2" xfId="12891" xr:uid="{00000000-0005-0000-0000-000059320000}"/>
    <cellStyle name="Normal 3 2 2 2 2 2 3 2 2 2" xfId="12892" xr:uid="{00000000-0005-0000-0000-00005A320000}"/>
    <cellStyle name="Normal 3 2 2 2 2 2 3 2 2 3" xfId="12893" xr:uid="{00000000-0005-0000-0000-00005B320000}"/>
    <cellStyle name="Normal 3 2 2 2 2 2 3 2 2 4" xfId="12894" xr:uid="{00000000-0005-0000-0000-00005C320000}"/>
    <cellStyle name="Normal 3 2 2 2 2 2 3 2 3" xfId="12895" xr:uid="{00000000-0005-0000-0000-00005D320000}"/>
    <cellStyle name="Normal 3 2 2 2 2 2 3 2 4" xfId="12896" xr:uid="{00000000-0005-0000-0000-00005E320000}"/>
    <cellStyle name="Normal 3 2 2 2 2 2 3 2 5" xfId="12897" xr:uid="{00000000-0005-0000-0000-00005F320000}"/>
    <cellStyle name="Normal 3 2 2 2 2 2 3 3" xfId="12898" xr:uid="{00000000-0005-0000-0000-000060320000}"/>
    <cellStyle name="Normal 3 2 2 2 2 2 3 3 2" xfId="12899" xr:uid="{00000000-0005-0000-0000-000061320000}"/>
    <cellStyle name="Normal 3 2 2 2 2 2 3 3 3" xfId="12900" xr:uid="{00000000-0005-0000-0000-000062320000}"/>
    <cellStyle name="Normal 3 2 2 2 2 2 3 3 4" xfId="12901" xr:uid="{00000000-0005-0000-0000-000063320000}"/>
    <cellStyle name="Normal 3 2 2 2 2 2 3 4" xfId="12902" xr:uid="{00000000-0005-0000-0000-000064320000}"/>
    <cellStyle name="Normal 3 2 2 2 2 2 3 5" xfId="12903" xr:uid="{00000000-0005-0000-0000-000065320000}"/>
    <cellStyle name="Normal 3 2 2 2 2 2 3 6" xfId="12904" xr:uid="{00000000-0005-0000-0000-000066320000}"/>
    <cellStyle name="Normal 3 2 2 2 2 2 4" xfId="12905" xr:uid="{00000000-0005-0000-0000-000067320000}"/>
    <cellStyle name="Normal 3 2 2 2 2 2 4 2" xfId="12906" xr:uid="{00000000-0005-0000-0000-000068320000}"/>
    <cellStyle name="Normal 3 2 2 2 2 2 4 2 2" xfId="12907" xr:uid="{00000000-0005-0000-0000-000069320000}"/>
    <cellStyle name="Normal 3 2 2 2 2 2 4 2 3" xfId="12908" xr:uid="{00000000-0005-0000-0000-00006A320000}"/>
    <cellStyle name="Normal 3 2 2 2 2 2 4 2 4" xfId="12909" xr:uid="{00000000-0005-0000-0000-00006B320000}"/>
    <cellStyle name="Normal 3 2 2 2 2 2 4 3" xfId="12910" xr:uid="{00000000-0005-0000-0000-00006C320000}"/>
    <cellStyle name="Normal 3 2 2 2 2 2 4 4" xfId="12911" xr:uid="{00000000-0005-0000-0000-00006D320000}"/>
    <cellStyle name="Normal 3 2 2 2 2 2 4 5" xfId="12912" xr:uid="{00000000-0005-0000-0000-00006E320000}"/>
    <cellStyle name="Normal 3 2 2 2 2 2 5" xfId="12913" xr:uid="{00000000-0005-0000-0000-00006F320000}"/>
    <cellStyle name="Normal 3 2 2 2 2 2 5 2" xfId="12914" xr:uid="{00000000-0005-0000-0000-000070320000}"/>
    <cellStyle name="Normal 3 2 2 2 2 2 5 3" xfId="12915" xr:uid="{00000000-0005-0000-0000-000071320000}"/>
    <cellStyle name="Normal 3 2 2 2 2 2 5 4" xfId="12916" xr:uid="{00000000-0005-0000-0000-000072320000}"/>
    <cellStyle name="Normal 3 2 2 2 2 2 6" xfId="12917" xr:uid="{00000000-0005-0000-0000-000073320000}"/>
    <cellStyle name="Normal 3 2 2 2 2 2 7" xfId="12918" xr:uid="{00000000-0005-0000-0000-000074320000}"/>
    <cellStyle name="Normal 3 2 2 2 2 2 8" xfId="12919" xr:uid="{00000000-0005-0000-0000-000075320000}"/>
    <cellStyle name="Normal 3 2 2 2 2 3" xfId="12920" xr:uid="{00000000-0005-0000-0000-000076320000}"/>
    <cellStyle name="Normal 3 2 2 2 2 3 2" xfId="12921" xr:uid="{00000000-0005-0000-0000-000077320000}"/>
    <cellStyle name="Normal 3 2 2 2 2 3 2 2" xfId="12922" xr:uid="{00000000-0005-0000-0000-000078320000}"/>
    <cellStyle name="Normal 3 2 2 2 2 3 2 2 2" xfId="12923" xr:uid="{00000000-0005-0000-0000-000079320000}"/>
    <cellStyle name="Normal 3 2 2 2 2 3 2 2 3" xfId="12924" xr:uid="{00000000-0005-0000-0000-00007A320000}"/>
    <cellStyle name="Normal 3 2 2 2 2 3 2 2 4" xfId="12925" xr:uid="{00000000-0005-0000-0000-00007B320000}"/>
    <cellStyle name="Normal 3 2 2 2 2 3 2 3" xfId="12926" xr:uid="{00000000-0005-0000-0000-00007C320000}"/>
    <cellStyle name="Normal 3 2 2 2 2 3 2 4" xfId="12927" xr:uid="{00000000-0005-0000-0000-00007D320000}"/>
    <cellStyle name="Normal 3 2 2 2 2 3 2 5" xfId="12928" xr:uid="{00000000-0005-0000-0000-00007E320000}"/>
    <cellStyle name="Normal 3 2 2 2 2 3 3" xfId="12929" xr:uid="{00000000-0005-0000-0000-00007F320000}"/>
    <cellStyle name="Normal 3 2 2 2 2 3 3 2" xfId="12930" xr:uid="{00000000-0005-0000-0000-000080320000}"/>
    <cellStyle name="Normal 3 2 2 2 2 3 3 3" xfId="12931" xr:uid="{00000000-0005-0000-0000-000081320000}"/>
    <cellStyle name="Normal 3 2 2 2 2 3 3 4" xfId="12932" xr:uid="{00000000-0005-0000-0000-000082320000}"/>
    <cellStyle name="Normal 3 2 2 2 2 3 4" xfId="12933" xr:uid="{00000000-0005-0000-0000-000083320000}"/>
    <cellStyle name="Normal 3 2 2 2 2 3 5" xfId="12934" xr:uid="{00000000-0005-0000-0000-000084320000}"/>
    <cellStyle name="Normal 3 2 2 2 2 3 6" xfId="12935" xr:uid="{00000000-0005-0000-0000-000085320000}"/>
    <cellStyle name="Normal 3 2 2 2 2 4" xfId="12936" xr:uid="{00000000-0005-0000-0000-000086320000}"/>
    <cellStyle name="Normal 3 2 2 2 2 4 2" xfId="12937" xr:uid="{00000000-0005-0000-0000-000087320000}"/>
    <cellStyle name="Normal 3 2 2 2 2 4 2 2" xfId="12938" xr:uid="{00000000-0005-0000-0000-000088320000}"/>
    <cellStyle name="Normal 3 2 2 2 2 4 2 2 2" xfId="12939" xr:uid="{00000000-0005-0000-0000-000089320000}"/>
    <cellStyle name="Normal 3 2 2 2 2 4 2 2 3" xfId="12940" xr:uid="{00000000-0005-0000-0000-00008A320000}"/>
    <cellStyle name="Normal 3 2 2 2 2 4 2 2 4" xfId="12941" xr:uid="{00000000-0005-0000-0000-00008B320000}"/>
    <cellStyle name="Normal 3 2 2 2 2 4 2 3" xfId="12942" xr:uid="{00000000-0005-0000-0000-00008C320000}"/>
    <cellStyle name="Normal 3 2 2 2 2 4 2 4" xfId="12943" xr:uid="{00000000-0005-0000-0000-00008D320000}"/>
    <cellStyle name="Normal 3 2 2 2 2 4 2 5" xfId="12944" xr:uid="{00000000-0005-0000-0000-00008E320000}"/>
    <cellStyle name="Normal 3 2 2 2 2 4 3" xfId="12945" xr:uid="{00000000-0005-0000-0000-00008F320000}"/>
    <cellStyle name="Normal 3 2 2 2 2 4 3 2" xfId="12946" xr:uid="{00000000-0005-0000-0000-000090320000}"/>
    <cellStyle name="Normal 3 2 2 2 2 4 3 3" xfId="12947" xr:uid="{00000000-0005-0000-0000-000091320000}"/>
    <cellStyle name="Normal 3 2 2 2 2 4 3 4" xfId="12948" xr:uid="{00000000-0005-0000-0000-000092320000}"/>
    <cellStyle name="Normal 3 2 2 2 2 4 4" xfId="12949" xr:uid="{00000000-0005-0000-0000-000093320000}"/>
    <cellStyle name="Normal 3 2 2 2 2 4 5" xfId="12950" xr:uid="{00000000-0005-0000-0000-000094320000}"/>
    <cellStyle name="Normal 3 2 2 2 2 4 6" xfId="12951" xr:uid="{00000000-0005-0000-0000-000095320000}"/>
    <cellStyle name="Normal 3 2 2 2 2 5" xfId="12952" xr:uid="{00000000-0005-0000-0000-000096320000}"/>
    <cellStyle name="Normal 3 2 2 2 2 6" xfId="12953" xr:uid="{00000000-0005-0000-0000-000097320000}"/>
    <cellStyle name="Normal 3 2 2 2 2 6 2" xfId="12954" xr:uid="{00000000-0005-0000-0000-000098320000}"/>
    <cellStyle name="Normal 3 2 2 2 2 6 2 2" xfId="12955" xr:uid="{00000000-0005-0000-0000-000099320000}"/>
    <cellStyle name="Normal 3 2 2 2 2 6 2 3" xfId="12956" xr:uid="{00000000-0005-0000-0000-00009A320000}"/>
    <cellStyle name="Normal 3 2 2 2 2 6 2 4" xfId="12957" xr:uid="{00000000-0005-0000-0000-00009B320000}"/>
    <cellStyle name="Normal 3 2 2 2 2 6 3" xfId="12958" xr:uid="{00000000-0005-0000-0000-00009C320000}"/>
    <cellStyle name="Normal 3 2 2 2 2 6 4" xfId="12959" xr:uid="{00000000-0005-0000-0000-00009D320000}"/>
    <cellStyle name="Normal 3 2 2 2 2 6 5" xfId="12960" xr:uid="{00000000-0005-0000-0000-00009E320000}"/>
    <cellStyle name="Normal 3 2 2 2 2 7" xfId="12961" xr:uid="{00000000-0005-0000-0000-00009F320000}"/>
    <cellStyle name="Normal 3 2 2 2 2 7 2" xfId="12962" xr:uid="{00000000-0005-0000-0000-0000A0320000}"/>
    <cellStyle name="Normal 3 2 2 2 2 7 3" xfId="12963" xr:uid="{00000000-0005-0000-0000-0000A1320000}"/>
    <cellStyle name="Normal 3 2 2 2 2 7 4" xfId="12964" xr:uid="{00000000-0005-0000-0000-0000A2320000}"/>
    <cellStyle name="Normal 3 2 2 2 2 8" xfId="12965" xr:uid="{00000000-0005-0000-0000-0000A3320000}"/>
    <cellStyle name="Normal 3 2 2 2 2 9" xfId="12966" xr:uid="{00000000-0005-0000-0000-0000A4320000}"/>
    <cellStyle name="Normal 3 2 2 2 3" xfId="12967" xr:uid="{00000000-0005-0000-0000-0000A5320000}"/>
    <cellStyle name="Normal 3 2 2 2 3 2" xfId="12968" xr:uid="{00000000-0005-0000-0000-0000A6320000}"/>
    <cellStyle name="Normal 3 2 2 2 3 2 2" xfId="12969" xr:uid="{00000000-0005-0000-0000-0000A7320000}"/>
    <cellStyle name="Normal 3 2 2 2 3 2 2 2" xfId="12970" xr:uid="{00000000-0005-0000-0000-0000A8320000}"/>
    <cellStyle name="Normal 3 2 2 2 3 2 2 2 2" xfId="12971" xr:uid="{00000000-0005-0000-0000-0000A9320000}"/>
    <cellStyle name="Normal 3 2 2 2 3 2 2 2 2 2" xfId="12972" xr:uid="{00000000-0005-0000-0000-0000AA320000}"/>
    <cellStyle name="Normal 3 2 2 2 3 2 2 2 2 3" xfId="12973" xr:uid="{00000000-0005-0000-0000-0000AB320000}"/>
    <cellStyle name="Normal 3 2 2 2 3 2 2 2 2 4" xfId="12974" xr:uid="{00000000-0005-0000-0000-0000AC320000}"/>
    <cellStyle name="Normal 3 2 2 2 3 2 2 2 3" xfId="12975" xr:uid="{00000000-0005-0000-0000-0000AD320000}"/>
    <cellStyle name="Normal 3 2 2 2 3 2 2 2 4" xfId="12976" xr:uid="{00000000-0005-0000-0000-0000AE320000}"/>
    <cellStyle name="Normal 3 2 2 2 3 2 2 2 5" xfId="12977" xr:uid="{00000000-0005-0000-0000-0000AF320000}"/>
    <cellStyle name="Normal 3 2 2 2 3 2 2 3" xfId="12978" xr:uid="{00000000-0005-0000-0000-0000B0320000}"/>
    <cellStyle name="Normal 3 2 2 2 3 2 2 3 2" xfId="12979" xr:uid="{00000000-0005-0000-0000-0000B1320000}"/>
    <cellStyle name="Normal 3 2 2 2 3 2 2 3 3" xfId="12980" xr:uid="{00000000-0005-0000-0000-0000B2320000}"/>
    <cellStyle name="Normal 3 2 2 2 3 2 2 3 4" xfId="12981" xr:uid="{00000000-0005-0000-0000-0000B3320000}"/>
    <cellStyle name="Normal 3 2 2 2 3 2 2 4" xfId="12982" xr:uid="{00000000-0005-0000-0000-0000B4320000}"/>
    <cellStyle name="Normal 3 2 2 2 3 2 2 5" xfId="12983" xr:uid="{00000000-0005-0000-0000-0000B5320000}"/>
    <cellStyle name="Normal 3 2 2 2 3 2 2 6" xfId="12984" xr:uid="{00000000-0005-0000-0000-0000B6320000}"/>
    <cellStyle name="Normal 3 2 2 2 3 2 3" xfId="12985" xr:uid="{00000000-0005-0000-0000-0000B7320000}"/>
    <cellStyle name="Normal 3 2 2 2 3 2 3 2" xfId="12986" xr:uid="{00000000-0005-0000-0000-0000B8320000}"/>
    <cellStyle name="Normal 3 2 2 2 3 2 3 2 2" xfId="12987" xr:uid="{00000000-0005-0000-0000-0000B9320000}"/>
    <cellStyle name="Normal 3 2 2 2 3 2 3 2 2 2" xfId="12988" xr:uid="{00000000-0005-0000-0000-0000BA320000}"/>
    <cellStyle name="Normal 3 2 2 2 3 2 3 2 2 3" xfId="12989" xr:uid="{00000000-0005-0000-0000-0000BB320000}"/>
    <cellStyle name="Normal 3 2 2 2 3 2 3 2 2 4" xfId="12990" xr:uid="{00000000-0005-0000-0000-0000BC320000}"/>
    <cellStyle name="Normal 3 2 2 2 3 2 3 2 3" xfId="12991" xr:uid="{00000000-0005-0000-0000-0000BD320000}"/>
    <cellStyle name="Normal 3 2 2 2 3 2 3 2 4" xfId="12992" xr:uid="{00000000-0005-0000-0000-0000BE320000}"/>
    <cellStyle name="Normal 3 2 2 2 3 2 3 2 5" xfId="12993" xr:uid="{00000000-0005-0000-0000-0000BF320000}"/>
    <cellStyle name="Normal 3 2 2 2 3 2 3 3" xfId="12994" xr:uid="{00000000-0005-0000-0000-0000C0320000}"/>
    <cellStyle name="Normal 3 2 2 2 3 2 3 3 2" xfId="12995" xr:uid="{00000000-0005-0000-0000-0000C1320000}"/>
    <cellStyle name="Normal 3 2 2 2 3 2 3 3 3" xfId="12996" xr:uid="{00000000-0005-0000-0000-0000C2320000}"/>
    <cellStyle name="Normal 3 2 2 2 3 2 3 3 4" xfId="12997" xr:uid="{00000000-0005-0000-0000-0000C3320000}"/>
    <cellStyle name="Normal 3 2 2 2 3 2 3 4" xfId="12998" xr:uid="{00000000-0005-0000-0000-0000C4320000}"/>
    <cellStyle name="Normal 3 2 2 2 3 2 3 5" xfId="12999" xr:uid="{00000000-0005-0000-0000-0000C5320000}"/>
    <cellStyle name="Normal 3 2 2 2 3 2 3 6" xfId="13000" xr:uid="{00000000-0005-0000-0000-0000C6320000}"/>
    <cellStyle name="Normal 3 2 2 2 3 2 4" xfId="13001" xr:uid="{00000000-0005-0000-0000-0000C7320000}"/>
    <cellStyle name="Normal 3 2 2 2 3 2 4 2" xfId="13002" xr:uid="{00000000-0005-0000-0000-0000C8320000}"/>
    <cellStyle name="Normal 3 2 2 2 3 2 4 2 2" xfId="13003" xr:uid="{00000000-0005-0000-0000-0000C9320000}"/>
    <cellStyle name="Normal 3 2 2 2 3 2 4 2 3" xfId="13004" xr:uid="{00000000-0005-0000-0000-0000CA320000}"/>
    <cellStyle name="Normal 3 2 2 2 3 2 4 2 4" xfId="13005" xr:uid="{00000000-0005-0000-0000-0000CB320000}"/>
    <cellStyle name="Normal 3 2 2 2 3 2 4 3" xfId="13006" xr:uid="{00000000-0005-0000-0000-0000CC320000}"/>
    <cellStyle name="Normal 3 2 2 2 3 2 4 4" xfId="13007" xr:uid="{00000000-0005-0000-0000-0000CD320000}"/>
    <cellStyle name="Normal 3 2 2 2 3 2 4 5" xfId="13008" xr:uid="{00000000-0005-0000-0000-0000CE320000}"/>
    <cellStyle name="Normal 3 2 2 2 3 2 5" xfId="13009" xr:uid="{00000000-0005-0000-0000-0000CF320000}"/>
    <cellStyle name="Normal 3 2 2 2 3 2 5 2" xfId="13010" xr:uid="{00000000-0005-0000-0000-0000D0320000}"/>
    <cellStyle name="Normal 3 2 2 2 3 2 5 3" xfId="13011" xr:uid="{00000000-0005-0000-0000-0000D1320000}"/>
    <cellStyle name="Normal 3 2 2 2 3 2 5 4" xfId="13012" xr:uid="{00000000-0005-0000-0000-0000D2320000}"/>
    <cellStyle name="Normal 3 2 2 2 3 2 6" xfId="13013" xr:uid="{00000000-0005-0000-0000-0000D3320000}"/>
    <cellStyle name="Normal 3 2 2 2 3 2 7" xfId="13014" xr:uid="{00000000-0005-0000-0000-0000D4320000}"/>
    <cellStyle name="Normal 3 2 2 2 3 2 8" xfId="13015" xr:uid="{00000000-0005-0000-0000-0000D5320000}"/>
    <cellStyle name="Normal 3 2 2 2 3 3" xfId="13016" xr:uid="{00000000-0005-0000-0000-0000D6320000}"/>
    <cellStyle name="Normal 3 2 2 2 3 3 2" xfId="13017" xr:uid="{00000000-0005-0000-0000-0000D7320000}"/>
    <cellStyle name="Normal 3 2 2 2 3 3 2 2" xfId="13018" xr:uid="{00000000-0005-0000-0000-0000D8320000}"/>
    <cellStyle name="Normal 3 2 2 2 3 3 2 2 2" xfId="13019" xr:uid="{00000000-0005-0000-0000-0000D9320000}"/>
    <cellStyle name="Normal 3 2 2 2 3 3 2 2 3" xfId="13020" xr:uid="{00000000-0005-0000-0000-0000DA320000}"/>
    <cellStyle name="Normal 3 2 2 2 3 3 2 2 4" xfId="13021" xr:uid="{00000000-0005-0000-0000-0000DB320000}"/>
    <cellStyle name="Normal 3 2 2 2 3 3 2 3" xfId="13022" xr:uid="{00000000-0005-0000-0000-0000DC320000}"/>
    <cellStyle name="Normal 3 2 2 2 3 3 2 4" xfId="13023" xr:uid="{00000000-0005-0000-0000-0000DD320000}"/>
    <cellStyle name="Normal 3 2 2 2 3 3 2 5" xfId="13024" xr:uid="{00000000-0005-0000-0000-0000DE320000}"/>
    <cellStyle name="Normal 3 2 2 2 3 3 3" xfId="13025" xr:uid="{00000000-0005-0000-0000-0000DF320000}"/>
    <cellStyle name="Normal 3 2 2 2 3 3 3 2" xfId="13026" xr:uid="{00000000-0005-0000-0000-0000E0320000}"/>
    <cellStyle name="Normal 3 2 2 2 3 3 3 3" xfId="13027" xr:uid="{00000000-0005-0000-0000-0000E1320000}"/>
    <cellStyle name="Normal 3 2 2 2 3 3 3 4" xfId="13028" xr:uid="{00000000-0005-0000-0000-0000E2320000}"/>
    <cellStyle name="Normal 3 2 2 2 3 3 4" xfId="13029" xr:uid="{00000000-0005-0000-0000-0000E3320000}"/>
    <cellStyle name="Normal 3 2 2 2 3 3 5" xfId="13030" xr:uid="{00000000-0005-0000-0000-0000E4320000}"/>
    <cellStyle name="Normal 3 2 2 2 3 3 6" xfId="13031" xr:uid="{00000000-0005-0000-0000-0000E5320000}"/>
    <cellStyle name="Normal 3 2 2 2 3 4" xfId="13032" xr:uid="{00000000-0005-0000-0000-0000E6320000}"/>
    <cellStyle name="Normal 3 2 2 2 3 4 2" xfId="13033" xr:uid="{00000000-0005-0000-0000-0000E7320000}"/>
    <cellStyle name="Normal 3 2 2 2 3 4 2 2" xfId="13034" xr:uid="{00000000-0005-0000-0000-0000E8320000}"/>
    <cellStyle name="Normal 3 2 2 2 3 4 2 2 2" xfId="13035" xr:uid="{00000000-0005-0000-0000-0000E9320000}"/>
    <cellStyle name="Normal 3 2 2 2 3 4 2 2 3" xfId="13036" xr:uid="{00000000-0005-0000-0000-0000EA320000}"/>
    <cellStyle name="Normal 3 2 2 2 3 4 2 2 4" xfId="13037" xr:uid="{00000000-0005-0000-0000-0000EB320000}"/>
    <cellStyle name="Normal 3 2 2 2 3 4 2 3" xfId="13038" xr:uid="{00000000-0005-0000-0000-0000EC320000}"/>
    <cellStyle name="Normal 3 2 2 2 3 4 2 4" xfId="13039" xr:uid="{00000000-0005-0000-0000-0000ED320000}"/>
    <cellStyle name="Normal 3 2 2 2 3 4 2 5" xfId="13040" xr:uid="{00000000-0005-0000-0000-0000EE320000}"/>
    <cellStyle name="Normal 3 2 2 2 3 4 3" xfId="13041" xr:uid="{00000000-0005-0000-0000-0000EF320000}"/>
    <cellStyle name="Normal 3 2 2 2 3 4 3 2" xfId="13042" xr:uid="{00000000-0005-0000-0000-0000F0320000}"/>
    <cellStyle name="Normal 3 2 2 2 3 4 3 3" xfId="13043" xr:uid="{00000000-0005-0000-0000-0000F1320000}"/>
    <cellStyle name="Normal 3 2 2 2 3 4 3 4" xfId="13044" xr:uid="{00000000-0005-0000-0000-0000F2320000}"/>
    <cellStyle name="Normal 3 2 2 2 3 4 4" xfId="13045" xr:uid="{00000000-0005-0000-0000-0000F3320000}"/>
    <cellStyle name="Normal 3 2 2 2 3 4 5" xfId="13046" xr:uid="{00000000-0005-0000-0000-0000F4320000}"/>
    <cellStyle name="Normal 3 2 2 2 3 4 6" xfId="13047" xr:uid="{00000000-0005-0000-0000-0000F5320000}"/>
    <cellStyle name="Normal 3 2 2 2 3 5" xfId="13048" xr:uid="{00000000-0005-0000-0000-0000F6320000}"/>
    <cellStyle name="Normal 3 2 2 2 3 5 2" xfId="13049" xr:uid="{00000000-0005-0000-0000-0000F7320000}"/>
    <cellStyle name="Normal 3 2 2 2 3 5 2 2" xfId="13050" xr:uid="{00000000-0005-0000-0000-0000F8320000}"/>
    <cellStyle name="Normal 3 2 2 2 3 5 2 3" xfId="13051" xr:uid="{00000000-0005-0000-0000-0000F9320000}"/>
    <cellStyle name="Normal 3 2 2 2 3 5 2 4" xfId="13052" xr:uid="{00000000-0005-0000-0000-0000FA320000}"/>
    <cellStyle name="Normal 3 2 2 2 3 5 3" xfId="13053" xr:uid="{00000000-0005-0000-0000-0000FB320000}"/>
    <cellStyle name="Normal 3 2 2 2 3 5 4" xfId="13054" xr:uid="{00000000-0005-0000-0000-0000FC320000}"/>
    <cellStyle name="Normal 3 2 2 2 3 5 5" xfId="13055" xr:uid="{00000000-0005-0000-0000-0000FD320000}"/>
    <cellStyle name="Normal 3 2 2 2 3 6" xfId="13056" xr:uid="{00000000-0005-0000-0000-0000FE320000}"/>
    <cellStyle name="Normal 3 2 2 2 3 6 2" xfId="13057" xr:uid="{00000000-0005-0000-0000-0000FF320000}"/>
    <cellStyle name="Normal 3 2 2 2 3 6 3" xfId="13058" xr:uid="{00000000-0005-0000-0000-000000330000}"/>
    <cellStyle name="Normal 3 2 2 2 3 6 4" xfId="13059" xr:uid="{00000000-0005-0000-0000-000001330000}"/>
    <cellStyle name="Normal 3 2 2 2 3 7" xfId="13060" xr:uid="{00000000-0005-0000-0000-000002330000}"/>
    <cellStyle name="Normal 3 2 2 2 3 8" xfId="13061" xr:uid="{00000000-0005-0000-0000-000003330000}"/>
    <cellStyle name="Normal 3 2 2 2 3 9" xfId="13062" xr:uid="{00000000-0005-0000-0000-000004330000}"/>
    <cellStyle name="Normal 3 2 2 2 4" xfId="13063" xr:uid="{00000000-0005-0000-0000-000005330000}"/>
    <cellStyle name="Normal 3 2 2 2 4 2" xfId="13064" xr:uid="{00000000-0005-0000-0000-000006330000}"/>
    <cellStyle name="Normal 3 2 2 2 4 2 2" xfId="13065" xr:uid="{00000000-0005-0000-0000-000007330000}"/>
    <cellStyle name="Normal 3 2 2 2 4 2 2 2" xfId="13066" xr:uid="{00000000-0005-0000-0000-000008330000}"/>
    <cellStyle name="Normal 3 2 2 2 4 2 2 2 2" xfId="13067" xr:uid="{00000000-0005-0000-0000-000009330000}"/>
    <cellStyle name="Normal 3 2 2 2 4 2 2 2 2 2" xfId="13068" xr:uid="{00000000-0005-0000-0000-00000A330000}"/>
    <cellStyle name="Normal 3 2 2 2 4 2 2 2 2 3" xfId="13069" xr:uid="{00000000-0005-0000-0000-00000B330000}"/>
    <cellStyle name="Normal 3 2 2 2 4 2 2 2 2 4" xfId="13070" xr:uid="{00000000-0005-0000-0000-00000C330000}"/>
    <cellStyle name="Normal 3 2 2 2 4 2 2 2 3" xfId="13071" xr:uid="{00000000-0005-0000-0000-00000D330000}"/>
    <cellStyle name="Normal 3 2 2 2 4 2 2 2 4" xfId="13072" xr:uid="{00000000-0005-0000-0000-00000E330000}"/>
    <cellStyle name="Normal 3 2 2 2 4 2 2 2 5" xfId="13073" xr:uid="{00000000-0005-0000-0000-00000F330000}"/>
    <cellStyle name="Normal 3 2 2 2 4 2 2 3" xfId="13074" xr:uid="{00000000-0005-0000-0000-000010330000}"/>
    <cellStyle name="Normal 3 2 2 2 4 2 2 3 2" xfId="13075" xr:uid="{00000000-0005-0000-0000-000011330000}"/>
    <cellStyle name="Normal 3 2 2 2 4 2 2 3 3" xfId="13076" xr:uid="{00000000-0005-0000-0000-000012330000}"/>
    <cellStyle name="Normal 3 2 2 2 4 2 2 3 4" xfId="13077" xr:uid="{00000000-0005-0000-0000-000013330000}"/>
    <cellStyle name="Normal 3 2 2 2 4 2 2 4" xfId="13078" xr:uid="{00000000-0005-0000-0000-000014330000}"/>
    <cellStyle name="Normal 3 2 2 2 4 2 2 5" xfId="13079" xr:uid="{00000000-0005-0000-0000-000015330000}"/>
    <cellStyle name="Normal 3 2 2 2 4 2 2 6" xfId="13080" xr:uid="{00000000-0005-0000-0000-000016330000}"/>
    <cellStyle name="Normal 3 2 2 2 4 2 3" xfId="13081" xr:uid="{00000000-0005-0000-0000-000017330000}"/>
    <cellStyle name="Normal 3 2 2 2 4 2 3 2" xfId="13082" xr:uid="{00000000-0005-0000-0000-000018330000}"/>
    <cellStyle name="Normal 3 2 2 2 4 2 3 2 2" xfId="13083" xr:uid="{00000000-0005-0000-0000-000019330000}"/>
    <cellStyle name="Normal 3 2 2 2 4 2 3 2 2 2" xfId="13084" xr:uid="{00000000-0005-0000-0000-00001A330000}"/>
    <cellStyle name="Normal 3 2 2 2 4 2 3 2 2 3" xfId="13085" xr:uid="{00000000-0005-0000-0000-00001B330000}"/>
    <cellStyle name="Normal 3 2 2 2 4 2 3 2 2 4" xfId="13086" xr:uid="{00000000-0005-0000-0000-00001C330000}"/>
    <cellStyle name="Normal 3 2 2 2 4 2 3 2 3" xfId="13087" xr:uid="{00000000-0005-0000-0000-00001D330000}"/>
    <cellStyle name="Normal 3 2 2 2 4 2 3 2 4" xfId="13088" xr:uid="{00000000-0005-0000-0000-00001E330000}"/>
    <cellStyle name="Normal 3 2 2 2 4 2 3 2 5" xfId="13089" xr:uid="{00000000-0005-0000-0000-00001F330000}"/>
    <cellStyle name="Normal 3 2 2 2 4 2 3 3" xfId="13090" xr:uid="{00000000-0005-0000-0000-000020330000}"/>
    <cellStyle name="Normal 3 2 2 2 4 2 3 3 2" xfId="13091" xr:uid="{00000000-0005-0000-0000-000021330000}"/>
    <cellStyle name="Normal 3 2 2 2 4 2 3 3 3" xfId="13092" xr:uid="{00000000-0005-0000-0000-000022330000}"/>
    <cellStyle name="Normal 3 2 2 2 4 2 3 3 4" xfId="13093" xr:uid="{00000000-0005-0000-0000-000023330000}"/>
    <cellStyle name="Normal 3 2 2 2 4 2 3 4" xfId="13094" xr:uid="{00000000-0005-0000-0000-000024330000}"/>
    <cellStyle name="Normal 3 2 2 2 4 2 3 5" xfId="13095" xr:uid="{00000000-0005-0000-0000-000025330000}"/>
    <cellStyle name="Normal 3 2 2 2 4 2 3 6" xfId="13096" xr:uid="{00000000-0005-0000-0000-000026330000}"/>
    <cellStyle name="Normal 3 2 2 2 4 2 4" xfId="13097" xr:uid="{00000000-0005-0000-0000-000027330000}"/>
    <cellStyle name="Normal 3 2 2 2 4 2 4 2" xfId="13098" xr:uid="{00000000-0005-0000-0000-000028330000}"/>
    <cellStyle name="Normal 3 2 2 2 4 2 4 2 2" xfId="13099" xr:uid="{00000000-0005-0000-0000-000029330000}"/>
    <cellStyle name="Normal 3 2 2 2 4 2 4 2 3" xfId="13100" xr:uid="{00000000-0005-0000-0000-00002A330000}"/>
    <cellStyle name="Normal 3 2 2 2 4 2 4 2 4" xfId="13101" xr:uid="{00000000-0005-0000-0000-00002B330000}"/>
    <cellStyle name="Normal 3 2 2 2 4 2 4 3" xfId="13102" xr:uid="{00000000-0005-0000-0000-00002C330000}"/>
    <cellStyle name="Normal 3 2 2 2 4 2 4 4" xfId="13103" xr:uid="{00000000-0005-0000-0000-00002D330000}"/>
    <cellStyle name="Normal 3 2 2 2 4 2 4 5" xfId="13104" xr:uid="{00000000-0005-0000-0000-00002E330000}"/>
    <cellStyle name="Normal 3 2 2 2 4 2 5" xfId="13105" xr:uid="{00000000-0005-0000-0000-00002F330000}"/>
    <cellStyle name="Normal 3 2 2 2 4 2 5 2" xfId="13106" xr:uid="{00000000-0005-0000-0000-000030330000}"/>
    <cellStyle name="Normal 3 2 2 2 4 2 5 3" xfId="13107" xr:uid="{00000000-0005-0000-0000-000031330000}"/>
    <cellStyle name="Normal 3 2 2 2 4 2 5 4" xfId="13108" xr:uid="{00000000-0005-0000-0000-000032330000}"/>
    <cellStyle name="Normal 3 2 2 2 4 2 6" xfId="13109" xr:uid="{00000000-0005-0000-0000-000033330000}"/>
    <cellStyle name="Normal 3 2 2 2 4 2 7" xfId="13110" xr:uid="{00000000-0005-0000-0000-000034330000}"/>
    <cellStyle name="Normal 3 2 2 2 4 2 8" xfId="13111" xr:uid="{00000000-0005-0000-0000-000035330000}"/>
    <cellStyle name="Normal 3 2 2 2 4 3" xfId="13112" xr:uid="{00000000-0005-0000-0000-000036330000}"/>
    <cellStyle name="Normal 3 2 2 2 4 3 2" xfId="13113" xr:uid="{00000000-0005-0000-0000-000037330000}"/>
    <cellStyle name="Normal 3 2 2 2 4 3 2 2" xfId="13114" xr:uid="{00000000-0005-0000-0000-000038330000}"/>
    <cellStyle name="Normal 3 2 2 2 4 3 2 2 2" xfId="13115" xr:uid="{00000000-0005-0000-0000-000039330000}"/>
    <cellStyle name="Normal 3 2 2 2 4 3 2 2 3" xfId="13116" xr:uid="{00000000-0005-0000-0000-00003A330000}"/>
    <cellStyle name="Normal 3 2 2 2 4 3 2 2 4" xfId="13117" xr:uid="{00000000-0005-0000-0000-00003B330000}"/>
    <cellStyle name="Normal 3 2 2 2 4 3 2 3" xfId="13118" xr:uid="{00000000-0005-0000-0000-00003C330000}"/>
    <cellStyle name="Normal 3 2 2 2 4 3 2 4" xfId="13119" xr:uid="{00000000-0005-0000-0000-00003D330000}"/>
    <cellStyle name="Normal 3 2 2 2 4 3 2 5" xfId="13120" xr:uid="{00000000-0005-0000-0000-00003E330000}"/>
    <cellStyle name="Normal 3 2 2 2 4 3 3" xfId="13121" xr:uid="{00000000-0005-0000-0000-00003F330000}"/>
    <cellStyle name="Normal 3 2 2 2 4 3 3 2" xfId="13122" xr:uid="{00000000-0005-0000-0000-000040330000}"/>
    <cellStyle name="Normal 3 2 2 2 4 3 3 3" xfId="13123" xr:uid="{00000000-0005-0000-0000-000041330000}"/>
    <cellStyle name="Normal 3 2 2 2 4 3 3 4" xfId="13124" xr:uid="{00000000-0005-0000-0000-000042330000}"/>
    <cellStyle name="Normal 3 2 2 2 4 3 4" xfId="13125" xr:uid="{00000000-0005-0000-0000-000043330000}"/>
    <cellStyle name="Normal 3 2 2 2 4 3 5" xfId="13126" xr:uid="{00000000-0005-0000-0000-000044330000}"/>
    <cellStyle name="Normal 3 2 2 2 4 3 6" xfId="13127" xr:uid="{00000000-0005-0000-0000-000045330000}"/>
    <cellStyle name="Normal 3 2 2 2 4 4" xfId="13128" xr:uid="{00000000-0005-0000-0000-000046330000}"/>
    <cellStyle name="Normal 3 2 2 2 4 4 2" xfId="13129" xr:uid="{00000000-0005-0000-0000-000047330000}"/>
    <cellStyle name="Normal 3 2 2 2 4 4 2 2" xfId="13130" xr:uid="{00000000-0005-0000-0000-000048330000}"/>
    <cellStyle name="Normal 3 2 2 2 4 4 2 2 2" xfId="13131" xr:uid="{00000000-0005-0000-0000-000049330000}"/>
    <cellStyle name="Normal 3 2 2 2 4 4 2 2 3" xfId="13132" xr:uid="{00000000-0005-0000-0000-00004A330000}"/>
    <cellStyle name="Normal 3 2 2 2 4 4 2 2 4" xfId="13133" xr:uid="{00000000-0005-0000-0000-00004B330000}"/>
    <cellStyle name="Normal 3 2 2 2 4 4 2 3" xfId="13134" xr:uid="{00000000-0005-0000-0000-00004C330000}"/>
    <cellStyle name="Normal 3 2 2 2 4 4 2 4" xfId="13135" xr:uid="{00000000-0005-0000-0000-00004D330000}"/>
    <cellStyle name="Normal 3 2 2 2 4 4 2 5" xfId="13136" xr:uid="{00000000-0005-0000-0000-00004E330000}"/>
    <cellStyle name="Normal 3 2 2 2 4 4 3" xfId="13137" xr:uid="{00000000-0005-0000-0000-00004F330000}"/>
    <cellStyle name="Normal 3 2 2 2 4 4 3 2" xfId="13138" xr:uid="{00000000-0005-0000-0000-000050330000}"/>
    <cellStyle name="Normal 3 2 2 2 4 4 3 3" xfId="13139" xr:uid="{00000000-0005-0000-0000-000051330000}"/>
    <cellStyle name="Normal 3 2 2 2 4 4 3 4" xfId="13140" xr:uid="{00000000-0005-0000-0000-000052330000}"/>
    <cellStyle name="Normal 3 2 2 2 4 4 4" xfId="13141" xr:uid="{00000000-0005-0000-0000-000053330000}"/>
    <cellStyle name="Normal 3 2 2 2 4 4 5" xfId="13142" xr:uid="{00000000-0005-0000-0000-000054330000}"/>
    <cellStyle name="Normal 3 2 2 2 4 4 6" xfId="13143" xr:uid="{00000000-0005-0000-0000-000055330000}"/>
    <cellStyle name="Normal 3 2 2 2 4 5" xfId="13144" xr:uid="{00000000-0005-0000-0000-000056330000}"/>
    <cellStyle name="Normal 3 2 2 2 4 5 2" xfId="13145" xr:uid="{00000000-0005-0000-0000-000057330000}"/>
    <cellStyle name="Normal 3 2 2 2 4 5 2 2" xfId="13146" xr:uid="{00000000-0005-0000-0000-000058330000}"/>
    <cellStyle name="Normal 3 2 2 2 4 5 2 3" xfId="13147" xr:uid="{00000000-0005-0000-0000-000059330000}"/>
    <cellStyle name="Normal 3 2 2 2 4 5 2 4" xfId="13148" xr:uid="{00000000-0005-0000-0000-00005A330000}"/>
    <cellStyle name="Normal 3 2 2 2 4 5 3" xfId="13149" xr:uid="{00000000-0005-0000-0000-00005B330000}"/>
    <cellStyle name="Normal 3 2 2 2 4 5 4" xfId="13150" xr:uid="{00000000-0005-0000-0000-00005C330000}"/>
    <cellStyle name="Normal 3 2 2 2 4 5 5" xfId="13151" xr:uid="{00000000-0005-0000-0000-00005D330000}"/>
    <cellStyle name="Normal 3 2 2 2 4 6" xfId="13152" xr:uid="{00000000-0005-0000-0000-00005E330000}"/>
    <cellStyle name="Normal 3 2 2 2 4 6 2" xfId="13153" xr:uid="{00000000-0005-0000-0000-00005F330000}"/>
    <cellStyle name="Normal 3 2 2 2 4 6 3" xfId="13154" xr:uid="{00000000-0005-0000-0000-000060330000}"/>
    <cellStyle name="Normal 3 2 2 2 4 6 4" xfId="13155" xr:uid="{00000000-0005-0000-0000-000061330000}"/>
    <cellStyle name="Normal 3 2 2 2 4 7" xfId="13156" xr:uid="{00000000-0005-0000-0000-000062330000}"/>
    <cellStyle name="Normal 3 2 2 2 4 8" xfId="13157" xr:uid="{00000000-0005-0000-0000-000063330000}"/>
    <cellStyle name="Normal 3 2 2 2 4 9" xfId="13158" xr:uid="{00000000-0005-0000-0000-000064330000}"/>
    <cellStyle name="Normal 3 2 2 2 5" xfId="13159" xr:uid="{00000000-0005-0000-0000-000065330000}"/>
    <cellStyle name="Normal 3 2 2 2 5 2" xfId="13160" xr:uid="{00000000-0005-0000-0000-000066330000}"/>
    <cellStyle name="Normal 3 2 2 2 5 2 2" xfId="13161" xr:uid="{00000000-0005-0000-0000-000067330000}"/>
    <cellStyle name="Normal 3 2 2 2 5 2 2 2" xfId="13162" xr:uid="{00000000-0005-0000-0000-000068330000}"/>
    <cellStyle name="Normal 3 2 2 2 5 2 2 2 2" xfId="13163" xr:uid="{00000000-0005-0000-0000-000069330000}"/>
    <cellStyle name="Normal 3 2 2 2 5 2 2 2 3" xfId="13164" xr:uid="{00000000-0005-0000-0000-00006A330000}"/>
    <cellStyle name="Normal 3 2 2 2 5 2 2 2 4" xfId="13165" xr:uid="{00000000-0005-0000-0000-00006B330000}"/>
    <cellStyle name="Normal 3 2 2 2 5 2 2 3" xfId="13166" xr:uid="{00000000-0005-0000-0000-00006C330000}"/>
    <cellStyle name="Normal 3 2 2 2 5 2 2 4" xfId="13167" xr:uid="{00000000-0005-0000-0000-00006D330000}"/>
    <cellStyle name="Normal 3 2 2 2 5 2 2 5" xfId="13168" xr:uid="{00000000-0005-0000-0000-00006E330000}"/>
    <cellStyle name="Normal 3 2 2 2 5 2 3" xfId="13169" xr:uid="{00000000-0005-0000-0000-00006F330000}"/>
    <cellStyle name="Normal 3 2 2 2 5 2 3 2" xfId="13170" xr:uid="{00000000-0005-0000-0000-000070330000}"/>
    <cellStyle name="Normal 3 2 2 2 5 2 3 3" xfId="13171" xr:uid="{00000000-0005-0000-0000-000071330000}"/>
    <cellStyle name="Normal 3 2 2 2 5 2 3 4" xfId="13172" xr:uid="{00000000-0005-0000-0000-000072330000}"/>
    <cellStyle name="Normal 3 2 2 2 5 2 4" xfId="13173" xr:uid="{00000000-0005-0000-0000-000073330000}"/>
    <cellStyle name="Normal 3 2 2 2 5 2 5" xfId="13174" xr:uid="{00000000-0005-0000-0000-000074330000}"/>
    <cellStyle name="Normal 3 2 2 2 5 2 6" xfId="13175" xr:uid="{00000000-0005-0000-0000-000075330000}"/>
    <cellStyle name="Normal 3 2 2 2 5 3" xfId="13176" xr:uid="{00000000-0005-0000-0000-000076330000}"/>
    <cellStyle name="Normal 3 2 2 2 5 3 2" xfId="13177" xr:uid="{00000000-0005-0000-0000-000077330000}"/>
    <cellStyle name="Normal 3 2 2 2 5 3 2 2" xfId="13178" xr:uid="{00000000-0005-0000-0000-000078330000}"/>
    <cellStyle name="Normal 3 2 2 2 5 3 2 2 2" xfId="13179" xr:uid="{00000000-0005-0000-0000-000079330000}"/>
    <cellStyle name="Normal 3 2 2 2 5 3 2 2 3" xfId="13180" xr:uid="{00000000-0005-0000-0000-00007A330000}"/>
    <cellStyle name="Normal 3 2 2 2 5 3 2 2 4" xfId="13181" xr:uid="{00000000-0005-0000-0000-00007B330000}"/>
    <cellStyle name="Normal 3 2 2 2 5 3 2 3" xfId="13182" xr:uid="{00000000-0005-0000-0000-00007C330000}"/>
    <cellStyle name="Normal 3 2 2 2 5 3 2 4" xfId="13183" xr:uid="{00000000-0005-0000-0000-00007D330000}"/>
    <cellStyle name="Normal 3 2 2 2 5 3 2 5" xfId="13184" xr:uid="{00000000-0005-0000-0000-00007E330000}"/>
    <cellStyle name="Normal 3 2 2 2 5 3 3" xfId="13185" xr:uid="{00000000-0005-0000-0000-00007F330000}"/>
    <cellStyle name="Normal 3 2 2 2 5 3 3 2" xfId="13186" xr:uid="{00000000-0005-0000-0000-000080330000}"/>
    <cellStyle name="Normal 3 2 2 2 5 3 3 3" xfId="13187" xr:uid="{00000000-0005-0000-0000-000081330000}"/>
    <cellStyle name="Normal 3 2 2 2 5 3 3 4" xfId="13188" xr:uid="{00000000-0005-0000-0000-000082330000}"/>
    <cellStyle name="Normal 3 2 2 2 5 3 4" xfId="13189" xr:uid="{00000000-0005-0000-0000-000083330000}"/>
    <cellStyle name="Normal 3 2 2 2 5 3 5" xfId="13190" xr:uid="{00000000-0005-0000-0000-000084330000}"/>
    <cellStyle name="Normal 3 2 2 2 5 3 6" xfId="13191" xr:uid="{00000000-0005-0000-0000-000085330000}"/>
    <cellStyle name="Normal 3 2 2 2 5 4" xfId="13192" xr:uid="{00000000-0005-0000-0000-000086330000}"/>
    <cellStyle name="Normal 3 2 2 2 5 4 2" xfId="13193" xr:uid="{00000000-0005-0000-0000-000087330000}"/>
    <cellStyle name="Normal 3 2 2 2 5 4 2 2" xfId="13194" xr:uid="{00000000-0005-0000-0000-000088330000}"/>
    <cellStyle name="Normal 3 2 2 2 5 4 2 3" xfId="13195" xr:uid="{00000000-0005-0000-0000-000089330000}"/>
    <cellStyle name="Normal 3 2 2 2 5 4 2 4" xfId="13196" xr:uid="{00000000-0005-0000-0000-00008A330000}"/>
    <cellStyle name="Normal 3 2 2 2 5 4 3" xfId="13197" xr:uid="{00000000-0005-0000-0000-00008B330000}"/>
    <cellStyle name="Normal 3 2 2 2 5 4 4" xfId="13198" xr:uid="{00000000-0005-0000-0000-00008C330000}"/>
    <cellStyle name="Normal 3 2 2 2 5 4 5" xfId="13199" xr:uid="{00000000-0005-0000-0000-00008D330000}"/>
    <cellStyle name="Normal 3 2 2 2 5 5" xfId="13200" xr:uid="{00000000-0005-0000-0000-00008E330000}"/>
    <cellStyle name="Normal 3 2 2 2 5 5 2" xfId="13201" xr:uid="{00000000-0005-0000-0000-00008F330000}"/>
    <cellStyle name="Normal 3 2 2 2 5 5 3" xfId="13202" xr:uid="{00000000-0005-0000-0000-000090330000}"/>
    <cellStyle name="Normal 3 2 2 2 5 5 4" xfId="13203" xr:uid="{00000000-0005-0000-0000-000091330000}"/>
    <cellStyle name="Normal 3 2 2 2 5 6" xfId="13204" xr:uid="{00000000-0005-0000-0000-000092330000}"/>
    <cellStyle name="Normal 3 2 2 2 5 7" xfId="13205" xr:uid="{00000000-0005-0000-0000-000093330000}"/>
    <cellStyle name="Normal 3 2 2 2 5 8" xfId="13206" xr:uid="{00000000-0005-0000-0000-000094330000}"/>
    <cellStyle name="Normal 3 2 2 2 6" xfId="13207" xr:uid="{00000000-0005-0000-0000-000095330000}"/>
    <cellStyle name="Normal 3 2 2 2 6 2" xfId="13208" xr:uid="{00000000-0005-0000-0000-000096330000}"/>
    <cellStyle name="Normal 3 2 2 2 6 2 2" xfId="13209" xr:uid="{00000000-0005-0000-0000-000097330000}"/>
    <cellStyle name="Normal 3 2 2 2 6 2 2 2" xfId="13210" xr:uid="{00000000-0005-0000-0000-000098330000}"/>
    <cellStyle name="Normal 3 2 2 2 6 2 2 2 2" xfId="13211" xr:uid="{00000000-0005-0000-0000-000099330000}"/>
    <cellStyle name="Normal 3 2 2 2 6 2 2 2 3" xfId="13212" xr:uid="{00000000-0005-0000-0000-00009A330000}"/>
    <cellStyle name="Normal 3 2 2 2 6 2 2 2 4" xfId="13213" xr:uid="{00000000-0005-0000-0000-00009B330000}"/>
    <cellStyle name="Normal 3 2 2 2 6 2 2 3" xfId="13214" xr:uid="{00000000-0005-0000-0000-00009C330000}"/>
    <cellStyle name="Normal 3 2 2 2 6 2 2 4" xfId="13215" xr:uid="{00000000-0005-0000-0000-00009D330000}"/>
    <cellStyle name="Normal 3 2 2 2 6 2 2 5" xfId="13216" xr:uid="{00000000-0005-0000-0000-00009E330000}"/>
    <cellStyle name="Normal 3 2 2 2 6 2 3" xfId="13217" xr:uid="{00000000-0005-0000-0000-00009F330000}"/>
    <cellStyle name="Normal 3 2 2 2 6 2 3 2" xfId="13218" xr:uid="{00000000-0005-0000-0000-0000A0330000}"/>
    <cellStyle name="Normal 3 2 2 2 6 2 3 3" xfId="13219" xr:uid="{00000000-0005-0000-0000-0000A1330000}"/>
    <cellStyle name="Normal 3 2 2 2 6 2 3 4" xfId="13220" xr:uid="{00000000-0005-0000-0000-0000A2330000}"/>
    <cellStyle name="Normal 3 2 2 2 6 2 4" xfId="13221" xr:uid="{00000000-0005-0000-0000-0000A3330000}"/>
    <cellStyle name="Normal 3 2 2 2 6 2 5" xfId="13222" xr:uid="{00000000-0005-0000-0000-0000A4330000}"/>
    <cellStyle name="Normal 3 2 2 2 6 2 6" xfId="13223" xr:uid="{00000000-0005-0000-0000-0000A5330000}"/>
    <cellStyle name="Normal 3 2 2 2 6 3" xfId="13224" xr:uid="{00000000-0005-0000-0000-0000A6330000}"/>
    <cellStyle name="Normal 3 2 2 2 6 3 2" xfId="13225" xr:uid="{00000000-0005-0000-0000-0000A7330000}"/>
    <cellStyle name="Normal 3 2 2 2 6 3 2 2" xfId="13226" xr:uid="{00000000-0005-0000-0000-0000A8330000}"/>
    <cellStyle name="Normal 3 2 2 2 6 3 2 2 2" xfId="13227" xr:uid="{00000000-0005-0000-0000-0000A9330000}"/>
    <cellStyle name="Normal 3 2 2 2 6 3 2 2 3" xfId="13228" xr:uid="{00000000-0005-0000-0000-0000AA330000}"/>
    <cellStyle name="Normal 3 2 2 2 6 3 2 2 4" xfId="13229" xr:uid="{00000000-0005-0000-0000-0000AB330000}"/>
    <cellStyle name="Normal 3 2 2 2 6 3 2 3" xfId="13230" xr:uid="{00000000-0005-0000-0000-0000AC330000}"/>
    <cellStyle name="Normal 3 2 2 2 6 3 2 4" xfId="13231" xr:uid="{00000000-0005-0000-0000-0000AD330000}"/>
    <cellStyle name="Normal 3 2 2 2 6 3 2 5" xfId="13232" xr:uid="{00000000-0005-0000-0000-0000AE330000}"/>
    <cellStyle name="Normal 3 2 2 2 6 3 3" xfId="13233" xr:uid="{00000000-0005-0000-0000-0000AF330000}"/>
    <cellStyle name="Normal 3 2 2 2 6 3 3 2" xfId="13234" xr:uid="{00000000-0005-0000-0000-0000B0330000}"/>
    <cellStyle name="Normal 3 2 2 2 6 3 3 3" xfId="13235" xr:uid="{00000000-0005-0000-0000-0000B1330000}"/>
    <cellStyle name="Normal 3 2 2 2 6 3 3 4" xfId="13236" xr:uid="{00000000-0005-0000-0000-0000B2330000}"/>
    <cellStyle name="Normal 3 2 2 2 6 3 4" xfId="13237" xr:uid="{00000000-0005-0000-0000-0000B3330000}"/>
    <cellStyle name="Normal 3 2 2 2 6 3 5" xfId="13238" xr:uid="{00000000-0005-0000-0000-0000B4330000}"/>
    <cellStyle name="Normal 3 2 2 2 6 3 6" xfId="13239" xr:uid="{00000000-0005-0000-0000-0000B5330000}"/>
    <cellStyle name="Normal 3 2 2 2 6 4" xfId="13240" xr:uid="{00000000-0005-0000-0000-0000B6330000}"/>
    <cellStyle name="Normal 3 2 2 2 6 4 2" xfId="13241" xr:uid="{00000000-0005-0000-0000-0000B7330000}"/>
    <cellStyle name="Normal 3 2 2 2 6 4 2 2" xfId="13242" xr:uid="{00000000-0005-0000-0000-0000B8330000}"/>
    <cellStyle name="Normal 3 2 2 2 6 4 2 3" xfId="13243" xr:uid="{00000000-0005-0000-0000-0000B9330000}"/>
    <cellStyle name="Normal 3 2 2 2 6 4 2 4" xfId="13244" xr:uid="{00000000-0005-0000-0000-0000BA330000}"/>
    <cellStyle name="Normal 3 2 2 2 6 4 3" xfId="13245" xr:uid="{00000000-0005-0000-0000-0000BB330000}"/>
    <cellStyle name="Normal 3 2 2 2 6 4 4" xfId="13246" xr:uid="{00000000-0005-0000-0000-0000BC330000}"/>
    <cellStyle name="Normal 3 2 2 2 6 4 5" xfId="13247" xr:uid="{00000000-0005-0000-0000-0000BD330000}"/>
    <cellStyle name="Normal 3 2 2 2 6 5" xfId="13248" xr:uid="{00000000-0005-0000-0000-0000BE330000}"/>
    <cellStyle name="Normal 3 2 2 2 6 5 2" xfId="13249" xr:uid="{00000000-0005-0000-0000-0000BF330000}"/>
    <cellStyle name="Normal 3 2 2 2 6 5 3" xfId="13250" xr:uid="{00000000-0005-0000-0000-0000C0330000}"/>
    <cellStyle name="Normal 3 2 2 2 6 5 4" xfId="13251" xr:uid="{00000000-0005-0000-0000-0000C1330000}"/>
    <cellStyle name="Normal 3 2 2 2 6 6" xfId="13252" xr:uid="{00000000-0005-0000-0000-0000C2330000}"/>
    <cellStyle name="Normal 3 2 2 2 6 7" xfId="13253" xr:uid="{00000000-0005-0000-0000-0000C3330000}"/>
    <cellStyle name="Normal 3 2 2 2 6 8" xfId="13254" xr:uid="{00000000-0005-0000-0000-0000C4330000}"/>
    <cellStyle name="Normal 3 2 2 2 7" xfId="13255" xr:uid="{00000000-0005-0000-0000-0000C5330000}"/>
    <cellStyle name="Normal 3 2 2 2 7 2" xfId="13256" xr:uid="{00000000-0005-0000-0000-0000C6330000}"/>
    <cellStyle name="Normal 3 2 2 2 7 2 2" xfId="13257" xr:uid="{00000000-0005-0000-0000-0000C7330000}"/>
    <cellStyle name="Normal 3 2 2 2 7 2 2 2" xfId="13258" xr:uid="{00000000-0005-0000-0000-0000C8330000}"/>
    <cellStyle name="Normal 3 2 2 2 7 2 2 3" xfId="13259" xr:uid="{00000000-0005-0000-0000-0000C9330000}"/>
    <cellStyle name="Normal 3 2 2 2 7 2 2 4" xfId="13260" xr:uid="{00000000-0005-0000-0000-0000CA330000}"/>
    <cellStyle name="Normal 3 2 2 2 7 2 3" xfId="13261" xr:uid="{00000000-0005-0000-0000-0000CB330000}"/>
    <cellStyle name="Normal 3 2 2 2 7 2 4" xfId="13262" xr:uid="{00000000-0005-0000-0000-0000CC330000}"/>
    <cellStyle name="Normal 3 2 2 2 7 2 5" xfId="13263" xr:uid="{00000000-0005-0000-0000-0000CD330000}"/>
    <cellStyle name="Normal 3 2 2 2 7 3" xfId="13264" xr:uid="{00000000-0005-0000-0000-0000CE330000}"/>
    <cellStyle name="Normal 3 2 2 2 7 3 2" xfId="13265" xr:uid="{00000000-0005-0000-0000-0000CF330000}"/>
    <cellStyle name="Normal 3 2 2 2 7 3 3" xfId="13266" xr:uid="{00000000-0005-0000-0000-0000D0330000}"/>
    <cellStyle name="Normal 3 2 2 2 7 3 4" xfId="13267" xr:uid="{00000000-0005-0000-0000-0000D1330000}"/>
    <cellStyle name="Normal 3 2 2 2 7 4" xfId="13268" xr:uid="{00000000-0005-0000-0000-0000D2330000}"/>
    <cellStyle name="Normal 3 2 2 2 7 5" xfId="13269" xr:uid="{00000000-0005-0000-0000-0000D3330000}"/>
    <cellStyle name="Normal 3 2 2 2 7 6" xfId="13270" xr:uid="{00000000-0005-0000-0000-0000D4330000}"/>
    <cellStyle name="Normal 3 2 2 2 8" xfId="13271" xr:uid="{00000000-0005-0000-0000-0000D5330000}"/>
    <cellStyle name="Normal 3 2 2 2 8 2" xfId="13272" xr:uid="{00000000-0005-0000-0000-0000D6330000}"/>
    <cellStyle name="Normal 3 2 2 2 8 2 2" xfId="13273" xr:uid="{00000000-0005-0000-0000-0000D7330000}"/>
    <cellStyle name="Normal 3 2 2 2 8 2 2 2" xfId="13274" xr:uid="{00000000-0005-0000-0000-0000D8330000}"/>
    <cellStyle name="Normal 3 2 2 2 8 2 2 3" xfId="13275" xr:uid="{00000000-0005-0000-0000-0000D9330000}"/>
    <cellStyle name="Normal 3 2 2 2 8 2 2 4" xfId="13276" xr:uid="{00000000-0005-0000-0000-0000DA330000}"/>
    <cellStyle name="Normal 3 2 2 2 8 2 3" xfId="13277" xr:uid="{00000000-0005-0000-0000-0000DB330000}"/>
    <cellStyle name="Normal 3 2 2 2 8 2 4" xfId="13278" xr:uid="{00000000-0005-0000-0000-0000DC330000}"/>
    <cellStyle name="Normal 3 2 2 2 8 2 5" xfId="13279" xr:uid="{00000000-0005-0000-0000-0000DD330000}"/>
    <cellStyle name="Normal 3 2 2 2 8 3" xfId="13280" xr:uid="{00000000-0005-0000-0000-0000DE330000}"/>
    <cellStyle name="Normal 3 2 2 2 8 3 2" xfId="13281" xr:uid="{00000000-0005-0000-0000-0000DF330000}"/>
    <cellStyle name="Normal 3 2 2 2 8 3 3" xfId="13282" xr:uid="{00000000-0005-0000-0000-0000E0330000}"/>
    <cellStyle name="Normal 3 2 2 2 8 3 4" xfId="13283" xr:uid="{00000000-0005-0000-0000-0000E1330000}"/>
    <cellStyle name="Normal 3 2 2 2 8 4" xfId="13284" xr:uid="{00000000-0005-0000-0000-0000E2330000}"/>
    <cellStyle name="Normal 3 2 2 2 8 5" xfId="13285" xr:uid="{00000000-0005-0000-0000-0000E3330000}"/>
    <cellStyle name="Normal 3 2 2 2 8 6" xfId="13286" xr:uid="{00000000-0005-0000-0000-0000E4330000}"/>
    <cellStyle name="Normal 3 2 2 2 9" xfId="13287" xr:uid="{00000000-0005-0000-0000-0000E5330000}"/>
    <cellStyle name="Normal 3 2 2 3" xfId="13288" xr:uid="{00000000-0005-0000-0000-0000E6330000}"/>
    <cellStyle name="Normal 3 2 2 3 10" xfId="13289" xr:uid="{00000000-0005-0000-0000-0000E7330000}"/>
    <cellStyle name="Normal 3 2 2 3 11" xfId="13290" xr:uid="{00000000-0005-0000-0000-0000E8330000}"/>
    <cellStyle name="Normal 3 2 2 3 2" xfId="13291" xr:uid="{00000000-0005-0000-0000-0000E9330000}"/>
    <cellStyle name="Normal 3 2 2 3 2 2" xfId="13292" xr:uid="{00000000-0005-0000-0000-0000EA330000}"/>
    <cellStyle name="Normal 3 2 2 3 2 2 2" xfId="13293" xr:uid="{00000000-0005-0000-0000-0000EB330000}"/>
    <cellStyle name="Normal 3 2 2 3 2 2 2 2" xfId="13294" xr:uid="{00000000-0005-0000-0000-0000EC330000}"/>
    <cellStyle name="Normal 3 2 2 3 2 2 2 2 2" xfId="13295" xr:uid="{00000000-0005-0000-0000-0000ED330000}"/>
    <cellStyle name="Normal 3 2 2 3 2 2 2 2 3" xfId="13296" xr:uid="{00000000-0005-0000-0000-0000EE330000}"/>
    <cellStyle name="Normal 3 2 2 3 2 2 2 2 4" xfId="13297" xr:uid="{00000000-0005-0000-0000-0000EF330000}"/>
    <cellStyle name="Normal 3 2 2 3 2 2 2 3" xfId="13298" xr:uid="{00000000-0005-0000-0000-0000F0330000}"/>
    <cellStyle name="Normal 3 2 2 3 2 2 2 4" xfId="13299" xr:uid="{00000000-0005-0000-0000-0000F1330000}"/>
    <cellStyle name="Normal 3 2 2 3 2 2 2 5" xfId="13300" xr:uid="{00000000-0005-0000-0000-0000F2330000}"/>
    <cellStyle name="Normal 3 2 2 3 2 2 3" xfId="13301" xr:uid="{00000000-0005-0000-0000-0000F3330000}"/>
    <cellStyle name="Normal 3 2 2 3 2 2 3 2" xfId="13302" xr:uid="{00000000-0005-0000-0000-0000F4330000}"/>
    <cellStyle name="Normal 3 2 2 3 2 2 3 3" xfId="13303" xr:uid="{00000000-0005-0000-0000-0000F5330000}"/>
    <cellStyle name="Normal 3 2 2 3 2 2 3 4" xfId="13304" xr:uid="{00000000-0005-0000-0000-0000F6330000}"/>
    <cellStyle name="Normal 3 2 2 3 2 2 4" xfId="13305" xr:uid="{00000000-0005-0000-0000-0000F7330000}"/>
    <cellStyle name="Normal 3 2 2 3 2 2 5" xfId="13306" xr:uid="{00000000-0005-0000-0000-0000F8330000}"/>
    <cellStyle name="Normal 3 2 2 3 2 2 6" xfId="13307" xr:uid="{00000000-0005-0000-0000-0000F9330000}"/>
    <cellStyle name="Normal 3 2 2 3 2 3" xfId="13308" xr:uid="{00000000-0005-0000-0000-0000FA330000}"/>
    <cellStyle name="Normal 3 2 2 3 2 3 2" xfId="13309" xr:uid="{00000000-0005-0000-0000-0000FB330000}"/>
    <cellStyle name="Normal 3 2 2 3 2 3 2 2" xfId="13310" xr:uid="{00000000-0005-0000-0000-0000FC330000}"/>
    <cellStyle name="Normal 3 2 2 3 2 3 2 2 2" xfId="13311" xr:uid="{00000000-0005-0000-0000-0000FD330000}"/>
    <cellStyle name="Normal 3 2 2 3 2 3 2 2 3" xfId="13312" xr:uid="{00000000-0005-0000-0000-0000FE330000}"/>
    <cellStyle name="Normal 3 2 2 3 2 3 2 2 4" xfId="13313" xr:uid="{00000000-0005-0000-0000-0000FF330000}"/>
    <cellStyle name="Normal 3 2 2 3 2 3 2 3" xfId="13314" xr:uid="{00000000-0005-0000-0000-000000340000}"/>
    <cellStyle name="Normal 3 2 2 3 2 3 2 4" xfId="13315" xr:uid="{00000000-0005-0000-0000-000001340000}"/>
    <cellStyle name="Normal 3 2 2 3 2 3 2 5" xfId="13316" xr:uid="{00000000-0005-0000-0000-000002340000}"/>
    <cellStyle name="Normal 3 2 2 3 2 3 3" xfId="13317" xr:uid="{00000000-0005-0000-0000-000003340000}"/>
    <cellStyle name="Normal 3 2 2 3 2 3 3 2" xfId="13318" xr:uid="{00000000-0005-0000-0000-000004340000}"/>
    <cellStyle name="Normal 3 2 2 3 2 3 3 3" xfId="13319" xr:uid="{00000000-0005-0000-0000-000005340000}"/>
    <cellStyle name="Normal 3 2 2 3 2 3 3 4" xfId="13320" xr:uid="{00000000-0005-0000-0000-000006340000}"/>
    <cellStyle name="Normal 3 2 2 3 2 3 4" xfId="13321" xr:uid="{00000000-0005-0000-0000-000007340000}"/>
    <cellStyle name="Normal 3 2 2 3 2 3 5" xfId="13322" xr:uid="{00000000-0005-0000-0000-000008340000}"/>
    <cellStyle name="Normal 3 2 2 3 2 3 6" xfId="13323" xr:uid="{00000000-0005-0000-0000-000009340000}"/>
    <cellStyle name="Normal 3 2 2 3 2 4" xfId="13324" xr:uid="{00000000-0005-0000-0000-00000A340000}"/>
    <cellStyle name="Normal 3 2 2 3 2 4 2" xfId="13325" xr:uid="{00000000-0005-0000-0000-00000B340000}"/>
    <cellStyle name="Normal 3 2 2 3 2 4 2 2" xfId="13326" xr:uid="{00000000-0005-0000-0000-00000C340000}"/>
    <cellStyle name="Normal 3 2 2 3 2 4 2 3" xfId="13327" xr:uid="{00000000-0005-0000-0000-00000D340000}"/>
    <cellStyle name="Normal 3 2 2 3 2 4 2 4" xfId="13328" xr:uid="{00000000-0005-0000-0000-00000E340000}"/>
    <cellStyle name="Normal 3 2 2 3 2 4 3" xfId="13329" xr:uid="{00000000-0005-0000-0000-00000F340000}"/>
    <cellStyle name="Normal 3 2 2 3 2 4 4" xfId="13330" xr:uid="{00000000-0005-0000-0000-000010340000}"/>
    <cellStyle name="Normal 3 2 2 3 2 4 5" xfId="13331" xr:uid="{00000000-0005-0000-0000-000011340000}"/>
    <cellStyle name="Normal 3 2 2 3 2 5" xfId="13332" xr:uid="{00000000-0005-0000-0000-000012340000}"/>
    <cellStyle name="Normal 3 2 2 3 2 5 2" xfId="13333" xr:uid="{00000000-0005-0000-0000-000013340000}"/>
    <cellStyle name="Normal 3 2 2 3 2 5 3" xfId="13334" xr:uid="{00000000-0005-0000-0000-000014340000}"/>
    <cellStyle name="Normal 3 2 2 3 2 5 4" xfId="13335" xr:uid="{00000000-0005-0000-0000-000015340000}"/>
    <cellStyle name="Normal 3 2 2 3 2 6" xfId="13336" xr:uid="{00000000-0005-0000-0000-000016340000}"/>
    <cellStyle name="Normal 3 2 2 3 2 7" xfId="13337" xr:uid="{00000000-0005-0000-0000-000017340000}"/>
    <cellStyle name="Normal 3 2 2 3 2 8" xfId="13338" xr:uid="{00000000-0005-0000-0000-000018340000}"/>
    <cellStyle name="Normal 3 2 2 3 3" xfId="13339" xr:uid="{00000000-0005-0000-0000-000019340000}"/>
    <cellStyle name="Normal 3 2 2 3 3 2" xfId="13340" xr:uid="{00000000-0005-0000-0000-00001A340000}"/>
    <cellStyle name="Normal 3 2 2 3 3 2 2" xfId="13341" xr:uid="{00000000-0005-0000-0000-00001B340000}"/>
    <cellStyle name="Normal 3 2 2 3 3 2 2 2" xfId="13342" xr:uid="{00000000-0005-0000-0000-00001C340000}"/>
    <cellStyle name="Normal 3 2 2 3 3 2 2 3" xfId="13343" xr:uid="{00000000-0005-0000-0000-00001D340000}"/>
    <cellStyle name="Normal 3 2 2 3 3 2 2 4" xfId="13344" xr:uid="{00000000-0005-0000-0000-00001E340000}"/>
    <cellStyle name="Normal 3 2 2 3 3 2 3" xfId="13345" xr:uid="{00000000-0005-0000-0000-00001F340000}"/>
    <cellStyle name="Normal 3 2 2 3 3 2 4" xfId="13346" xr:uid="{00000000-0005-0000-0000-000020340000}"/>
    <cellStyle name="Normal 3 2 2 3 3 2 5" xfId="13347" xr:uid="{00000000-0005-0000-0000-000021340000}"/>
    <cellStyle name="Normal 3 2 2 3 3 3" xfId="13348" xr:uid="{00000000-0005-0000-0000-000022340000}"/>
    <cellStyle name="Normal 3 2 2 3 3 3 2" xfId="13349" xr:uid="{00000000-0005-0000-0000-000023340000}"/>
    <cellStyle name="Normal 3 2 2 3 3 3 3" xfId="13350" xr:uid="{00000000-0005-0000-0000-000024340000}"/>
    <cellStyle name="Normal 3 2 2 3 3 3 4" xfId="13351" xr:uid="{00000000-0005-0000-0000-000025340000}"/>
    <cellStyle name="Normal 3 2 2 3 3 4" xfId="13352" xr:uid="{00000000-0005-0000-0000-000026340000}"/>
    <cellStyle name="Normal 3 2 2 3 3 5" xfId="13353" xr:uid="{00000000-0005-0000-0000-000027340000}"/>
    <cellStyle name="Normal 3 2 2 3 3 6" xfId="13354" xr:uid="{00000000-0005-0000-0000-000028340000}"/>
    <cellStyle name="Normal 3 2 2 3 4" xfId="13355" xr:uid="{00000000-0005-0000-0000-000029340000}"/>
    <cellStyle name="Normal 3 2 2 3 4 2" xfId="13356" xr:uid="{00000000-0005-0000-0000-00002A340000}"/>
    <cellStyle name="Normal 3 2 2 3 4 2 2" xfId="13357" xr:uid="{00000000-0005-0000-0000-00002B340000}"/>
    <cellStyle name="Normal 3 2 2 3 4 2 2 2" xfId="13358" xr:uid="{00000000-0005-0000-0000-00002C340000}"/>
    <cellStyle name="Normal 3 2 2 3 4 2 2 3" xfId="13359" xr:uid="{00000000-0005-0000-0000-00002D340000}"/>
    <cellStyle name="Normal 3 2 2 3 4 2 2 4" xfId="13360" xr:uid="{00000000-0005-0000-0000-00002E340000}"/>
    <cellStyle name="Normal 3 2 2 3 4 2 3" xfId="13361" xr:uid="{00000000-0005-0000-0000-00002F340000}"/>
    <cellStyle name="Normal 3 2 2 3 4 2 4" xfId="13362" xr:uid="{00000000-0005-0000-0000-000030340000}"/>
    <cellStyle name="Normal 3 2 2 3 4 2 5" xfId="13363" xr:uid="{00000000-0005-0000-0000-000031340000}"/>
    <cellStyle name="Normal 3 2 2 3 4 3" xfId="13364" xr:uid="{00000000-0005-0000-0000-000032340000}"/>
    <cellStyle name="Normal 3 2 2 3 4 3 2" xfId="13365" xr:uid="{00000000-0005-0000-0000-000033340000}"/>
    <cellStyle name="Normal 3 2 2 3 4 3 3" xfId="13366" xr:uid="{00000000-0005-0000-0000-000034340000}"/>
    <cellStyle name="Normal 3 2 2 3 4 3 4" xfId="13367" xr:uid="{00000000-0005-0000-0000-000035340000}"/>
    <cellStyle name="Normal 3 2 2 3 4 4" xfId="13368" xr:uid="{00000000-0005-0000-0000-000036340000}"/>
    <cellStyle name="Normal 3 2 2 3 4 5" xfId="13369" xr:uid="{00000000-0005-0000-0000-000037340000}"/>
    <cellStyle name="Normal 3 2 2 3 4 6" xfId="13370" xr:uid="{00000000-0005-0000-0000-000038340000}"/>
    <cellStyle name="Normal 3 2 2 3 5" xfId="13371" xr:uid="{00000000-0005-0000-0000-000039340000}"/>
    <cellStyle name="Normal 3 2 2 3 6" xfId="13372" xr:uid="{00000000-0005-0000-0000-00003A340000}"/>
    <cellStyle name="Normal 3 2 2 3 6 2" xfId="13373" xr:uid="{00000000-0005-0000-0000-00003B340000}"/>
    <cellStyle name="Normal 3 2 2 3 6 2 2" xfId="13374" xr:uid="{00000000-0005-0000-0000-00003C340000}"/>
    <cellStyle name="Normal 3 2 2 3 6 2 3" xfId="13375" xr:uid="{00000000-0005-0000-0000-00003D340000}"/>
    <cellStyle name="Normal 3 2 2 3 6 2 4" xfId="13376" xr:uid="{00000000-0005-0000-0000-00003E340000}"/>
    <cellStyle name="Normal 3 2 2 3 6 3" xfId="13377" xr:uid="{00000000-0005-0000-0000-00003F340000}"/>
    <cellStyle name="Normal 3 2 2 3 6 4" xfId="13378" xr:uid="{00000000-0005-0000-0000-000040340000}"/>
    <cellStyle name="Normal 3 2 2 3 6 5" xfId="13379" xr:uid="{00000000-0005-0000-0000-000041340000}"/>
    <cellStyle name="Normal 3 2 2 3 7" xfId="13380" xr:uid="{00000000-0005-0000-0000-000042340000}"/>
    <cellStyle name="Normal 3 2 2 3 8" xfId="13381" xr:uid="{00000000-0005-0000-0000-000043340000}"/>
    <cellStyle name="Normal 3 2 2 3 8 2" xfId="13382" xr:uid="{00000000-0005-0000-0000-000044340000}"/>
    <cellStyle name="Normal 3 2 2 3 8 3" xfId="13383" xr:uid="{00000000-0005-0000-0000-000045340000}"/>
    <cellStyle name="Normal 3 2 2 3 8 4" xfId="13384" xr:uid="{00000000-0005-0000-0000-000046340000}"/>
    <cellStyle name="Normal 3 2 2 3 9" xfId="13385" xr:uid="{00000000-0005-0000-0000-000047340000}"/>
    <cellStyle name="Normal 3 2 2 4" xfId="13386" xr:uid="{00000000-0005-0000-0000-000048340000}"/>
    <cellStyle name="Normal 3 2 2 4 10" xfId="13387" xr:uid="{00000000-0005-0000-0000-000049340000}"/>
    <cellStyle name="Normal 3 2 2 4 2" xfId="13388" xr:uid="{00000000-0005-0000-0000-00004A340000}"/>
    <cellStyle name="Normal 3 2 2 4 2 2" xfId="13389" xr:uid="{00000000-0005-0000-0000-00004B340000}"/>
    <cellStyle name="Normal 3 2 2 4 2 2 2" xfId="13390" xr:uid="{00000000-0005-0000-0000-00004C340000}"/>
    <cellStyle name="Normal 3 2 2 4 2 2 2 2" xfId="13391" xr:uid="{00000000-0005-0000-0000-00004D340000}"/>
    <cellStyle name="Normal 3 2 2 4 2 2 2 2 2" xfId="13392" xr:uid="{00000000-0005-0000-0000-00004E340000}"/>
    <cellStyle name="Normal 3 2 2 4 2 2 2 2 3" xfId="13393" xr:uid="{00000000-0005-0000-0000-00004F340000}"/>
    <cellStyle name="Normal 3 2 2 4 2 2 2 2 4" xfId="13394" xr:uid="{00000000-0005-0000-0000-000050340000}"/>
    <cellStyle name="Normal 3 2 2 4 2 2 2 3" xfId="13395" xr:uid="{00000000-0005-0000-0000-000051340000}"/>
    <cellStyle name="Normal 3 2 2 4 2 2 2 4" xfId="13396" xr:uid="{00000000-0005-0000-0000-000052340000}"/>
    <cellStyle name="Normal 3 2 2 4 2 2 2 5" xfId="13397" xr:uid="{00000000-0005-0000-0000-000053340000}"/>
    <cellStyle name="Normal 3 2 2 4 2 2 3" xfId="13398" xr:uid="{00000000-0005-0000-0000-000054340000}"/>
    <cellStyle name="Normal 3 2 2 4 2 2 3 2" xfId="13399" xr:uid="{00000000-0005-0000-0000-000055340000}"/>
    <cellStyle name="Normal 3 2 2 4 2 2 3 3" xfId="13400" xr:uid="{00000000-0005-0000-0000-000056340000}"/>
    <cellStyle name="Normal 3 2 2 4 2 2 3 4" xfId="13401" xr:uid="{00000000-0005-0000-0000-000057340000}"/>
    <cellStyle name="Normal 3 2 2 4 2 2 4" xfId="13402" xr:uid="{00000000-0005-0000-0000-000058340000}"/>
    <cellStyle name="Normal 3 2 2 4 2 2 5" xfId="13403" xr:uid="{00000000-0005-0000-0000-000059340000}"/>
    <cellStyle name="Normal 3 2 2 4 2 2 6" xfId="13404" xr:uid="{00000000-0005-0000-0000-00005A340000}"/>
    <cellStyle name="Normal 3 2 2 4 2 3" xfId="13405" xr:uid="{00000000-0005-0000-0000-00005B340000}"/>
    <cellStyle name="Normal 3 2 2 4 2 3 2" xfId="13406" xr:uid="{00000000-0005-0000-0000-00005C340000}"/>
    <cellStyle name="Normal 3 2 2 4 2 3 2 2" xfId="13407" xr:uid="{00000000-0005-0000-0000-00005D340000}"/>
    <cellStyle name="Normal 3 2 2 4 2 3 2 2 2" xfId="13408" xr:uid="{00000000-0005-0000-0000-00005E340000}"/>
    <cellStyle name="Normal 3 2 2 4 2 3 2 2 3" xfId="13409" xr:uid="{00000000-0005-0000-0000-00005F340000}"/>
    <cellStyle name="Normal 3 2 2 4 2 3 2 2 4" xfId="13410" xr:uid="{00000000-0005-0000-0000-000060340000}"/>
    <cellStyle name="Normal 3 2 2 4 2 3 2 3" xfId="13411" xr:uid="{00000000-0005-0000-0000-000061340000}"/>
    <cellStyle name="Normal 3 2 2 4 2 3 2 4" xfId="13412" xr:uid="{00000000-0005-0000-0000-000062340000}"/>
    <cellStyle name="Normal 3 2 2 4 2 3 2 5" xfId="13413" xr:uid="{00000000-0005-0000-0000-000063340000}"/>
    <cellStyle name="Normal 3 2 2 4 2 3 3" xfId="13414" xr:uid="{00000000-0005-0000-0000-000064340000}"/>
    <cellStyle name="Normal 3 2 2 4 2 3 3 2" xfId="13415" xr:uid="{00000000-0005-0000-0000-000065340000}"/>
    <cellStyle name="Normal 3 2 2 4 2 3 3 3" xfId="13416" xr:uid="{00000000-0005-0000-0000-000066340000}"/>
    <cellStyle name="Normal 3 2 2 4 2 3 3 4" xfId="13417" xr:uid="{00000000-0005-0000-0000-000067340000}"/>
    <cellStyle name="Normal 3 2 2 4 2 3 4" xfId="13418" xr:uid="{00000000-0005-0000-0000-000068340000}"/>
    <cellStyle name="Normal 3 2 2 4 2 3 5" xfId="13419" xr:uid="{00000000-0005-0000-0000-000069340000}"/>
    <cellStyle name="Normal 3 2 2 4 2 3 6" xfId="13420" xr:uid="{00000000-0005-0000-0000-00006A340000}"/>
    <cellStyle name="Normal 3 2 2 4 2 4" xfId="13421" xr:uid="{00000000-0005-0000-0000-00006B340000}"/>
    <cellStyle name="Normal 3 2 2 4 2 4 2" xfId="13422" xr:uid="{00000000-0005-0000-0000-00006C340000}"/>
    <cellStyle name="Normal 3 2 2 4 2 4 2 2" xfId="13423" xr:uid="{00000000-0005-0000-0000-00006D340000}"/>
    <cellStyle name="Normal 3 2 2 4 2 4 2 3" xfId="13424" xr:uid="{00000000-0005-0000-0000-00006E340000}"/>
    <cellStyle name="Normal 3 2 2 4 2 4 2 4" xfId="13425" xr:uid="{00000000-0005-0000-0000-00006F340000}"/>
    <cellStyle name="Normal 3 2 2 4 2 4 3" xfId="13426" xr:uid="{00000000-0005-0000-0000-000070340000}"/>
    <cellStyle name="Normal 3 2 2 4 2 4 4" xfId="13427" xr:uid="{00000000-0005-0000-0000-000071340000}"/>
    <cellStyle name="Normal 3 2 2 4 2 4 5" xfId="13428" xr:uid="{00000000-0005-0000-0000-000072340000}"/>
    <cellStyle name="Normal 3 2 2 4 2 5" xfId="13429" xr:uid="{00000000-0005-0000-0000-000073340000}"/>
    <cellStyle name="Normal 3 2 2 4 2 5 2" xfId="13430" xr:uid="{00000000-0005-0000-0000-000074340000}"/>
    <cellStyle name="Normal 3 2 2 4 2 5 3" xfId="13431" xr:uid="{00000000-0005-0000-0000-000075340000}"/>
    <cellStyle name="Normal 3 2 2 4 2 5 4" xfId="13432" xr:uid="{00000000-0005-0000-0000-000076340000}"/>
    <cellStyle name="Normal 3 2 2 4 2 6" xfId="13433" xr:uid="{00000000-0005-0000-0000-000077340000}"/>
    <cellStyle name="Normal 3 2 2 4 2 7" xfId="13434" xr:uid="{00000000-0005-0000-0000-000078340000}"/>
    <cellStyle name="Normal 3 2 2 4 2 8" xfId="13435" xr:uid="{00000000-0005-0000-0000-000079340000}"/>
    <cellStyle name="Normal 3 2 2 4 3" xfId="13436" xr:uid="{00000000-0005-0000-0000-00007A340000}"/>
    <cellStyle name="Normal 3 2 2 4 3 2" xfId="13437" xr:uid="{00000000-0005-0000-0000-00007B340000}"/>
    <cellStyle name="Normal 3 2 2 4 3 2 2" xfId="13438" xr:uid="{00000000-0005-0000-0000-00007C340000}"/>
    <cellStyle name="Normal 3 2 2 4 3 2 2 2" xfId="13439" xr:uid="{00000000-0005-0000-0000-00007D340000}"/>
    <cellStyle name="Normal 3 2 2 4 3 2 2 3" xfId="13440" xr:uid="{00000000-0005-0000-0000-00007E340000}"/>
    <cellStyle name="Normal 3 2 2 4 3 2 2 4" xfId="13441" xr:uid="{00000000-0005-0000-0000-00007F340000}"/>
    <cellStyle name="Normal 3 2 2 4 3 2 3" xfId="13442" xr:uid="{00000000-0005-0000-0000-000080340000}"/>
    <cellStyle name="Normal 3 2 2 4 3 2 4" xfId="13443" xr:uid="{00000000-0005-0000-0000-000081340000}"/>
    <cellStyle name="Normal 3 2 2 4 3 2 5" xfId="13444" xr:uid="{00000000-0005-0000-0000-000082340000}"/>
    <cellStyle name="Normal 3 2 2 4 3 3" xfId="13445" xr:uid="{00000000-0005-0000-0000-000083340000}"/>
    <cellStyle name="Normal 3 2 2 4 3 3 2" xfId="13446" xr:uid="{00000000-0005-0000-0000-000084340000}"/>
    <cellStyle name="Normal 3 2 2 4 3 3 3" xfId="13447" xr:uid="{00000000-0005-0000-0000-000085340000}"/>
    <cellStyle name="Normal 3 2 2 4 3 3 4" xfId="13448" xr:uid="{00000000-0005-0000-0000-000086340000}"/>
    <cellStyle name="Normal 3 2 2 4 3 4" xfId="13449" xr:uid="{00000000-0005-0000-0000-000087340000}"/>
    <cellStyle name="Normal 3 2 2 4 3 5" xfId="13450" xr:uid="{00000000-0005-0000-0000-000088340000}"/>
    <cellStyle name="Normal 3 2 2 4 3 6" xfId="13451" xr:uid="{00000000-0005-0000-0000-000089340000}"/>
    <cellStyle name="Normal 3 2 2 4 4" xfId="13452" xr:uid="{00000000-0005-0000-0000-00008A340000}"/>
    <cellStyle name="Normal 3 2 2 4 4 2" xfId="13453" xr:uid="{00000000-0005-0000-0000-00008B340000}"/>
    <cellStyle name="Normal 3 2 2 4 4 2 2" xfId="13454" xr:uid="{00000000-0005-0000-0000-00008C340000}"/>
    <cellStyle name="Normal 3 2 2 4 4 2 2 2" xfId="13455" xr:uid="{00000000-0005-0000-0000-00008D340000}"/>
    <cellStyle name="Normal 3 2 2 4 4 2 2 3" xfId="13456" xr:uid="{00000000-0005-0000-0000-00008E340000}"/>
    <cellStyle name="Normal 3 2 2 4 4 2 2 4" xfId="13457" xr:uid="{00000000-0005-0000-0000-00008F340000}"/>
    <cellStyle name="Normal 3 2 2 4 4 2 3" xfId="13458" xr:uid="{00000000-0005-0000-0000-000090340000}"/>
    <cellStyle name="Normal 3 2 2 4 4 2 4" xfId="13459" xr:uid="{00000000-0005-0000-0000-000091340000}"/>
    <cellStyle name="Normal 3 2 2 4 4 2 5" xfId="13460" xr:uid="{00000000-0005-0000-0000-000092340000}"/>
    <cellStyle name="Normal 3 2 2 4 4 3" xfId="13461" xr:uid="{00000000-0005-0000-0000-000093340000}"/>
    <cellStyle name="Normal 3 2 2 4 4 3 2" xfId="13462" xr:uid="{00000000-0005-0000-0000-000094340000}"/>
    <cellStyle name="Normal 3 2 2 4 4 3 3" xfId="13463" xr:uid="{00000000-0005-0000-0000-000095340000}"/>
    <cellStyle name="Normal 3 2 2 4 4 3 4" xfId="13464" xr:uid="{00000000-0005-0000-0000-000096340000}"/>
    <cellStyle name="Normal 3 2 2 4 4 4" xfId="13465" xr:uid="{00000000-0005-0000-0000-000097340000}"/>
    <cellStyle name="Normal 3 2 2 4 4 5" xfId="13466" xr:uid="{00000000-0005-0000-0000-000098340000}"/>
    <cellStyle name="Normal 3 2 2 4 4 6" xfId="13467" xr:uid="{00000000-0005-0000-0000-000099340000}"/>
    <cellStyle name="Normal 3 2 2 4 5" xfId="13468" xr:uid="{00000000-0005-0000-0000-00009A340000}"/>
    <cellStyle name="Normal 3 2 2 4 6" xfId="13469" xr:uid="{00000000-0005-0000-0000-00009B340000}"/>
    <cellStyle name="Normal 3 2 2 4 6 2" xfId="13470" xr:uid="{00000000-0005-0000-0000-00009C340000}"/>
    <cellStyle name="Normal 3 2 2 4 6 2 2" xfId="13471" xr:uid="{00000000-0005-0000-0000-00009D340000}"/>
    <cellStyle name="Normal 3 2 2 4 6 2 3" xfId="13472" xr:uid="{00000000-0005-0000-0000-00009E340000}"/>
    <cellStyle name="Normal 3 2 2 4 6 2 4" xfId="13473" xr:uid="{00000000-0005-0000-0000-00009F340000}"/>
    <cellStyle name="Normal 3 2 2 4 6 3" xfId="13474" xr:uid="{00000000-0005-0000-0000-0000A0340000}"/>
    <cellStyle name="Normal 3 2 2 4 6 4" xfId="13475" xr:uid="{00000000-0005-0000-0000-0000A1340000}"/>
    <cellStyle name="Normal 3 2 2 4 6 5" xfId="13476" xr:uid="{00000000-0005-0000-0000-0000A2340000}"/>
    <cellStyle name="Normal 3 2 2 4 7" xfId="13477" xr:uid="{00000000-0005-0000-0000-0000A3340000}"/>
    <cellStyle name="Normal 3 2 2 4 7 2" xfId="13478" xr:uid="{00000000-0005-0000-0000-0000A4340000}"/>
    <cellStyle name="Normal 3 2 2 4 7 3" xfId="13479" xr:uid="{00000000-0005-0000-0000-0000A5340000}"/>
    <cellStyle name="Normal 3 2 2 4 7 4" xfId="13480" xr:uid="{00000000-0005-0000-0000-0000A6340000}"/>
    <cellStyle name="Normal 3 2 2 4 8" xfId="13481" xr:uid="{00000000-0005-0000-0000-0000A7340000}"/>
    <cellStyle name="Normal 3 2 2 4 9" xfId="13482" xr:uid="{00000000-0005-0000-0000-0000A8340000}"/>
    <cellStyle name="Normal 3 2 2 5" xfId="13483" xr:uid="{00000000-0005-0000-0000-0000A9340000}"/>
    <cellStyle name="Normal 3 2 2 5 10" xfId="13484" xr:uid="{00000000-0005-0000-0000-0000AA340000}"/>
    <cellStyle name="Normal 3 2 2 5 11" xfId="13485" xr:uid="{00000000-0005-0000-0000-0000AB340000}"/>
    <cellStyle name="Normal 3 2 2 5 2" xfId="13486" xr:uid="{00000000-0005-0000-0000-0000AC340000}"/>
    <cellStyle name="Normal 3 2 2 5 2 2" xfId="13487" xr:uid="{00000000-0005-0000-0000-0000AD340000}"/>
    <cellStyle name="Normal 3 2 2 5 2 2 2" xfId="13488" xr:uid="{00000000-0005-0000-0000-0000AE340000}"/>
    <cellStyle name="Normal 3 2 2 5 2 2 2 2" xfId="13489" xr:uid="{00000000-0005-0000-0000-0000AF340000}"/>
    <cellStyle name="Normal 3 2 2 5 2 2 2 2 2" xfId="13490" xr:uid="{00000000-0005-0000-0000-0000B0340000}"/>
    <cellStyle name="Normal 3 2 2 5 2 2 2 2 3" xfId="13491" xr:uid="{00000000-0005-0000-0000-0000B1340000}"/>
    <cellStyle name="Normal 3 2 2 5 2 2 2 2 4" xfId="13492" xr:uid="{00000000-0005-0000-0000-0000B2340000}"/>
    <cellStyle name="Normal 3 2 2 5 2 2 2 3" xfId="13493" xr:uid="{00000000-0005-0000-0000-0000B3340000}"/>
    <cellStyle name="Normal 3 2 2 5 2 2 2 4" xfId="13494" xr:uid="{00000000-0005-0000-0000-0000B4340000}"/>
    <cellStyle name="Normal 3 2 2 5 2 2 2 5" xfId="13495" xr:uid="{00000000-0005-0000-0000-0000B5340000}"/>
    <cellStyle name="Normal 3 2 2 5 2 2 3" xfId="13496" xr:uid="{00000000-0005-0000-0000-0000B6340000}"/>
    <cellStyle name="Normal 3 2 2 5 2 2 3 2" xfId="13497" xr:uid="{00000000-0005-0000-0000-0000B7340000}"/>
    <cellStyle name="Normal 3 2 2 5 2 2 3 3" xfId="13498" xr:uid="{00000000-0005-0000-0000-0000B8340000}"/>
    <cellStyle name="Normal 3 2 2 5 2 2 3 4" xfId="13499" xr:uid="{00000000-0005-0000-0000-0000B9340000}"/>
    <cellStyle name="Normal 3 2 2 5 2 2 4" xfId="13500" xr:uid="{00000000-0005-0000-0000-0000BA340000}"/>
    <cellStyle name="Normal 3 2 2 5 2 2 5" xfId="13501" xr:uid="{00000000-0005-0000-0000-0000BB340000}"/>
    <cellStyle name="Normal 3 2 2 5 2 2 6" xfId="13502" xr:uid="{00000000-0005-0000-0000-0000BC340000}"/>
    <cellStyle name="Normal 3 2 2 5 2 3" xfId="13503" xr:uid="{00000000-0005-0000-0000-0000BD340000}"/>
    <cellStyle name="Normal 3 2 2 5 2 3 2" xfId="13504" xr:uid="{00000000-0005-0000-0000-0000BE340000}"/>
    <cellStyle name="Normal 3 2 2 5 2 3 2 2" xfId="13505" xr:uid="{00000000-0005-0000-0000-0000BF340000}"/>
    <cellStyle name="Normal 3 2 2 5 2 3 2 2 2" xfId="13506" xr:uid="{00000000-0005-0000-0000-0000C0340000}"/>
    <cellStyle name="Normal 3 2 2 5 2 3 2 2 3" xfId="13507" xr:uid="{00000000-0005-0000-0000-0000C1340000}"/>
    <cellStyle name="Normal 3 2 2 5 2 3 2 2 4" xfId="13508" xr:uid="{00000000-0005-0000-0000-0000C2340000}"/>
    <cellStyle name="Normal 3 2 2 5 2 3 2 3" xfId="13509" xr:uid="{00000000-0005-0000-0000-0000C3340000}"/>
    <cellStyle name="Normal 3 2 2 5 2 3 2 4" xfId="13510" xr:uid="{00000000-0005-0000-0000-0000C4340000}"/>
    <cellStyle name="Normal 3 2 2 5 2 3 2 5" xfId="13511" xr:uid="{00000000-0005-0000-0000-0000C5340000}"/>
    <cellStyle name="Normal 3 2 2 5 2 3 3" xfId="13512" xr:uid="{00000000-0005-0000-0000-0000C6340000}"/>
    <cellStyle name="Normal 3 2 2 5 2 3 3 2" xfId="13513" xr:uid="{00000000-0005-0000-0000-0000C7340000}"/>
    <cellStyle name="Normal 3 2 2 5 2 3 3 3" xfId="13514" xr:uid="{00000000-0005-0000-0000-0000C8340000}"/>
    <cellStyle name="Normal 3 2 2 5 2 3 3 4" xfId="13515" xr:uid="{00000000-0005-0000-0000-0000C9340000}"/>
    <cellStyle name="Normal 3 2 2 5 2 3 4" xfId="13516" xr:uid="{00000000-0005-0000-0000-0000CA340000}"/>
    <cellStyle name="Normal 3 2 2 5 2 3 5" xfId="13517" xr:uid="{00000000-0005-0000-0000-0000CB340000}"/>
    <cellStyle name="Normal 3 2 2 5 2 3 6" xfId="13518" xr:uid="{00000000-0005-0000-0000-0000CC340000}"/>
    <cellStyle name="Normal 3 2 2 5 2 4" xfId="13519" xr:uid="{00000000-0005-0000-0000-0000CD340000}"/>
    <cellStyle name="Normal 3 2 2 5 2 4 2" xfId="13520" xr:uid="{00000000-0005-0000-0000-0000CE340000}"/>
    <cellStyle name="Normal 3 2 2 5 2 4 2 2" xfId="13521" xr:uid="{00000000-0005-0000-0000-0000CF340000}"/>
    <cellStyle name="Normal 3 2 2 5 2 4 2 3" xfId="13522" xr:uid="{00000000-0005-0000-0000-0000D0340000}"/>
    <cellStyle name="Normal 3 2 2 5 2 4 2 4" xfId="13523" xr:uid="{00000000-0005-0000-0000-0000D1340000}"/>
    <cellStyle name="Normal 3 2 2 5 2 4 3" xfId="13524" xr:uid="{00000000-0005-0000-0000-0000D2340000}"/>
    <cellStyle name="Normal 3 2 2 5 2 4 4" xfId="13525" xr:uid="{00000000-0005-0000-0000-0000D3340000}"/>
    <cellStyle name="Normal 3 2 2 5 2 4 5" xfId="13526" xr:uid="{00000000-0005-0000-0000-0000D4340000}"/>
    <cellStyle name="Normal 3 2 2 5 2 5" xfId="13527" xr:uid="{00000000-0005-0000-0000-0000D5340000}"/>
    <cellStyle name="Normal 3 2 2 5 2 5 2" xfId="13528" xr:uid="{00000000-0005-0000-0000-0000D6340000}"/>
    <cellStyle name="Normal 3 2 2 5 2 5 3" xfId="13529" xr:uid="{00000000-0005-0000-0000-0000D7340000}"/>
    <cellStyle name="Normal 3 2 2 5 2 5 4" xfId="13530" xr:uid="{00000000-0005-0000-0000-0000D8340000}"/>
    <cellStyle name="Normal 3 2 2 5 2 6" xfId="13531" xr:uid="{00000000-0005-0000-0000-0000D9340000}"/>
    <cellStyle name="Normal 3 2 2 5 2 7" xfId="13532" xr:uid="{00000000-0005-0000-0000-0000DA340000}"/>
    <cellStyle name="Normal 3 2 2 5 2 8" xfId="13533" xr:uid="{00000000-0005-0000-0000-0000DB340000}"/>
    <cellStyle name="Normal 3 2 2 5 3" xfId="13534" xr:uid="{00000000-0005-0000-0000-0000DC340000}"/>
    <cellStyle name="Normal 3 2 2 5 3 2" xfId="13535" xr:uid="{00000000-0005-0000-0000-0000DD340000}"/>
    <cellStyle name="Normal 3 2 2 5 3 2 2" xfId="13536" xr:uid="{00000000-0005-0000-0000-0000DE340000}"/>
    <cellStyle name="Normal 3 2 2 5 3 2 2 2" xfId="13537" xr:uid="{00000000-0005-0000-0000-0000DF340000}"/>
    <cellStyle name="Normal 3 2 2 5 3 2 2 3" xfId="13538" xr:uid="{00000000-0005-0000-0000-0000E0340000}"/>
    <cellStyle name="Normal 3 2 2 5 3 2 2 4" xfId="13539" xr:uid="{00000000-0005-0000-0000-0000E1340000}"/>
    <cellStyle name="Normal 3 2 2 5 3 2 3" xfId="13540" xr:uid="{00000000-0005-0000-0000-0000E2340000}"/>
    <cellStyle name="Normal 3 2 2 5 3 2 4" xfId="13541" xr:uid="{00000000-0005-0000-0000-0000E3340000}"/>
    <cellStyle name="Normal 3 2 2 5 3 2 5" xfId="13542" xr:uid="{00000000-0005-0000-0000-0000E4340000}"/>
    <cellStyle name="Normal 3 2 2 5 3 3" xfId="13543" xr:uid="{00000000-0005-0000-0000-0000E5340000}"/>
    <cellStyle name="Normal 3 2 2 5 3 3 2" xfId="13544" xr:uid="{00000000-0005-0000-0000-0000E6340000}"/>
    <cellStyle name="Normal 3 2 2 5 3 3 3" xfId="13545" xr:uid="{00000000-0005-0000-0000-0000E7340000}"/>
    <cellStyle name="Normal 3 2 2 5 3 3 4" xfId="13546" xr:uid="{00000000-0005-0000-0000-0000E8340000}"/>
    <cellStyle name="Normal 3 2 2 5 3 4" xfId="13547" xr:uid="{00000000-0005-0000-0000-0000E9340000}"/>
    <cellStyle name="Normal 3 2 2 5 3 5" xfId="13548" xr:uid="{00000000-0005-0000-0000-0000EA340000}"/>
    <cellStyle name="Normal 3 2 2 5 3 6" xfId="13549" xr:uid="{00000000-0005-0000-0000-0000EB340000}"/>
    <cellStyle name="Normal 3 2 2 5 4" xfId="13550" xr:uid="{00000000-0005-0000-0000-0000EC340000}"/>
    <cellStyle name="Normal 3 2 2 5 4 2" xfId="13551" xr:uid="{00000000-0005-0000-0000-0000ED340000}"/>
    <cellStyle name="Normal 3 2 2 5 4 2 2" xfId="13552" xr:uid="{00000000-0005-0000-0000-0000EE340000}"/>
    <cellStyle name="Normal 3 2 2 5 4 2 2 2" xfId="13553" xr:uid="{00000000-0005-0000-0000-0000EF340000}"/>
    <cellStyle name="Normal 3 2 2 5 4 2 2 3" xfId="13554" xr:uid="{00000000-0005-0000-0000-0000F0340000}"/>
    <cellStyle name="Normal 3 2 2 5 4 2 2 4" xfId="13555" xr:uid="{00000000-0005-0000-0000-0000F1340000}"/>
    <cellStyle name="Normal 3 2 2 5 4 2 3" xfId="13556" xr:uid="{00000000-0005-0000-0000-0000F2340000}"/>
    <cellStyle name="Normal 3 2 2 5 4 2 4" xfId="13557" xr:uid="{00000000-0005-0000-0000-0000F3340000}"/>
    <cellStyle name="Normal 3 2 2 5 4 2 5" xfId="13558" xr:uid="{00000000-0005-0000-0000-0000F4340000}"/>
    <cellStyle name="Normal 3 2 2 5 4 3" xfId="13559" xr:uid="{00000000-0005-0000-0000-0000F5340000}"/>
    <cellStyle name="Normal 3 2 2 5 4 3 2" xfId="13560" xr:uid="{00000000-0005-0000-0000-0000F6340000}"/>
    <cellStyle name="Normal 3 2 2 5 4 3 3" xfId="13561" xr:uid="{00000000-0005-0000-0000-0000F7340000}"/>
    <cellStyle name="Normal 3 2 2 5 4 3 4" xfId="13562" xr:uid="{00000000-0005-0000-0000-0000F8340000}"/>
    <cellStyle name="Normal 3 2 2 5 4 4" xfId="13563" xr:uid="{00000000-0005-0000-0000-0000F9340000}"/>
    <cellStyle name="Normal 3 2 2 5 4 5" xfId="13564" xr:uid="{00000000-0005-0000-0000-0000FA340000}"/>
    <cellStyle name="Normal 3 2 2 5 4 6" xfId="13565" xr:uid="{00000000-0005-0000-0000-0000FB340000}"/>
    <cellStyle name="Normal 3 2 2 5 5" xfId="13566" xr:uid="{00000000-0005-0000-0000-0000FC340000}"/>
    <cellStyle name="Normal 3 2 2 5 6" xfId="13567" xr:uid="{00000000-0005-0000-0000-0000FD340000}"/>
    <cellStyle name="Normal 3 2 2 5 6 2" xfId="13568" xr:uid="{00000000-0005-0000-0000-0000FE340000}"/>
    <cellStyle name="Normal 3 2 2 5 6 2 2" xfId="13569" xr:uid="{00000000-0005-0000-0000-0000FF340000}"/>
    <cellStyle name="Normal 3 2 2 5 6 2 3" xfId="13570" xr:uid="{00000000-0005-0000-0000-000000350000}"/>
    <cellStyle name="Normal 3 2 2 5 6 2 4" xfId="13571" xr:uid="{00000000-0005-0000-0000-000001350000}"/>
    <cellStyle name="Normal 3 2 2 5 6 3" xfId="13572" xr:uid="{00000000-0005-0000-0000-000002350000}"/>
    <cellStyle name="Normal 3 2 2 5 6 4" xfId="13573" xr:uid="{00000000-0005-0000-0000-000003350000}"/>
    <cellStyle name="Normal 3 2 2 5 6 5" xfId="13574" xr:uid="{00000000-0005-0000-0000-000004350000}"/>
    <cellStyle name="Normal 3 2 2 5 7" xfId="13575" xr:uid="{00000000-0005-0000-0000-000005350000}"/>
    <cellStyle name="Normal 3 2 2 5 8" xfId="13576" xr:uid="{00000000-0005-0000-0000-000006350000}"/>
    <cellStyle name="Normal 3 2 2 5 8 2" xfId="13577" xr:uid="{00000000-0005-0000-0000-000007350000}"/>
    <cellStyle name="Normal 3 2 2 5 8 3" xfId="13578" xr:uid="{00000000-0005-0000-0000-000008350000}"/>
    <cellStyle name="Normal 3 2 2 5 8 4" xfId="13579" xr:uid="{00000000-0005-0000-0000-000009350000}"/>
    <cellStyle name="Normal 3 2 2 5 9" xfId="13580" xr:uid="{00000000-0005-0000-0000-00000A350000}"/>
    <cellStyle name="Normal 3 2 2 6" xfId="13581" xr:uid="{00000000-0005-0000-0000-00000B350000}"/>
    <cellStyle name="Normal 3 2 2 6 2" xfId="13582" xr:uid="{00000000-0005-0000-0000-00000C350000}"/>
    <cellStyle name="Normal 3 2 2 6 2 2" xfId="13583" xr:uid="{00000000-0005-0000-0000-00000D350000}"/>
    <cellStyle name="Normal 3 2 2 6 2 2 2" xfId="13584" xr:uid="{00000000-0005-0000-0000-00000E350000}"/>
    <cellStyle name="Normal 3 2 2 6 2 2 2 2" xfId="13585" xr:uid="{00000000-0005-0000-0000-00000F350000}"/>
    <cellStyle name="Normal 3 2 2 6 2 2 2 3" xfId="13586" xr:uid="{00000000-0005-0000-0000-000010350000}"/>
    <cellStyle name="Normal 3 2 2 6 2 2 2 4" xfId="13587" xr:uid="{00000000-0005-0000-0000-000011350000}"/>
    <cellStyle name="Normal 3 2 2 6 2 2 3" xfId="13588" xr:uid="{00000000-0005-0000-0000-000012350000}"/>
    <cellStyle name="Normal 3 2 2 6 2 2 4" xfId="13589" xr:uid="{00000000-0005-0000-0000-000013350000}"/>
    <cellStyle name="Normal 3 2 2 6 2 2 5" xfId="13590" xr:uid="{00000000-0005-0000-0000-000014350000}"/>
    <cellStyle name="Normal 3 2 2 6 2 3" xfId="13591" xr:uid="{00000000-0005-0000-0000-000015350000}"/>
    <cellStyle name="Normal 3 2 2 6 2 3 2" xfId="13592" xr:uid="{00000000-0005-0000-0000-000016350000}"/>
    <cellStyle name="Normal 3 2 2 6 2 3 3" xfId="13593" xr:uid="{00000000-0005-0000-0000-000017350000}"/>
    <cellStyle name="Normal 3 2 2 6 2 3 4" xfId="13594" xr:uid="{00000000-0005-0000-0000-000018350000}"/>
    <cellStyle name="Normal 3 2 2 6 2 4" xfId="13595" xr:uid="{00000000-0005-0000-0000-000019350000}"/>
    <cellStyle name="Normal 3 2 2 6 2 5" xfId="13596" xr:uid="{00000000-0005-0000-0000-00001A350000}"/>
    <cellStyle name="Normal 3 2 2 6 2 6" xfId="13597" xr:uid="{00000000-0005-0000-0000-00001B350000}"/>
    <cellStyle name="Normal 3 2 2 6 3" xfId="13598" xr:uid="{00000000-0005-0000-0000-00001C350000}"/>
    <cellStyle name="Normal 3 2 2 6 3 2" xfId="13599" xr:uid="{00000000-0005-0000-0000-00001D350000}"/>
    <cellStyle name="Normal 3 2 2 6 3 2 2" xfId="13600" xr:uid="{00000000-0005-0000-0000-00001E350000}"/>
    <cellStyle name="Normal 3 2 2 6 3 2 2 2" xfId="13601" xr:uid="{00000000-0005-0000-0000-00001F350000}"/>
    <cellStyle name="Normal 3 2 2 6 3 2 2 3" xfId="13602" xr:uid="{00000000-0005-0000-0000-000020350000}"/>
    <cellStyle name="Normal 3 2 2 6 3 2 2 4" xfId="13603" xr:uid="{00000000-0005-0000-0000-000021350000}"/>
    <cellStyle name="Normal 3 2 2 6 3 2 3" xfId="13604" xr:uid="{00000000-0005-0000-0000-000022350000}"/>
    <cellStyle name="Normal 3 2 2 6 3 2 4" xfId="13605" xr:uid="{00000000-0005-0000-0000-000023350000}"/>
    <cellStyle name="Normal 3 2 2 6 3 2 5" xfId="13606" xr:uid="{00000000-0005-0000-0000-000024350000}"/>
    <cellStyle name="Normal 3 2 2 6 3 3" xfId="13607" xr:uid="{00000000-0005-0000-0000-000025350000}"/>
    <cellStyle name="Normal 3 2 2 6 3 3 2" xfId="13608" xr:uid="{00000000-0005-0000-0000-000026350000}"/>
    <cellStyle name="Normal 3 2 2 6 3 3 3" xfId="13609" xr:uid="{00000000-0005-0000-0000-000027350000}"/>
    <cellStyle name="Normal 3 2 2 6 3 3 4" xfId="13610" xr:uid="{00000000-0005-0000-0000-000028350000}"/>
    <cellStyle name="Normal 3 2 2 6 3 4" xfId="13611" xr:uid="{00000000-0005-0000-0000-000029350000}"/>
    <cellStyle name="Normal 3 2 2 6 3 5" xfId="13612" xr:uid="{00000000-0005-0000-0000-00002A350000}"/>
    <cellStyle name="Normal 3 2 2 6 3 6" xfId="13613" xr:uid="{00000000-0005-0000-0000-00002B350000}"/>
    <cellStyle name="Normal 3 2 2 6 4" xfId="13614" xr:uid="{00000000-0005-0000-0000-00002C350000}"/>
    <cellStyle name="Normal 3 2 2 6 5" xfId="13615" xr:uid="{00000000-0005-0000-0000-00002D350000}"/>
    <cellStyle name="Normal 3 2 2 6 5 2" xfId="13616" xr:uid="{00000000-0005-0000-0000-00002E350000}"/>
    <cellStyle name="Normal 3 2 2 6 5 2 2" xfId="13617" xr:uid="{00000000-0005-0000-0000-00002F350000}"/>
    <cellStyle name="Normal 3 2 2 6 5 2 3" xfId="13618" xr:uid="{00000000-0005-0000-0000-000030350000}"/>
    <cellStyle name="Normal 3 2 2 6 5 2 4" xfId="13619" xr:uid="{00000000-0005-0000-0000-000031350000}"/>
    <cellStyle name="Normal 3 2 2 6 5 3" xfId="13620" xr:uid="{00000000-0005-0000-0000-000032350000}"/>
    <cellStyle name="Normal 3 2 2 6 5 4" xfId="13621" xr:uid="{00000000-0005-0000-0000-000033350000}"/>
    <cellStyle name="Normal 3 2 2 6 5 5" xfId="13622" xr:uid="{00000000-0005-0000-0000-000034350000}"/>
    <cellStyle name="Normal 3 2 2 6 6" xfId="13623" xr:uid="{00000000-0005-0000-0000-000035350000}"/>
    <cellStyle name="Normal 3 2 2 6 6 2" xfId="13624" xr:uid="{00000000-0005-0000-0000-000036350000}"/>
    <cellStyle name="Normal 3 2 2 6 6 3" xfId="13625" xr:uid="{00000000-0005-0000-0000-000037350000}"/>
    <cellStyle name="Normal 3 2 2 6 6 4" xfId="13626" xr:uid="{00000000-0005-0000-0000-000038350000}"/>
    <cellStyle name="Normal 3 2 2 6 7" xfId="13627" xr:uid="{00000000-0005-0000-0000-000039350000}"/>
    <cellStyle name="Normal 3 2 2 6 8" xfId="13628" xr:uid="{00000000-0005-0000-0000-00003A350000}"/>
    <cellStyle name="Normal 3 2 2 6 9" xfId="13629" xr:uid="{00000000-0005-0000-0000-00003B350000}"/>
    <cellStyle name="Normal 3 2 2 7" xfId="13630" xr:uid="{00000000-0005-0000-0000-00003C350000}"/>
    <cellStyle name="Normal 3 2 2 7 2" xfId="13631" xr:uid="{00000000-0005-0000-0000-00003D350000}"/>
    <cellStyle name="Normal 3 2 2 7 2 2" xfId="13632" xr:uid="{00000000-0005-0000-0000-00003E350000}"/>
    <cellStyle name="Normal 3 2 2 7 2 2 2" xfId="13633" xr:uid="{00000000-0005-0000-0000-00003F350000}"/>
    <cellStyle name="Normal 3 2 2 7 2 2 2 2" xfId="13634" xr:uid="{00000000-0005-0000-0000-000040350000}"/>
    <cellStyle name="Normal 3 2 2 7 2 2 2 3" xfId="13635" xr:uid="{00000000-0005-0000-0000-000041350000}"/>
    <cellStyle name="Normal 3 2 2 7 2 2 2 4" xfId="13636" xr:uid="{00000000-0005-0000-0000-000042350000}"/>
    <cellStyle name="Normal 3 2 2 7 2 2 3" xfId="13637" xr:uid="{00000000-0005-0000-0000-000043350000}"/>
    <cellStyle name="Normal 3 2 2 7 2 2 4" xfId="13638" xr:uid="{00000000-0005-0000-0000-000044350000}"/>
    <cellStyle name="Normal 3 2 2 7 2 2 5" xfId="13639" xr:uid="{00000000-0005-0000-0000-000045350000}"/>
    <cellStyle name="Normal 3 2 2 7 2 3" xfId="13640" xr:uid="{00000000-0005-0000-0000-000046350000}"/>
    <cellStyle name="Normal 3 2 2 7 2 3 2" xfId="13641" xr:uid="{00000000-0005-0000-0000-000047350000}"/>
    <cellStyle name="Normal 3 2 2 7 2 3 3" xfId="13642" xr:uid="{00000000-0005-0000-0000-000048350000}"/>
    <cellStyle name="Normal 3 2 2 7 2 3 4" xfId="13643" xr:uid="{00000000-0005-0000-0000-000049350000}"/>
    <cellStyle name="Normal 3 2 2 7 2 4" xfId="13644" xr:uid="{00000000-0005-0000-0000-00004A350000}"/>
    <cellStyle name="Normal 3 2 2 7 2 5" xfId="13645" xr:uid="{00000000-0005-0000-0000-00004B350000}"/>
    <cellStyle name="Normal 3 2 2 7 2 6" xfId="13646" xr:uid="{00000000-0005-0000-0000-00004C350000}"/>
    <cellStyle name="Normal 3 2 2 7 3" xfId="13647" xr:uid="{00000000-0005-0000-0000-00004D350000}"/>
    <cellStyle name="Normal 3 2 2 7 3 2" xfId="13648" xr:uid="{00000000-0005-0000-0000-00004E350000}"/>
    <cellStyle name="Normal 3 2 2 7 3 2 2" xfId="13649" xr:uid="{00000000-0005-0000-0000-00004F350000}"/>
    <cellStyle name="Normal 3 2 2 7 3 2 2 2" xfId="13650" xr:uid="{00000000-0005-0000-0000-000050350000}"/>
    <cellStyle name="Normal 3 2 2 7 3 2 2 3" xfId="13651" xr:uid="{00000000-0005-0000-0000-000051350000}"/>
    <cellStyle name="Normal 3 2 2 7 3 2 2 4" xfId="13652" xr:uid="{00000000-0005-0000-0000-000052350000}"/>
    <cellStyle name="Normal 3 2 2 7 3 2 3" xfId="13653" xr:uid="{00000000-0005-0000-0000-000053350000}"/>
    <cellStyle name="Normal 3 2 2 7 3 2 4" xfId="13654" xr:uid="{00000000-0005-0000-0000-000054350000}"/>
    <cellStyle name="Normal 3 2 2 7 3 2 5" xfId="13655" xr:uid="{00000000-0005-0000-0000-000055350000}"/>
    <cellStyle name="Normal 3 2 2 7 3 3" xfId="13656" xr:uid="{00000000-0005-0000-0000-000056350000}"/>
    <cellStyle name="Normal 3 2 2 7 3 3 2" xfId="13657" xr:uid="{00000000-0005-0000-0000-000057350000}"/>
    <cellStyle name="Normal 3 2 2 7 3 3 3" xfId="13658" xr:uid="{00000000-0005-0000-0000-000058350000}"/>
    <cellStyle name="Normal 3 2 2 7 3 3 4" xfId="13659" xr:uid="{00000000-0005-0000-0000-000059350000}"/>
    <cellStyle name="Normal 3 2 2 7 3 4" xfId="13660" xr:uid="{00000000-0005-0000-0000-00005A350000}"/>
    <cellStyle name="Normal 3 2 2 7 3 5" xfId="13661" xr:uid="{00000000-0005-0000-0000-00005B350000}"/>
    <cellStyle name="Normal 3 2 2 7 3 6" xfId="13662" xr:uid="{00000000-0005-0000-0000-00005C350000}"/>
    <cellStyle name="Normal 3 2 2 7 4" xfId="13663" xr:uid="{00000000-0005-0000-0000-00005D350000}"/>
    <cellStyle name="Normal 3 2 2 7 5" xfId="13664" xr:uid="{00000000-0005-0000-0000-00005E350000}"/>
    <cellStyle name="Normal 3 2 2 7 5 2" xfId="13665" xr:uid="{00000000-0005-0000-0000-00005F350000}"/>
    <cellStyle name="Normal 3 2 2 7 5 2 2" xfId="13666" xr:uid="{00000000-0005-0000-0000-000060350000}"/>
    <cellStyle name="Normal 3 2 2 7 5 2 3" xfId="13667" xr:uid="{00000000-0005-0000-0000-000061350000}"/>
    <cellStyle name="Normal 3 2 2 7 5 2 4" xfId="13668" xr:uid="{00000000-0005-0000-0000-000062350000}"/>
    <cellStyle name="Normal 3 2 2 7 5 3" xfId="13669" xr:uid="{00000000-0005-0000-0000-000063350000}"/>
    <cellStyle name="Normal 3 2 2 7 5 4" xfId="13670" xr:uid="{00000000-0005-0000-0000-000064350000}"/>
    <cellStyle name="Normal 3 2 2 7 5 5" xfId="13671" xr:uid="{00000000-0005-0000-0000-000065350000}"/>
    <cellStyle name="Normal 3 2 2 7 6" xfId="13672" xr:uid="{00000000-0005-0000-0000-000066350000}"/>
    <cellStyle name="Normal 3 2 2 7 6 2" xfId="13673" xr:uid="{00000000-0005-0000-0000-000067350000}"/>
    <cellStyle name="Normal 3 2 2 7 6 3" xfId="13674" xr:uid="{00000000-0005-0000-0000-000068350000}"/>
    <cellStyle name="Normal 3 2 2 7 6 4" xfId="13675" xr:uid="{00000000-0005-0000-0000-000069350000}"/>
    <cellStyle name="Normal 3 2 2 7 7" xfId="13676" xr:uid="{00000000-0005-0000-0000-00006A350000}"/>
    <cellStyle name="Normal 3 2 2 7 8" xfId="13677" xr:uid="{00000000-0005-0000-0000-00006B350000}"/>
    <cellStyle name="Normal 3 2 2 7 9" xfId="13678" xr:uid="{00000000-0005-0000-0000-00006C350000}"/>
    <cellStyle name="Normal 3 2 2 8" xfId="13679" xr:uid="{00000000-0005-0000-0000-00006D350000}"/>
    <cellStyle name="Normal 3 2 2 8 2" xfId="13680" xr:uid="{00000000-0005-0000-0000-00006E350000}"/>
    <cellStyle name="Normal 3 2 2 8 2 2" xfId="13681" xr:uid="{00000000-0005-0000-0000-00006F350000}"/>
    <cellStyle name="Normal 3 2 2 8 2 2 2" xfId="13682" xr:uid="{00000000-0005-0000-0000-000070350000}"/>
    <cellStyle name="Normal 3 2 2 8 2 2 3" xfId="13683" xr:uid="{00000000-0005-0000-0000-000071350000}"/>
    <cellStyle name="Normal 3 2 2 8 2 2 4" xfId="13684" xr:uid="{00000000-0005-0000-0000-000072350000}"/>
    <cellStyle name="Normal 3 2 2 8 2 3" xfId="13685" xr:uid="{00000000-0005-0000-0000-000073350000}"/>
    <cellStyle name="Normal 3 2 2 8 2 4" xfId="13686" xr:uid="{00000000-0005-0000-0000-000074350000}"/>
    <cellStyle name="Normal 3 2 2 8 2 5" xfId="13687" xr:uid="{00000000-0005-0000-0000-000075350000}"/>
    <cellStyle name="Normal 3 2 2 8 3" xfId="13688" xr:uid="{00000000-0005-0000-0000-000076350000}"/>
    <cellStyle name="Normal 3 2 2 8 3 2" xfId="13689" xr:uid="{00000000-0005-0000-0000-000077350000}"/>
    <cellStyle name="Normal 3 2 2 8 3 3" xfId="13690" xr:uid="{00000000-0005-0000-0000-000078350000}"/>
    <cellStyle name="Normal 3 2 2 8 3 4" xfId="13691" xr:uid="{00000000-0005-0000-0000-000079350000}"/>
    <cellStyle name="Normal 3 2 2 8 4" xfId="13692" xr:uid="{00000000-0005-0000-0000-00007A350000}"/>
    <cellStyle name="Normal 3 2 2 8 5" xfId="13693" xr:uid="{00000000-0005-0000-0000-00007B350000}"/>
    <cellStyle name="Normal 3 2 2 8 6" xfId="13694" xr:uid="{00000000-0005-0000-0000-00007C350000}"/>
    <cellStyle name="Normal 3 2 2 9" xfId="13695" xr:uid="{00000000-0005-0000-0000-00007D350000}"/>
    <cellStyle name="Normal 3 2 2 9 2" xfId="13696" xr:uid="{00000000-0005-0000-0000-00007E350000}"/>
    <cellStyle name="Normal 3 2 2 9 2 2" xfId="13697" xr:uid="{00000000-0005-0000-0000-00007F350000}"/>
    <cellStyle name="Normal 3 2 2 9 2 2 2" xfId="13698" xr:uid="{00000000-0005-0000-0000-000080350000}"/>
    <cellStyle name="Normal 3 2 2 9 2 2 3" xfId="13699" xr:uid="{00000000-0005-0000-0000-000081350000}"/>
    <cellStyle name="Normal 3 2 2 9 2 2 4" xfId="13700" xr:uid="{00000000-0005-0000-0000-000082350000}"/>
    <cellStyle name="Normal 3 2 2 9 2 3" xfId="13701" xr:uid="{00000000-0005-0000-0000-000083350000}"/>
    <cellStyle name="Normal 3 2 2 9 2 4" xfId="13702" xr:uid="{00000000-0005-0000-0000-000084350000}"/>
    <cellStyle name="Normal 3 2 2 9 2 5" xfId="13703" xr:uid="{00000000-0005-0000-0000-000085350000}"/>
    <cellStyle name="Normal 3 2 2 9 3" xfId="13704" xr:uid="{00000000-0005-0000-0000-000086350000}"/>
    <cellStyle name="Normal 3 2 2 9 3 2" xfId="13705" xr:uid="{00000000-0005-0000-0000-000087350000}"/>
    <cellStyle name="Normal 3 2 2 9 3 3" xfId="13706" xr:uid="{00000000-0005-0000-0000-000088350000}"/>
    <cellStyle name="Normal 3 2 2 9 3 4" xfId="13707" xr:uid="{00000000-0005-0000-0000-000089350000}"/>
    <cellStyle name="Normal 3 2 2 9 4" xfId="13708" xr:uid="{00000000-0005-0000-0000-00008A350000}"/>
    <cellStyle name="Normal 3 2 2 9 5" xfId="13709" xr:uid="{00000000-0005-0000-0000-00008B350000}"/>
    <cellStyle name="Normal 3 2 2 9 6" xfId="13710" xr:uid="{00000000-0005-0000-0000-00008C350000}"/>
    <cellStyle name="Normal 3 2 20" xfId="13711" xr:uid="{00000000-0005-0000-0000-00008D350000}"/>
    <cellStyle name="Normal 3 2 20 2" xfId="13712" xr:uid="{00000000-0005-0000-0000-00008E350000}"/>
    <cellStyle name="Normal 3 2 20 2 2" xfId="13713" xr:uid="{00000000-0005-0000-0000-00008F350000}"/>
    <cellStyle name="Normal 3 2 20 2 2 2" xfId="13714" xr:uid="{00000000-0005-0000-0000-000090350000}"/>
    <cellStyle name="Normal 3 2 20 2 2 3" xfId="13715" xr:uid="{00000000-0005-0000-0000-000091350000}"/>
    <cellStyle name="Normal 3 2 20 2 2 4" xfId="13716" xr:uid="{00000000-0005-0000-0000-000092350000}"/>
    <cellStyle name="Normal 3 2 20 2 3" xfId="13717" xr:uid="{00000000-0005-0000-0000-000093350000}"/>
    <cellStyle name="Normal 3 2 20 2 4" xfId="13718" xr:uid="{00000000-0005-0000-0000-000094350000}"/>
    <cellStyle name="Normal 3 2 20 2 5" xfId="13719" xr:uid="{00000000-0005-0000-0000-000095350000}"/>
    <cellStyle name="Normal 3 2 20 3" xfId="13720" xr:uid="{00000000-0005-0000-0000-000096350000}"/>
    <cellStyle name="Normal 3 2 20 4" xfId="13721" xr:uid="{00000000-0005-0000-0000-000097350000}"/>
    <cellStyle name="Normal 3 2 20 4 2" xfId="13722" xr:uid="{00000000-0005-0000-0000-000098350000}"/>
    <cellStyle name="Normal 3 2 20 4 3" xfId="13723" xr:uid="{00000000-0005-0000-0000-000099350000}"/>
    <cellStyle name="Normal 3 2 20 4 4" xfId="13724" xr:uid="{00000000-0005-0000-0000-00009A350000}"/>
    <cellStyle name="Normal 3 2 20 5" xfId="13725" xr:uid="{00000000-0005-0000-0000-00009B350000}"/>
    <cellStyle name="Normal 3 2 20 6" xfId="13726" xr:uid="{00000000-0005-0000-0000-00009C350000}"/>
    <cellStyle name="Normal 3 2 20 7" xfId="13727" xr:uid="{00000000-0005-0000-0000-00009D350000}"/>
    <cellStyle name="Normal 3 2 21" xfId="13728" xr:uid="{00000000-0005-0000-0000-00009E350000}"/>
    <cellStyle name="Normal 3 2 21 2" xfId="13729" xr:uid="{00000000-0005-0000-0000-00009F350000}"/>
    <cellStyle name="Normal 3 2 21 3" xfId="13730" xr:uid="{00000000-0005-0000-0000-0000A0350000}"/>
    <cellStyle name="Normal 3 2 21 3 2" xfId="13731" xr:uid="{00000000-0005-0000-0000-0000A1350000}"/>
    <cellStyle name="Normal 3 2 21 3 3" xfId="13732" xr:uid="{00000000-0005-0000-0000-0000A2350000}"/>
    <cellStyle name="Normal 3 2 21 3 4" xfId="13733" xr:uid="{00000000-0005-0000-0000-0000A3350000}"/>
    <cellStyle name="Normal 3 2 21 4" xfId="13734" xr:uid="{00000000-0005-0000-0000-0000A4350000}"/>
    <cellStyle name="Normal 3 2 21 5" xfId="13735" xr:uid="{00000000-0005-0000-0000-0000A5350000}"/>
    <cellStyle name="Normal 3 2 21 6" xfId="13736" xr:uid="{00000000-0005-0000-0000-0000A6350000}"/>
    <cellStyle name="Normal 3 2 22" xfId="13737" xr:uid="{00000000-0005-0000-0000-0000A7350000}"/>
    <cellStyle name="Normal 3 2 22 2" xfId="13738" xr:uid="{00000000-0005-0000-0000-0000A8350000}"/>
    <cellStyle name="Normal 3 2 22 3" xfId="13739" xr:uid="{00000000-0005-0000-0000-0000A9350000}"/>
    <cellStyle name="Normal 3 2 22 4" xfId="13740" xr:uid="{00000000-0005-0000-0000-0000AA350000}"/>
    <cellStyle name="Normal 3 2 23" xfId="13741" xr:uid="{00000000-0005-0000-0000-0000AB350000}"/>
    <cellStyle name="Normal 3 2 24" xfId="13742" xr:uid="{00000000-0005-0000-0000-0000AC350000}"/>
    <cellStyle name="Normal 3 2 25" xfId="13743" xr:uid="{00000000-0005-0000-0000-0000AD350000}"/>
    <cellStyle name="Normal 3 2 3" xfId="13744" xr:uid="{00000000-0005-0000-0000-0000AE350000}"/>
    <cellStyle name="Normal 3 2 3 10" xfId="13745" xr:uid="{00000000-0005-0000-0000-0000AF350000}"/>
    <cellStyle name="Normal 3 2 3 10 2" xfId="13746" xr:uid="{00000000-0005-0000-0000-0000B0350000}"/>
    <cellStyle name="Normal 3 2 3 10 2 2" xfId="13747" xr:uid="{00000000-0005-0000-0000-0000B1350000}"/>
    <cellStyle name="Normal 3 2 3 10 2 3" xfId="13748" xr:uid="{00000000-0005-0000-0000-0000B2350000}"/>
    <cellStyle name="Normal 3 2 3 10 2 4" xfId="13749" xr:uid="{00000000-0005-0000-0000-0000B3350000}"/>
    <cellStyle name="Normal 3 2 3 10 3" xfId="13750" xr:uid="{00000000-0005-0000-0000-0000B4350000}"/>
    <cellStyle name="Normal 3 2 3 10 4" xfId="13751" xr:uid="{00000000-0005-0000-0000-0000B5350000}"/>
    <cellStyle name="Normal 3 2 3 10 5" xfId="13752" xr:uid="{00000000-0005-0000-0000-0000B6350000}"/>
    <cellStyle name="Normal 3 2 3 11" xfId="13753" xr:uid="{00000000-0005-0000-0000-0000B7350000}"/>
    <cellStyle name="Normal 3 2 3 11 2" xfId="13754" xr:uid="{00000000-0005-0000-0000-0000B8350000}"/>
    <cellStyle name="Normal 3 2 3 11 3" xfId="13755" xr:uid="{00000000-0005-0000-0000-0000B9350000}"/>
    <cellStyle name="Normal 3 2 3 11 4" xfId="13756" xr:uid="{00000000-0005-0000-0000-0000BA350000}"/>
    <cellStyle name="Normal 3 2 3 12" xfId="13757" xr:uid="{00000000-0005-0000-0000-0000BB350000}"/>
    <cellStyle name="Normal 3 2 3 13" xfId="13758" xr:uid="{00000000-0005-0000-0000-0000BC350000}"/>
    <cellStyle name="Normal 3 2 3 14" xfId="13759" xr:uid="{00000000-0005-0000-0000-0000BD350000}"/>
    <cellStyle name="Normal 3 2 3 2" xfId="13760" xr:uid="{00000000-0005-0000-0000-0000BE350000}"/>
    <cellStyle name="Normal 3 2 3 2 10" xfId="13761" xr:uid="{00000000-0005-0000-0000-0000BF350000}"/>
    <cellStyle name="Normal 3 2 3 2 2" xfId="13762" xr:uid="{00000000-0005-0000-0000-0000C0350000}"/>
    <cellStyle name="Normal 3 2 3 2 2 2" xfId="13763" xr:uid="{00000000-0005-0000-0000-0000C1350000}"/>
    <cellStyle name="Normal 3 2 3 2 2 2 2" xfId="13764" xr:uid="{00000000-0005-0000-0000-0000C2350000}"/>
    <cellStyle name="Normal 3 2 3 2 2 2 2 2" xfId="13765" xr:uid="{00000000-0005-0000-0000-0000C3350000}"/>
    <cellStyle name="Normal 3 2 3 2 2 2 2 2 2" xfId="13766" xr:uid="{00000000-0005-0000-0000-0000C4350000}"/>
    <cellStyle name="Normal 3 2 3 2 2 2 2 2 3" xfId="13767" xr:uid="{00000000-0005-0000-0000-0000C5350000}"/>
    <cellStyle name="Normal 3 2 3 2 2 2 2 2 4" xfId="13768" xr:uid="{00000000-0005-0000-0000-0000C6350000}"/>
    <cellStyle name="Normal 3 2 3 2 2 2 2 3" xfId="13769" xr:uid="{00000000-0005-0000-0000-0000C7350000}"/>
    <cellStyle name="Normal 3 2 3 2 2 2 2 4" xfId="13770" xr:uid="{00000000-0005-0000-0000-0000C8350000}"/>
    <cellStyle name="Normal 3 2 3 2 2 2 2 5" xfId="13771" xr:uid="{00000000-0005-0000-0000-0000C9350000}"/>
    <cellStyle name="Normal 3 2 3 2 2 2 3" xfId="13772" xr:uid="{00000000-0005-0000-0000-0000CA350000}"/>
    <cellStyle name="Normal 3 2 3 2 2 2 3 2" xfId="13773" xr:uid="{00000000-0005-0000-0000-0000CB350000}"/>
    <cellStyle name="Normal 3 2 3 2 2 2 3 3" xfId="13774" xr:uid="{00000000-0005-0000-0000-0000CC350000}"/>
    <cellStyle name="Normal 3 2 3 2 2 2 3 4" xfId="13775" xr:uid="{00000000-0005-0000-0000-0000CD350000}"/>
    <cellStyle name="Normal 3 2 3 2 2 2 4" xfId="13776" xr:uid="{00000000-0005-0000-0000-0000CE350000}"/>
    <cellStyle name="Normal 3 2 3 2 2 2 5" xfId="13777" xr:uid="{00000000-0005-0000-0000-0000CF350000}"/>
    <cellStyle name="Normal 3 2 3 2 2 2 6" xfId="13778" xr:uid="{00000000-0005-0000-0000-0000D0350000}"/>
    <cellStyle name="Normal 3 2 3 2 2 3" xfId="13779" xr:uid="{00000000-0005-0000-0000-0000D1350000}"/>
    <cellStyle name="Normal 3 2 3 2 2 3 2" xfId="13780" xr:uid="{00000000-0005-0000-0000-0000D2350000}"/>
    <cellStyle name="Normal 3 2 3 2 2 3 2 2" xfId="13781" xr:uid="{00000000-0005-0000-0000-0000D3350000}"/>
    <cellStyle name="Normal 3 2 3 2 2 3 2 2 2" xfId="13782" xr:uid="{00000000-0005-0000-0000-0000D4350000}"/>
    <cellStyle name="Normal 3 2 3 2 2 3 2 2 3" xfId="13783" xr:uid="{00000000-0005-0000-0000-0000D5350000}"/>
    <cellStyle name="Normal 3 2 3 2 2 3 2 2 4" xfId="13784" xr:uid="{00000000-0005-0000-0000-0000D6350000}"/>
    <cellStyle name="Normal 3 2 3 2 2 3 2 3" xfId="13785" xr:uid="{00000000-0005-0000-0000-0000D7350000}"/>
    <cellStyle name="Normal 3 2 3 2 2 3 2 4" xfId="13786" xr:uid="{00000000-0005-0000-0000-0000D8350000}"/>
    <cellStyle name="Normal 3 2 3 2 2 3 2 5" xfId="13787" xr:uid="{00000000-0005-0000-0000-0000D9350000}"/>
    <cellStyle name="Normal 3 2 3 2 2 3 3" xfId="13788" xr:uid="{00000000-0005-0000-0000-0000DA350000}"/>
    <cellStyle name="Normal 3 2 3 2 2 3 3 2" xfId="13789" xr:uid="{00000000-0005-0000-0000-0000DB350000}"/>
    <cellStyle name="Normal 3 2 3 2 2 3 3 3" xfId="13790" xr:uid="{00000000-0005-0000-0000-0000DC350000}"/>
    <cellStyle name="Normal 3 2 3 2 2 3 3 4" xfId="13791" xr:uid="{00000000-0005-0000-0000-0000DD350000}"/>
    <cellStyle name="Normal 3 2 3 2 2 3 4" xfId="13792" xr:uid="{00000000-0005-0000-0000-0000DE350000}"/>
    <cellStyle name="Normal 3 2 3 2 2 3 5" xfId="13793" xr:uid="{00000000-0005-0000-0000-0000DF350000}"/>
    <cellStyle name="Normal 3 2 3 2 2 3 6" xfId="13794" xr:uid="{00000000-0005-0000-0000-0000E0350000}"/>
    <cellStyle name="Normal 3 2 3 2 2 4" xfId="13795" xr:uid="{00000000-0005-0000-0000-0000E1350000}"/>
    <cellStyle name="Normal 3 2 3 2 2 5" xfId="13796" xr:uid="{00000000-0005-0000-0000-0000E2350000}"/>
    <cellStyle name="Normal 3 2 3 2 2 5 2" xfId="13797" xr:uid="{00000000-0005-0000-0000-0000E3350000}"/>
    <cellStyle name="Normal 3 2 3 2 2 5 2 2" xfId="13798" xr:uid="{00000000-0005-0000-0000-0000E4350000}"/>
    <cellStyle name="Normal 3 2 3 2 2 5 2 3" xfId="13799" xr:uid="{00000000-0005-0000-0000-0000E5350000}"/>
    <cellStyle name="Normal 3 2 3 2 2 5 2 4" xfId="13800" xr:uid="{00000000-0005-0000-0000-0000E6350000}"/>
    <cellStyle name="Normal 3 2 3 2 2 5 3" xfId="13801" xr:uid="{00000000-0005-0000-0000-0000E7350000}"/>
    <cellStyle name="Normal 3 2 3 2 2 5 4" xfId="13802" xr:uid="{00000000-0005-0000-0000-0000E8350000}"/>
    <cellStyle name="Normal 3 2 3 2 2 5 5" xfId="13803" xr:uid="{00000000-0005-0000-0000-0000E9350000}"/>
    <cellStyle name="Normal 3 2 3 2 2 6" xfId="13804" xr:uid="{00000000-0005-0000-0000-0000EA350000}"/>
    <cellStyle name="Normal 3 2 3 2 2 6 2" xfId="13805" xr:uid="{00000000-0005-0000-0000-0000EB350000}"/>
    <cellStyle name="Normal 3 2 3 2 2 6 3" xfId="13806" xr:uid="{00000000-0005-0000-0000-0000EC350000}"/>
    <cellStyle name="Normal 3 2 3 2 2 6 4" xfId="13807" xr:uid="{00000000-0005-0000-0000-0000ED350000}"/>
    <cellStyle name="Normal 3 2 3 2 2 7" xfId="13808" xr:uid="{00000000-0005-0000-0000-0000EE350000}"/>
    <cellStyle name="Normal 3 2 3 2 2 8" xfId="13809" xr:uid="{00000000-0005-0000-0000-0000EF350000}"/>
    <cellStyle name="Normal 3 2 3 2 2 9" xfId="13810" xr:uid="{00000000-0005-0000-0000-0000F0350000}"/>
    <cellStyle name="Normal 3 2 3 2 3" xfId="13811" xr:uid="{00000000-0005-0000-0000-0000F1350000}"/>
    <cellStyle name="Normal 3 2 3 2 3 2" xfId="13812" xr:uid="{00000000-0005-0000-0000-0000F2350000}"/>
    <cellStyle name="Normal 3 2 3 2 3 2 2" xfId="13813" xr:uid="{00000000-0005-0000-0000-0000F3350000}"/>
    <cellStyle name="Normal 3 2 3 2 3 2 2 2" xfId="13814" xr:uid="{00000000-0005-0000-0000-0000F4350000}"/>
    <cellStyle name="Normal 3 2 3 2 3 2 2 3" xfId="13815" xr:uid="{00000000-0005-0000-0000-0000F5350000}"/>
    <cellStyle name="Normal 3 2 3 2 3 2 2 4" xfId="13816" xr:uid="{00000000-0005-0000-0000-0000F6350000}"/>
    <cellStyle name="Normal 3 2 3 2 3 2 3" xfId="13817" xr:uid="{00000000-0005-0000-0000-0000F7350000}"/>
    <cellStyle name="Normal 3 2 3 2 3 2 4" xfId="13818" xr:uid="{00000000-0005-0000-0000-0000F8350000}"/>
    <cellStyle name="Normal 3 2 3 2 3 2 5" xfId="13819" xr:uid="{00000000-0005-0000-0000-0000F9350000}"/>
    <cellStyle name="Normal 3 2 3 2 3 3" xfId="13820" xr:uid="{00000000-0005-0000-0000-0000FA350000}"/>
    <cellStyle name="Normal 3 2 3 2 3 3 2" xfId="13821" xr:uid="{00000000-0005-0000-0000-0000FB350000}"/>
    <cellStyle name="Normal 3 2 3 2 3 3 3" xfId="13822" xr:uid="{00000000-0005-0000-0000-0000FC350000}"/>
    <cellStyle name="Normal 3 2 3 2 3 3 4" xfId="13823" xr:uid="{00000000-0005-0000-0000-0000FD350000}"/>
    <cellStyle name="Normal 3 2 3 2 3 4" xfId="13824" xr:uid="{00000000-0005-0000-0000-0000FE350000}"/>
    <cellStyle name="Normal 3 2 3 2 3 5" xfId="13825" xr:uid="{00000000-0005-0000-0000-0000FF350000}"/>
    <cellStyle name="Normal 3 2 3 2 3 6" xfId="13826" xr:uid="{00000000-0005-0000-0000-000000360000}"/>
    <cellStyle name="Normal 3 2 3 2 4" xfId="13827" xr:uid="{00000000-0005-0000-0000-000001360000}"/>
    <cellStyle name="Normal 3 2 3 2 4 2" xfId="13828" xr:uid="{00000000-0005-0000-0000-000002360000}"/>
    <cellStyle name="Normal 3 2 3 2 4 2 2" xfId="13829" xr:uid="{00000000-0005-0000-0000-000003360000}"/>
    <cellStyle name="Normal 3 2 3 2 4 2 2 2" xfId="13830" xr:uid="{00000000-0005-0000-0000-000004360000}"/>
    <cellStyle name="Normal 3 2 3 2 4 2 2 3" xfId="13831" xr:uid="{00000000-0005-0000-0000-000005360000}"/>
    <cellStyle name="Normal 3 2 3 2 4 2 2 4" xfId="13832" xr:uid="{00000000-0005-0000-0000-000006360000}"/>
    <cellStyle name="Normal 3 2 3 2 4 2 3" xfId="13833" xr:uid="{00000000-0005-0000-0000-000007360000}"/>
    <cellStyle name="Normal 3 2 3 2 4 2 4" xfId="13834" xr:uid="{00000000-0005-0000-0000-000008360000}"/>
    <cellStyle name="Normal 3 2 3 2 4 2 5" xfId="13835" xr:uid="{00000000-0005-0000-0000-000009360000}"/>
    <cellStyle name="Normal 3 2 3 2 4 3" xfId="13836" xr:uid="{00000000-0005-0000-0000-00000A360000}"/>
    <cellStyle name="Normal 3 2 3 2 4 3 2" xfId="13837" xr:uid="{00000000-0005-0000-0000-00000B360000}"/>
    <cellStyle name="Normal 3 2 3 2 4 3 3" xfId="13838" xr:uid="{00000000-0005-0000-0000-00000C360000}"/>
    <cellStyle name="Normal 3 2 3 2 4 3 4" xfId="13839" xr:uid="{00000000-0005-0000-0000-00000D360000}"/>
    <cellStyle name="Normal 3 2 3 2 4 4" xfId="13840" xr:uid="{00000000-0005-0000-0000-00000E360000}"/>
    <cellStyle name="Normal 3 2 3 2 4 5" xfId="13841" xr:uid="{00000000-0005-0000-0000-00000F360000}"/>
    <cellStyle name="Normal 3 2 3 2 4 6" xfId="13842" xr:uid="{00000000-0005-0000-0000-000010360000}"/>
    <cellStyle name="Normal 3 2 3 2 5" xfId="13843" xr:uid="{00000000-0005-0000-0000-000011360000}"/>
    <cellStyle name="Normal 3 2 3 2 6" xfId="13844" xr:uid="{00000000-0005-0000-0000-000012360000}"/>
    <cellStyle name="Normal 3 2 3 2 6 2" xfId="13845" xr:uid="{00000000-0005-0000-0000-000013360000}"/>
    <cellStyle name="Normal 3 2 3 2 6 2 2" xfId="13846" xr:uid="{00000000-0005-0000-0000-000014360000}"/>
    <cellStyle name="Normal 3 2 3 2 6 2 3" xfId="13847" xr:uid="{00000000-0005-0000-0000-000015360000}"/>
    <cellStyle name="Normal 3 2 3 2 6 2 4" xfId="13848" xr:uid="{00000000-0005-0000-0000-000016360000}"/>
    <cellStyle name="Normal 3 2 3 2 6 3" xfId="13849" xr:uid="{00000000-0005-0000-0000-000017360000}"/>
    <cellStyle name="Normal 3 2 3 2 6 4" xfId="13850" xr:uid="{00000000-0005-0000-0000-000018360000}"/>
    <cellStyle name="Normal 3 2 3 2 6 5" xfId="13851" xr:uid="{00000000-0005-0000-0000-000019360000}"/>
    <cellStyle name="Normal 3 2 3 2 7" xfId="13852" xr:uid="{00000000-0005-0000-0000-00001A360000}"/>
    <cellStyle name="Normal 3 2 3 2 7 2" xfId="13853" xr:uid="{00000000-0005-0000-0000-00001B360000}"/>
    <cellStyle name="Normal 3 2 3 2 7 3" xfId="13854" xr:uid="{00000000-0005-0000-0000-00001C360000}"/>
    <cellStyle name="Normal 3 2 3 2 7 4" xfId="13855" xr:uid="{00000000-0005-0000-0000-00001D360000}"/>
    <cellStyle name="Normal 3 2 3 2 8" xfId="13856" xr:uid="{00000000-0005-0000-0000-00001E360000}"/>
    <cellStyle name="Normal 3 2 3 2 9" xfId="13857" xr:uid="{00000000-0005-0000-0000-00001F360000}"/>
    <cellStyle name="Normal 3 2 3 3" xfId="13858" xr:uid="{00000000-0005-0000-0000-000020360000}"/>
    <cellStyle name="Normal 3 2 3 3 10" xfId="13859" xr:uid="{00000000-0005-0000-0000-000021360000}"/>
    <cellStyle name="Normal 3 2 3 3 2" xfId="13860" xr:uid="{00000000-0005-0000-0000-000022360000}"/>
    <cellStyle name="Normal 3 2 3 3 2 2" xfId="13861" xr:uid="{00000000-0005-0000-0000-000023360000}"/>
    <cellStyle name="Normal 3 2 3 3 2 2 2" xfId="13862" xr:uid="{00000000-0005-0000-0000-000024360000}"/>
    <cellStyle name="Normal 3 2 3 3 2 2 2 2" xfId="13863" xr:uid="{00000000-0005-0000-0000-000025360000}"/>
    <cellStyle name="Normal 3 2 3 3 2 2 2 2 2" xfId="13864" xr:uid="{00000000-0005-0000-0000-000026360000}"/>
    <cellStyle name="Normal 3 2 3 3 2 2 2 2 3" xfId="13865" xr:uid="{00000000-0005-0000-0000-000027360000}"/>
    <cellStyle name="Normal 3 2 3 3 2 2 2 2 4" xfId="13866" xr:uid="{00000000-0005-0000-0000-000028360000}"/>
    <cellStyle name="Normal 3 2 3 3 2 2 2 3" xfId="13867" xr:uid="{00000000-0005-0000-0000-000029360000}"/>
    <cellStyle name="Normal 3 2 3 3 2 2 2 4" xfId="13868" xr:uid="{00000000-0005-0000-0000-00002A360000}"/>
    <cellStyle name="Normal 3 2 3 3 2 2 2 5" xfId="13869" xr:uid="{00000000-0005-0000-0000-00002B360000}"/>
    <cellStyle name="Normal 3 2 3 3 2 2 3" xfId="13870" xr:uid="{00000000-0005-0000-0000-00002C360000}"/>
    <cellStyle name="Normal 3 2 3 3 2 2 3 2" xfId="13871" xr:uid="{00000000-0005-0000-0000-00002D360000}"/>
    <cellStyle name="Normal 3 2 3 3 2 2 3 3" xfId="13872" xr:uid="{00000000-0005-0000-0000-00002E360000}"/>
    <cellStyle name="Normal 3 2 3 3 2 2 3 4" xfId="13873" xr:uid="{00000000-0005-0000-0000-00002F360000}"/>
    <cellStyle name="Normal 3 2 3 3 2 2 4" xfId="13874" xr:uid="{00000000-0005-0000-0000-000030360000}"/>
    <cellStyle name="Normal 3 2 3 3 2 2 5" xfId="13875" xr:uid="{00000000-0005-0000-0000-000031360000}"/>
    <cellStyle name="Normal 3 2 3 3 2 2 6" xfId="13876" xr:uid="{00000000-0005-0000-0000-000032360000}"/>
    <cellStyle name="Normal 3 2 3 3 2 3" xfId="13877" xr:uid="{00000000-0005-0000-0000-000033360000}"/>
    <cellStyle name="Normal 3 2 3 3 2 3 2" xfId="13878" xr:uid="{00000000-0005-0000-0000-000034360000}"/>
    <cellStyle name="Normal 3 2 3 3 2 3 2 2" xfId="13879" xr:uid="{00000000-0005-0000-0000-000035360000}"/>
    <cellStyle name="Normal 3 2 3 3 2 3 2 2 2" xfId="13880" xr:uid="{00000000-0005-0000-0000-000036360000}"/>
    <cellStyle name="Normal 3 2 3 3 2 3 2 2 3" xfId="13881" xr:uid="{00000000-0005-0000-0000-000037360000}"/>
    <cellStyle name="Normal 3 2 3 3 2 3 2 2 4" xfId="13882" xr:uid="{00000000-0005-0000-0000-000038360000}"/>
    <cellStyle name="Normal 3 2 3 3 2 3 2 3" xfId="13883" xr:uid="{00000000-0005-0000-0000-000039360000}"/>
    <cellStyle name="Normal 3 2 3 3 2 3 2 4" xfId="13884" xr:uid="{00000000-0005-0000-0000-00003A360000}"/>
    <cellStyle name="Normal 3 2 3 3 2 3 2 5" xfId="13885" xr:uid="{00000000-0005-0000-0000-00003B360000}"/>
    <cellStyle name="Normal 3 2 3 3 2 3 3" xfId="13886" xr:uid="{00000000-0005-0000-0000-00003C360000}"/>
    <cellStyle name="Normal 3 2 3 3 2 3 3 2" xfId="13887" xr:uid="{00000000-0005-0000-0000-00003D360000}"/>
    <cellStyle name="Normal 3 2 3 3 2 3 3 3" xfId="13888" xr:uid="{00000000-0005-0000-0000-00003E360000}"/>
    <cellStyle name="Normal 3 2 3 3 2 3 3 4" xfId="13889" xr:uid="{00000000-0005-0000-0000-00003F360000}"/>
    <cellStyle name="Normal 3 2 3 3 2 3 4" xfId="13890" xr:uid="{00000000-0005-0000-0000-000040360000}"/>
    <cellStyle name="Normal 3 2 3 3 2 3 5" xfId="13891" xr:uid="{00000000-0005-0000-0000-000041360000}"/>
    <cellStyle name="Normal 3 2 3 3 2 3 6" xfId="13892" xr:uid="{00000000-0005-0000-0000-000042360000}"/>
    <cellStyle name="Normal 3 2 3 3 2 4" xfId="13893" xr:uid="{00000000-0005-0000-0000-000043360000}"/>
    <cellStyle name="Normal 3 2 3 3 2 4 2" xfId="13894" xr:uid="{00000000-0005-0000-0000-000044360000}"/>
    <cellStyle name="Normal 3 2 3 3 2 4 2 2" xfId="13895" xr:uid="{00000000-0005-0000-0000-000045360000}"/>
    <cellStyle name="Normal 3 2 3 3 2 4 2 3" xfId="13896" xr:uid="{00000000-0005-0000-0000-000046360000}"/>
    <cellStyle name="Normal 3 2 3 3 2 4 2 4" xfId="13897" xr:uid="{00000000-0005-0000-0000-000047360000}"/>
    <cellStyle name="Normal 3 2 3 3 2 4 3" xfId="13898" xr:uid="{00000000-0005-0000-0000-000048360000}"/>
    <cellStyle name="Normal 3 2 3 3 2 4 4" xfId="13899" xr:uid="{00000000-0005-0000-0000-000049360000}"/>
    <cellStyle name="Normal 3 2 3 3 2 4 5" xfId="13900" xr:uid="{00000000-0005-0000-0000-00004A360000}"/>
    <cellStyle name="Normal 3 2 3 3 2 5" xfId="13901" xr:uid="{00000000-0005-0000-0000-00004B360000}"/>
    <cellStyle name="Normal 3 2 3 3 2 5 2" xfId="13902" xr:uid="{00000000-0005-0000-0000-00004C360000}"/>
    <cellStyle name="Normal 3 2 3 3 2 5 3" xfId="13903" xr:uid="{00000000-0005-0000-0000-00004D360000}"/>
    <cellStyle name="Normal 3 2 3 3 2 5 4" xfId="13904" xr:uid="{00000000-0005-0000-0000-00004E360000}"/>
    <cellStyle name="Normal 3 2 3 3 2 6" xfId="13905" xr:uid="{00000000-0005-0000-0000-00004F360000}"/>
    <cellStyle name="Normal 3 2 3 3 2 7" xfId="13906" xr:uid="{00000000-0005-0000-0000-000050360000}"/>
    <cellStyle name="Normal 3 2 3 3 2 8" xfId="13907" xr:uid="{00000000-0005-0000-0000-000051360000}"/>
    <cellStyle name="Normal 3 2 3 3 3" xfId="13908" xr:uid="{00000000-0005-0000-0000-000052360000}"/>
    <cellStyle name="Normal 3 2 3 3 3 2" xfId="13909" xr:uid="{00000000-0005-0000-0000-000053360000}"/>
    <cellStyle name="Normal 3 2 3 3 3 2 2" xfId="13910" xr:uid="{00000000-0005-0000-0000-000054360000}"/>
    <cellStyle name="Normal 3 2 3 3 3 2 2 2" xfId="13911" xr:uid="{00000000-0005-0000-0000-000055360000}"/>
    <cellStyle name="Normal 3 2 3 3 3 2 2 3" xfId="13912" xr:uid="{00000000-0005-0000-0000-000056360000}"/>
    <cellStyle name="Normal 3 2 3 3 3 2 2 4" xfId="13913" xr:uid="{00000000-0005-0000-0000-000057360000}"/>
    <cellStyle name="Normal 3 2 3 3 3 2 3" xfId="13914" xr:uid="{00000000-0005-0000-0000-000058360000}"/>
    <cellStyle name="Normal 3 2 3 3 3 2 4" xfId="13915" xr:uid="{00000000-0005-0000-0000-000059360000}"/>
    <cellStyle name="Normal 3 2 3 3 3 2 5" xfId="13916" xr:uid="{00000000-0005-0000-0000-00005A360000}"/>
    <cellStyle name="Normal 3 2 3 3 3 3" xfId="13917" xr:uid="{00000000-0005-0000-0000-00005B360000}"/>
    <cellStyle name="Normal 3 2 3 3 3 3 2" xfId="13918" xr:uid="{00000000-0005-0000-0000-00005C360000}"/>
    <cellStyle name="Normal 3 2 3 3 3 3 3" xfId="13919" xr:uid="{00000000-0005-0000-0000-00005D360000}"/>
    <cellStyle name="Normal 3 2 3 3 3 3 4" xfId="13920" xr:uid="{00000000-0005-0000-0000-00005E360000}"/>
    <cellStyle name="Normal 3 2 3 3 3 4" xfId="13921" xr:uid="{00000000-0005-0000-0000-00005F360000}"/>
    <cellStyle name="Normal 3 2 3 3 3 5" xfId="13922" xr:uid="{00000000-0005-0000-0000-000060360000}"/>
    <cellStyle name="Normal 3 2 3 3 3 6" xfId="13923" xr:uid="{00000000-0005-0000-0000-000061360000}"/>
    <cellStyle name="Normal 3 2 3 3 4" xfId="13924" xr:uid="{00000000-0005-0000-0000-000062360000}"/>
    <cellStyle name="Normal 3 2 3 3 4 2" xfId="13925" xr:uid="{00000000-0005-0000-0000-000063360000}"/>
    <cellStyle name="Normal 3 2 3 3 4 2 2" xfId="13926" xr:uid="{00000000-0005-0000-0000-000064360000}"/>
    <cellStyle name="Normal 3 2 3 3 4 2 2 2" xfId="13927" xr:uid="{00000000-0005-0000-0000-000065360000}"/>
    <cellStyle name="Normal 3 2 3 3 4 2 2 3" xfId="13928" xr:uid="{00000000-0005-0000-0000-000066360000}"/>
    <cellStyle name="Normal 3 2 3 3 4 2 2 4" xfId="13929" xr:uid="{00000000-0005-0000-0000-000067360000}"/>
    <cellStyle name="Normal 3 2 3 3 4 2 3" xfId="13930" xr:uid="{00000000-0005-0000-0000-000068360000}"/>
    <cellStyle name="Normal 3 2 3 3 4 2 4" xfId="13931" xr:uid="{00000000-0005-0000-0000-000069360000}"/>
    <cellStyle name="Normal 3 2 3 3 4 2 5" xfId="13932" xr:uid="{00000000-0005-0000-0000-00006A360000}"/>
    <cellStyle name="Normal 3 2 3 3 4 3" xfId="13933" xr:uid="{00000000-0005-0000-0000-00006B360000}"/>
    <cellStyle name="Normal 3 2 3 3 4 3 2" xfId="13934" xr:uid="{00000000-0005-0000-0000-00006C360000}"/>
    <cellStyle name="Normal 3 2 3 3 4 3 3" xfId="13935" xr:uid="{00000000-0005-0000-0000-00006D360000}"/>
    <cellStyle name="Normal 3 2 3 3 4 3 4" xfId="13936" xr:uid="{00000000-0005-0000-0000-00006E360000}"/>
    <cellStyle name="Normal 3 2 3 3 4 4" xfId="13937" xr:uid="{00000000-0005-0000-0000-00006F360000}"/>
    <cellStyle name="Normal 3 2 3 3 4 5" xfId="13938" xr:uid="{00000000-0005-0000-0000-000070360000}"/>
    <cellStyle name="Normal 3 2 3 3 4 6" xfId="13939" xr:uid="{00000000-0005-0000-0000-000071360000}"/>
    <cellStyle name="Normal 3 2 3 3 5" xfId="13940" xr:uid="{00000000-0005-0000-0000-000072360000}"/>
    <cellStyle name="Normal 3 2 3 3 6" xfId="13941" xr:uid="{00000000-0005-0000-0000-000073360000}"/>
    <cellStyle name="Normal 3 2 3 3 6 2" xfId="13942" xr:uid="{00000000-0005-0000-0000-000074360000}"/>
    <cellStyle name="Normal 3 2 3 3 6 2 2" xfId="13943" xr:uid="{00000000-0005-0000-0000-000075360000}"/>
    <cellStyle name="Normal 3 2 3 3 6 2 3" xfId="13944" xr:uid="{00000000-0005-0000-0000-000076360000}"/>
    <cellStyle name="Normal 3 2 3 3 6 2 4" xfId="13945" xr:uid="{00000000-0005-0000-0000-000077360000}"/>
    <cellStyle name="Normal 3 2 3 3 6 3" xfId="13946" xr:uid="{00000000-0005-0000-0000-000078360000}"/>
    <cellStyle name="Normal 3 2 3 3 6 4" xfId="13947" xr:uid="{00000000-0005-0000-0000-000079360000}"/>
    <cellStyle name="Normal 3 2 3 3 6 5" xfId="13948" xr:uid="{00000000-0005-0000-0000-00007A360000}"/>
    <cellStyle name="Normal 3 2 3 3 7" xfId="13949" xr:uid="{00000000-0005-0000-0000-00007B360000}"/>
    <cellStyle name="Normal 3 2 3 3 7 2" xfId="13950" xr:uid="{00000000-0005-0000-0000-00007C360000}"/>
    <cellStyle name="Normal 3 2 3 3 7 3" xfId="13951" xr:uid="{00000000-0005-0000-0000-00007D360000}"/>
    <cellStyle name="Normal 3 2 3 3 7 4" xfId="13952" xr:uid="{00000000-0005-0000-0000-00007E360000}"/>
    <cellStyle name="Normal 3 2 3 3 8" xfId="13953" xr:uid="{00000000-0005-0000-0000-00007F360000}"/>
    <cellStyle name="Normal 3 2 3 3 9" xfId="13954" xr:uid="{00000000-0005-0000-0000-000080360000}"/>
    <cellStyle name="Normal 3 2 3 4" xfId="13955" xr:uid="{00000000-0005-0000-0000-000081360000}"/>
    <cellStyle name="Normal 3 2 3 4 10" xfId="13956" xr:uid="{00000000-0005-0000-0000-000082360000}"/>
    <cellStyle name="Normal 3 2 3 4 2" xfId="13957" xr:uid="{00000000-0005-0000-0000-000083360000}"/>
    <cellStyle name="Normal 3 2 3 4 2 2" xfId="13958" xr:uid="{00000000-0005-0000-0000-000084360000}"/>
    <cellStyle name="Normal 3 2 3 4 2 2 2" xfId="13959" xr:uid="{00000000-0005-0000-0000-000085360000}"/>
    <cellStyle name="Normal 3 2 3 4 2 2 2 2" xfId="13960" xr:uid="{00000000-0005-0000-0000-000086360000}"/>
    <cellStyle name="Normal 3 2 3 4 2 2 2 2 2" xfId="13961" xr:uid="{00000000-0005-0000-0000-000087360000}"/>
    <cellStyle name="Normal 3 2 3 4 2 2 2 2 3" xfId="13962" xr:uid="{00000000-0005-0000-0000-000088360000}"/>
    <cellStyle name="Normal 3 2 3 4 2 2 2 2 4" xfId="13963" xr:uid="{00000000-0005-0000-0000-000089360000}"/>
    <cellStyle name="Normal 3 2 3 4 2 2 2 3" xfId="13964" xr:uid="{00000000-0005-0000-0000-00008A360000}"/>
    <cellStyle name="Normal 3 2 3 4 2 2 2 4" xfId="13965" xr:uid="{00000000-0005-0000-0000-00008B360000}"/>
    <cellStyle name="Normal 3 2 3 4 2 2 2 5" xfId="13966" xr:uid="{00000000-0005-0000-0000-00008C360000}"/>
    <cellStyle name="Normal 3 2 3 4 2 2 3" xfId="13967" xr:uid="{00000000-0005-0000-0000-00008D360000}"/>
    <cellStyle name="Normal 3 2 3 4 2 2 3 2" xfId="13968" xr:uid="{00000000-0005-0000-0000-00008E360000}"/>
    <cellStyle name="Normal 3 2 3 4 2 2 3 3" xfId="13969" xr:uid="{00000000-0005-0000-0000-00008F360000}"/>
    <cellStyle name="Normal 3 2 3 4 2 2 3 4" xfId="13970" xr:uid="{00000000-0005-0000-0000-000090360000}"/>
    <cellStyle name="Normal 3 2 3 4 2 2 4" xfId="13971" xr:uid="{00000000-0005-0000-0000-000091360000}"/>
    <cellStyle name="Normal 3 2 3 4 2 2 5" xfId="13972" xr:uid="{00000000-0005-0000-0000-000092360000}"/>
    <cellStyle name="Normal 3 2 3 4 2 2 6" xfId="13973" xr:uid="{00000000-0005-0000-0000-000093360000}"/>
    <cellStyle name="Normal 3 2 3 4 2 3" xfId="13974" xr:uid="{00000000-0005-0000-0000-000094360000}"/>
    <cellStyle name="Normal 3 2 3 4 2 3 2" xfId="13975" xr:uid="{00000000-0005-0000-0000-000095360000}"/>
    <cellStyle name="Normal 3 2 3 4 2 3 2 2" xfId="13976" xr:uid="{00000000-0005-0000-0000-000096360000}"/>
    <cellStyle name="Normal 3 2 3 4 2 3 2 2 2" xfId="13977" xr:uid="{00000000-0005-0000-0000-000097360000}"/>
    <cellStyle name="Normal 3 2 3 4 2 3 2 2 3" xfId="13978" xr:uid="{00000000-0005-0000-0000-000098360000}"/>
    <cellStyle name="Normal 3 2 3 4 2 3 2 2 4" xfId="13979" xr:uid="{00000000-0005-0000-0000-000099360000}"/>
    <cellStyle name="Normal 3 2 3 4 2 3 2 3" xfId="13980" xr:uid="{00000000-0005-0000-0000-00009A360000}"/>
    <cellStyle name="Normal 3 2 3 4 2 3 2 4" xfId="13981" xr:uid="{00000000-0005-0000-0000-00009B360000}"/>
    <cellStyle name="Normal 3 2 3 4 2 3 2 5" xfId="13982" xr:uid="{00000000-0005-0000-0000-00009C360000}"/>
    <cellStyle name="Normal 3 2 3 4 2 3 3" xfId="13983" xr:uid="{00000000-0005-0000-0000-00009D360000}"/>
    <cellStyle name="Normal 3 2 3 4 2 3 3 2" xfId="13984" xr:uid="{00000000-0005-0000-0000-00009E360000}"/>
    <cellStyle name="Normal 3 2 3 4 2 3 3 3" xfId="13985" xr:uid="{00000000-0005-0000-0000-00009F360000}"/>
    <cellStyle name="Normal 3 2 3 4 2 3 3 4" xfId="13986" xr:uid="{00000000-0005-0000-0000-0000A0360000}"/>
    <cellStyle name="Normal 3 2 3 4 2 3 4" xfId="13987" xr:uid="{00000000-0005-0000-0000-0000A1360000}"/>
    <cellStyle name="Normal 3 2 3 4 2 3 5" xfId="13988" xr:uid="{00000000-0005-0000-0000-0000A2360000}"/>
    <cellStyle name="Normal 3 2 3 4 2 3 6" xfId="13989" xr:uid="{00000000-0005-0000-0000-0000A3360000}"/>
    <cellStyle name="Normal 3 2 3 4 2 4" xfId="13990" xr:uid="{00000000-0005-0000-0000-0000A4360000}"/>
    <cellStyle name="Normal 3 2 3 4 2 4 2" xfId="13991" xr:uid="{00000000-0005-0000-0000-0000A5360000}"/>
    <cellStyle name="Normal 3 2 3 4 2 4 2 2" xfId="13992" xr:uid="{00000000-0005-0000-0000-0000A6360000}"/>
    <cellStyle name="Normal 3 2 3 4 2 4 2 3" xfId="13993" xr:uid="{00000000-0005-0000-0000-0000A7360000}"/>
    <cellStyle name="Normal 3 2 3 4 2 4 2 4" xfId="13994" xr:uid="{00000000-0005-0000-0000-0000A8360000}"/>
    <cellStyle name="Normal 3 2 3 4 2 4 3" xfId="13995" xr:uid="{00000000-0005-0000-0000-0000A9360000}"/>
    <cellStyle name="Normal 3 2 3 4 2 4 4" xfId="13996" xr:uid="{00000000-0005-0000-0000-0000AA360000}"/>
    <cellStyle name="Normal 3 2 3 4 2 4 5" xfId="13997" xr:uid="{00000000-0005-0000-0000-0000AB360000}"/>
    <cellStyle name="Normal 3 2 3 4 2 5" xfId="13998" xr:uid="{00000000-0005-0000-0000-0000AC360000}"/>
    <cellStyle name="Normal 3 2 3 4 2 5 2" xfId="13999" xr:uid="{00000000-0005-0000-0000-0000AD360000}"/>
    <cellStyle name="Normal 3 2 3 4 2 5 3" xfId="14000" xr:uid="{00000000-0005-0000-0000-0000AE360000}"/>
    <cellStyle name="Normal 3 2 3 4 2 5 4" xfId="14001" xr:uid="{00000000-0005-0000-0000-0000AF360000}"/>
    <cellStyle name="Normal 3 2 3 4 2 6" xfId="14002" xr:uid="{00000000-0005-0000-0000-0000B0360000}"/>
    <cellStyle name="Normal 3 2 3 4 2 7" xfId="14003" xr:uid="{00000000-0005-0000-0000-0000B1360000}"/>
    <cellStyle name="Normal 3 2 3 4 2 8" xfId="14004" xr:uid="{00000000-0005-0000-0000-0000B2360000}"/>
    <cellStyle name="Normal 3 2 3 4 3" xfId="14005" xr:uid="{00000000-0005-0000-0000-0000B3360000}"/>
    <cellStyle name="Normal 3 2 3 4 3 2" xfId="14006" xr:uid="{00000000-0005-0000-0000-0000B4360000}"/>
    <cellStyle name="Normal 3 2 3 4 3 2 2" xfId="14007" xr:uid="{00000000-0005-0000-0000-0000B5360000}"/>
    <cellStyle name="Normal 3 2 3 4 3 2 2 2" xfId="14008" xr:uid="{00000000-0005-0000-0000-0000B6360000}"/>
    <cellStyle name="Normal 3 2 3 4 3 2 2 3" xfId="14009" xr:uid="{00000000-0005-0000-0000-0000B7360000}"/>
    <cellStyle name="Normal 3 2 3 4 3 2 2 4" xfId="14010" xr:uid="{00000000-0005-0000-0000-0000B8360000}"/>
    <cellStyle name="Normal 3 2 3 4 3 2 3" xfId="14011" xr:uid="{00000000-0005-0000-0000-0000B9360000}"/>
    <cellStyle name="Normal 3 2 3 4 3 2 4" xfId="14012" xr:uid="{00000000-0005-0000-0000-0000BA360000}"/>
    <cellStyle name="Normal 3 2 3 4 3 2 5" xfId="14013" xr:uid="{00000000-0005-0000-0000-0000BB360000}"/>
    <cellStyle name="Normal 3 2 3 4 3 3" xfId="14014" xr:uid="{00000000-0005-0000-0000-0000BC360000}"/>
    <cellStyle name="Normal 3 2 3 4 3 3 2" xfId="14015" xr:uid="{00000000-0005-0000-0000-0000BD360000}"/>
    <cellStyle name="Normal 3 2 3 4 3 3 3" xfId="14016" xr:uid="{00000000-0005-0000-0000-0000BE360000}"/>
    <cellStyle name="Normal 3 2 3 4 3 3 4" xfId="14017" xr:uid="{00000000-0005-0000-0000-0000BF360000}"/>
    <cellStyle name="Normal 3 2 3 4 3 4" xfId="14018" xr:uid="{00000000-0005-0000-0000-0000C0360000}"/>
    <cellStyle name="Normal 3 2 3 4 3 5" xfId="14019" xr:uid="{00000000-0005-0000-0000-0000C1360000}"/>
    <cellStyle name="Normal 3 2 3 4 3 6" xfId="14020" xr:uid="{00000000-0005-0000-0000-0000C2360000}"/>
    <cellStyle name="Normal 3 2 3 4 4" xfId="14021" xr:uid="{00000000-0005-0000-0000-0000C3360000}"/>
    <cellStyle name="Normal 3 2 3 4 4 2" xfId="14022" xr:uid="{00000000-0005-0000-0000-0000C4360000}"/>
    <cellStyle name="Normal 3 2 3 4 4 2 2" xfId="14023" xr:uid="{00000000-0005-0000-0000-0000C5360000}"/>
    <cellStyle name="Normal 3 2 3 4 4 2 2 2" xfId="14024" xr:uid="{00000000-0005-0000-0000-0000C6360000}"/>
    <cellStyle name="Normal 3 2 3 4 4 2 2 3" xfId="14025" xr:uid="{00000000-0005-0000-0000-0000C7360000}"/>
    <cellStyle name="Normal 3 2 3 4 4 2 2 4" xfId="14026" xr:uid="{00000000-0005-0000-0000-0000C8360000}"/>
    <cellStyle name="Normal 3 2 3 4 4 2 3" xfId="14027" xr:uid="{00000000-0005-0000-0000-0000C9360000}"/>
    <cellStyle name="Normal 3 2 3 4 4 2 4" xfId="14028" xr:uid="{00000000-0005-0000-0000-0000CA360000}"/>
    <cellStyle name="Normal 3 2 3 4 4 2 5" xfId="14029" xr:uid="{00000000-0005-0000-0000-0000CB360000}"/>
    <cellStyle name="Normal 3 2 3 4 4 3" xfId="14030" xr:uid="{00000000-0005-0000-0000-0000CC360000}"/>
    <cellStyle name="Normal 3 2 3 4 4 3 2" xfId="14031" xr:uid="{00000000-0005-0000-0000-0000CD360000}"/>
    <cellStyle name="Normal 3 2 3 4 4 3 3" xfId="14032" xr:uid="{00000000-0005-0000-0000-0000CE360000}"/>
    <cellStyle name="Normal 3 2 3 4 4 3 4" xfId="14033" xr:uid="{00000000-0005-0000-0000-0000CF360000}"/>
    <cellStyle name="Normal 3 2 3 4 4 4" xfId="14034" xr:uid="{00000000-0005-0000-0000-0000D0360000}"/>
    <cellStyle name="Normal 3 2 3 4 4 5" xfId="14035" xr:uid="{00000000-0005-0000-0000-0000D1360000}"/>
    <cellStyle name="Normal 3 2 3 4 4 6" xfId="14036" xr:uid="{00000000-0005-0000-0000-0000D2360000}"/>
    <cellStyle name="Normal 3 2 3 4 5" xfId="14037" xr:uid="{00000000-0005-0000-0000-0000D3360000}"/>
    <cellStyle name="Normal 3 2 3 4 6" xfId="14038" xr:uid="{00000000-0005-0000-0000-0000D4360000}"/>
    <cellStyle name="Normal 3 2 3 4 6 2" xfId="14039" xr:uid="{00000000-0005-0000-0000-0000D5360000}"/>
    <cellStyle name="Normal 3 2 3 4 6 2 2" xfId="14040" xr:uid="{00000000-0005-0000-0000-0000D6360000}"/>
    <cellStyle name="Normal 3 2 3 4 6 2 3" xfId="14041" xr:uid="{00000000-0005-0000-0000-0000D7360000}"/>
    <cellStyle name="Normal 3 2 3 4 6 2 4" xfId="14042" xr:uid="{00000000-0005-0000-0000-0000D8360000}"/>
    <cellStyle name="Normal 3 2 3 4 6 3" xfId="14043" xr:uid="{00000000-0005-0000-0000-0000D9360000}"/>
    <cellStyle name="Normal 3 2 3 4 6 4" xfId="14044" xr:uid="{00000000-0005-0000-0000-0000DA360000}"/>
    <cellStyle name="Normal 3 2 3 4 6 5" xfId="14045" xr:uid="{00000000-0005-0000-0000-0000DB360000}"/>
    <cellStyle name="Normal 3 2 3 4 7" xfId="14046" xr:uid="{00000000-0005-0000-0000-0000DC360000}"/>
    <cellStyle name="Normal 3 2 3 4 7 2" xfId="14047" xr:uid="{00000000-0005-0000-0000-0000DD360000}"/>
    <cellStyle name="Normal 3 2 3 4 7 3" xfId="14048" xr:uid="{00000000-0005-0000-0000-0000DE360000}"/>
    <cellStyle name="Normal 3 2 3 4 7 4" xfId="14049" xr:uid="{00000000-0005-0000-0000-0000DF360000}"/>
    <cellStyle name="Normal 3 2 3 4 8" xfId="14050" xr:uid="{00000000-0005-0000-0000-0000E0360000}"/>
    <cellStyle name="Normal 3 2 3 4 9" xfId="14051" xr:uid="{00000000-0005-0000-0000-0000E1360000}"/>
    <cellStyle name="Normal 3 2 3 5" xfId="14052" xr:uid="{00000000-0005-0000-0000-0000E2360000}"/>
    <cellStyle name="Normal 3 2 3 5 2" xfId="14053" xr:uid="{00000000-0005-0000-0000-0000E3360000}"/>
    <cellStyle name="Normal 3 2 3 5 2 2" xfId="14054" xr:uid="{00000000-0005-0000-0000-0000E4360000}"/>
    <cellStyle name="Normal 3 2 3 5 2 2 2" xfId="14055" xr:uid="{00000000-0005-0000-0000-0000E5360000}"/>
    <cellStyle name="Normal 3 2 3 5 2 2 2 2" xfId="14056" xr:uid="{00000000-0005-0000-0000-0000E6360000}"/>
    <cellStyle name="Normal 3 2 3 5 2 2 2 3" xfId="14057" xr:uid="{00000000-0005-0000-0000-0000E7360000}"/>
    <cellStyle name="Normal 3 2 3 5 2 2 2 4" xfId="14058" xr:uid="{00000000-0005-0000-0000-0000E8360000}"/>
    <cellStyle name="Normal 3 2 3 5 2 2 3" xfId="14059" xr:uid="{00000000-0005-0000-0000-0000E9360000}"/>
    <cellStyle name="Normal 3 2 3 5 2 2 4" xfId="14060" xr:uid="{00000000-0005-0000-0000-0000EA360000}"/>
    <cellStyle name="Normal 3 2 3 5 2 2 5" xfId="14061" xr:uid="{00000000-0005-0000-0000-0000EB360000}"/>
    <cellStyle name="Normal 3 2 3 5 2 3" xfId="14062" xr:uid="{00000000-0005-0000-0000-0000EC360000}"/>
    <cellStyle name="Normal 3 2 3 5 2 3 2" xfId="14063" xr:uid="{00000000-0005-0000-0000-0000ED360000}"/>
    <cellStyle name="Normal 3 2 3 5 2 3 3" xfId="14064" xr:uid="{00000000-0005-0000-0000-0000EE360000}"/>
    <cellStyle name="Normal 3 2 3 5 2 3 4" xfId="14065" xr:uid="{00000000-0005-0000-0000-0000EF360000}"/>
    <cellStyle name="Normal 3 2 3 5 2 4" xfId="14066" xr:uid="{00000000-0005-0000-0000-0000F0360000}"/>
    <cellStyle name="Normal 3 2 3 5 2 5" xfId="14067" xr:uid="{00000000-0005-0000-0000-0000F1360000}"/>
    <cellStyle name="Normal 3 2 3 5 2 6" xfId="14068" xr:uid="{00000000-0005-0000-0000-0000F2360000}"/>
    <cellStyle name="Normal 3 2 3 5 3" xfId="14069" xr:uid="{00000000-0005-0000-0000-0000F3360000}"/>
    <cellStyle name="Normal 3 2 3 5 3 2" xfId="14070" xr:uid="{00000000-0005-0000-0000-0000F4360000}"/>
    <cellStyle name="Normal 3 2 3 5 3 2 2" xfId="14071" xr:uid="{00000000-0005-0000-0000-0000F5360000}"/>
    <cellStyle name="Normal 3 2 3 5 3 2 2 2" xfId="14072" xr:uid="{00000000-0005-0000-0000-0000F6360000}"/>
    <cellStyle name="Normal 3 2 3 5 3 2 2 3" xfId="14073" xr:uid="{00000000-0005-0000-0000-0000F7360000}"/>
    <cellStyle name="Normal 3 2 3 5 3 2 2 4" xfId="14074" xr:uid="{00000000-0005-0000-0000-0000F8360000}"/>
    <cellStyle name="Normal 3 2 3 5 3 2 3" xfId="14075" xr:uid="{00000000-0005-0000-0000-0000F9360000}"/>
    <cellStyle name="Normal 3 2 3 5 3 2 4" xfId="14076" xr:uid="{00000000-0005-0000-0000-0000FA360000}"/>
    <cellStyle name="Normal 3 2 3 5 3 2 5" xfId="14077" xr:uid="{00000000-0005-0000-0000-0000FB360000}"/>
    <cellStyle name="Normal 3 2 3 5 3 3" xfId="14078" xr:uid="{00000000-0005-0000-0000-0000FC360000}"/>
    <cellStyle name="Normal 3 2 3 5 3 3 2" xfId="14079" xr:uid="{00000000-0005-0000-0000-0000FD360000}"/>
    <cellStyle name="Normal 3 2 3 5 3 3 3" xfId="14080" xr:uid="{00000000-0005-0000-0000-0000FE360000}"/>
    <cellStyle name="Normal 3 2 3 5 3 3 4" xfId="14081" xr:uid="{00000000-0005-0000-0000-0000FF360000}"/>
    <cellStyle name="Normal 3 2 3 5 3 4" xfId="14082" xr:uid="{00000000-0005-0000-0000-000000370000}"/>
    <cellStyle name="Normal 3 2 3 5 3 5" xfId="14083" xr:uid="{00000000-0005-0000-0000-000001370000}"/>
    <cellStyle name="Normal 3 2 3 5 3 6" xfId="14084" xr:uid="{00000000-0005-0000-0000-000002370000}"/>
    <cellStyle name="Normal 3 2 3 5 4" xfId="14085" xr:uid="{00000000-0005-0000-0000-000003370000}"/>
    <cellStyle name="Normal 3 2 3 5 5" xfId="14086" xr:uid="{00000000-0005-0000-0000-000004370000}"/>
    <cellStyle name="Normal 3 2 3 5 5 2" xfId="14087" xr:uid="{00000000-0005-0000-0000-000005370000}"/>
    <cellStyle name="Normal 3 2 3 5 5 2 2" xfId="14088" xr:uid="{00000000-0005-0000-0000-000006370000}"/>
    <cellStyle name="Normal 3 2 3 5 5 2 3" xfId="14089" xr:uid="{00000000-0005-0000-0000-000007370000}"/>
    <cellStyle name="Normal 3 2 3 5 5 2 4" xfId="14090" xr:uid="{00000000-0005-0000-0000-000008370000}"/>
    <cellStyle name="Normal 3 2 3 5 5 3" xfId="14091" xr:uid="{00000000-0005-0000-0000-000009370000}"/>
    <cellStyle name="Normal 3 2 3 5 5 4" xfId="14092" xr:uid="{00000000-0005-0000-0000-00000A370000}"/>
    <cellStyle name="Normal 3 2 3 5 5 5" xfId="14093" xr:uid="{00000000-0005-0000-0000-00000B370000}"/>
    <cellStyle name="Normal 3 2 3 5 6" xfId="14094" xr:uid="{00000000-0005-0000-0000-00000C370000}"/>
    <cellStyle name="Normal 3 2 3 5 6 2" xfId="14095" xr:uid="{00000000-0005-0000-0000-00000D370000}"/>
    <cellStyle name="Normal 3 2 3 5 6 3" xfId="14096" xr:uid="{00000000-0005-0000-0000-00000E370000}"/>
    <cellStyle name="Normal 3 2 3 5 6 4" xfId="14097" xr:uid="{00000000-0005-0000-0000-00000F370000}"/>
    <cellStyle name="Normal 3 2 3 5 7" xfId="14098" xr:uid="{00000000-0005-0000-0000-000010370000}"/>
    <cellStyle name="Normal 3 2 3 5 8" xfId="14099" xr:uid="{00000000-0005-0000-0000-000011370000}"/>
    <cellStyle name="Normal 3 2 3 5 9" xfId="14100" xr:uid="{00000000-0005-0000-0000-000012370000}"/>
    <cellStyle name="Normal 3 2 3 6" xfId="14101" xr:uid="{00000000-0005-0000-0000-000013370000}"/>
    <cellStyle name="Normal 3 2 3 6 2" xfId="14102" xr:uid="{00000000-0005-0000-0000-000014370000}"/>
    <cellStyle name="Normal 3 2 3 6 2 2" xfId="14103" xr:uid="{00000000-0005-0000-0000-000015370000}"/>
    <cellStyle name="Normal 3 2 3 6 2 2 2" xfId="14104" xr:uid="{00000000-0005-0000-0000-000016370000}"/>
    <cellStyle name="Normal 3 2 3 6 2 2 2 2" xfId="14105" xr:uid="{00000000-0005-0000-0000-000017370000}"/>
    <cellStyle name="Normal 3 2 3 6 2 2 2 3" xfId="14106" xr:uid="{00000000-0005-0000-0000-000018370000}"/>
    <cellStyle name="Normal 3 2 3 6 2 2 2 4" xfId="14107" xr:uid="{00000000-0005-0000-0000-000019370000}"/>
    <cellStyle name="Normal 3 2 3 6 2 2 3" xfId="14108" xr:uid="{00000000-0005-0000-0000-00001A370000}"/>
    <cellStyle name="Normal 3 2 3 6 2 2 4" xfId="14109" xr:uid="{00000000-0005-0000-0000-00001B370000}"/>
    <cellStyle name="Normal 3 2 3 6 2 2 5" xfId="14110" xr:uid="{00000000-0005-0000-0000-00001C370000}"/>
    <cellStyle name="Normal 3 2 3 6 2 3" xfId="14111" xr:uid="{00000000-0005-0000-0000-00001D370000}"/>
    <cellStyle name="Normal 3 2 3 6 2 3 2" xfId="14112" xr:uid="{00000000-0005-0000-0000-00001E370000}"/>
    <cellStyle name="Normal 3 2 3 6 2 3 3" xfId="14113" xr:uid="{00000000-0005-0000-0000-00001F370000}"/>
    <cellStyle name="Normal 3 2 3 6 2 3 4" xfId="14114" xr:uid="{00000000-0005-0000-0000-000020370000}"/>
    <cellStyle name="Normal 3 2 3 6 2 4" xfId="14115" xr:uid="{00000000-0005-0000-0000-000021370000}"/>
    <cellStyle name="Normal 3 2 3 6 2 5" xfId="14116" xr:uid="{00000000-0005-0000-0000-000022370000}"/>
    <cellStyle name="Normal 3 2 3 6 2 6" xfId="14117" xr:uid="{00000000-0005-0000-0000-000023370000}"/>
    <cellStyle name="Normal 3 2 3 6 3" xfId="14118" xr:uid="{00000000-0005-0000-0000-000024370000}"/>
    <cellStyle name="Normal 3 2 3 6 3 2" xfId="14119" xr:uid="{00000000-0005-0000-0000-000025370000}"/>
    <cellStyle name="Normal 3 2 3 6 3 2 2" xfId="14120" xr:uid="{00000000-0005-0000-0000-000026370000}"/>
    <cellStyle name="Normal 3 2 3 6 3 2 2 2" xfId="14121" xr:uid="{00000000-0005-0000-0000-000027370000}"/>
    <cellStyle name="Normal 3 2 3 6 3 2 2 3" xfId="14122" xr:uid="{00000000-0005-0000-0000-000028370000}"/>
    <cellStyle name="Normal 3 2 3 6 3 2 2 4" xfId="14123" xr:uid="{00000000-0005-0000-0000-000029370000}"/>
    <cellStyle name="Normal 3 2 3 6 3 2 3" xfId="14124" xr:uid="{00000000-0005-0000-0000-00002A370000}"/>
    <cellStyle name="Normal 3 2 3 6 3 2 4" xfId="14125" xr:uid="{00000000-0005-0000-0000-00002B370000}"/>
    <cellStyle name="Normal 3 2 3 6 3 2 5" xfId="14126" xr:uid="{00000000-0005-0000-0000-00002C370000}"/>
    <cellStyle name="Normal 3 2 3 6 3 3" xfId="14127" xr:uid="{00000000-0005-0000-0000-00002D370000}"/>
    <cellStyle name="Normal 3 2 3 6 3 3 2" xfId="14128" xr:uid="{00000000-0005-0000-0000-00002E370000}"/>
    <cellStyle name="Normal 3 2 3 6 3 3 3" xfId="14129" xr:uid="{00000000-0005-0000-0000-00002F370000}"/>
    <cellStyle name="Normal 3 2 3 6 3 3 4" xfId="14130" xr:uid="{00000000-0005-0000-0000-000030370000}"/>
    <cellStyle name="Normal 3 2 3 6 3 4" xfId="14131" xr:uid="{00000000-0005-0000-0000-000031370000}"/>
    <cellStyle name="Normal 3 2 3 6 3 5" xfId="14132" xr:uid="{00000000-0005-0000-0000-000032370000}"/>
    <cellStyle name="Normal 3 2 3 6 3 6" xfId="14133" xr:uid="{00000000-0005-0000-0000-000033370000}"/>
    <cellStyle name="Normal 3 2 3 6 4" xfId="14134" xr:uid="{00000000-0005-0000-0000-000034370000}"/>
    <cellStyle name="Normal 3 2 3 6 4 2" xfId="14135" xr:uid="{00000000-0005-0000-0000-000035370000}"/>
    <cellStyle name="Normal 3 2 3 6 4 2 2" xfId="14136" xr:uid="{00000000-0005-0000-0000-000036370000}"/>
    <cellStyle name="Normal 3 2 3 6 4 2 3" xfId="14137" xr:uid="{00000000-0005-0000-0000-000037370000}"/>
    <cellStyle name="Normal 3 2 3 6 4 2 4" xfId="14138" xr:uid="{00000000-0005-0000-0000-000038370000}"/>
    <cellStyle name="Normal 3 2 3 6 4 3" xfId="14139" xr:uid="{00000000-0005-0000-0000-000039370000}"/>
    <cellStyle name="Normal 3 2 3 6 4 4" xfId="14140" xr:uid="{00000000-0005-0000-0000-00003A370000}"/>
    <cellStyle name="Normal 3 2 3 6 4 5" xfId="14141" xr:uid="{00000000-0005-0000-0000-00003B370000}"/>
    <cellStyle name="Normal 3 2 3 6 5" xfId="14142" xr:uid="{00000000-0005-0000-0000-00003C370000}"/>
    <cellStyle name="Normal 3 2 3 6 5 2" xfId="14143" xr:uid="{00000000-0005-0000-0000-00003D370000}"/>
    <cellStyle name="Normal 3 2 3 6 5 3" xfId="14144" xr:uid="{00000000-0005-0000-0000-00003E370000}"/>
    <cellStyle name="Normal 3 2 3 6 5 4" xfId="14145" xr:uid="{00000000-0005-0000-0000-00003F370000}"/>
    <cellStyle name="Normal 3 2 3 6 6" xfId="14146" xr:uid="{00000000-0005-0000-0000-000040370000}"/>
    <cellStyle name="Normal 3 2 3 6 7" xfId="14147" xr:uid="{00000000-0005-0000-0000-000041370000}"/>
    <cellStyle name="Normal 3 2 3 6 8" xfId="14148" xr:uid="{00000000-0005-0000-0000-000042370000}"/>
    <cellStyle name="Normal 3 2 3 7" xfId="14149" xr:uid="{00000000-0005-0000-0000-000043370000}"/>
    <cellStyle name="Normal 3 2 3 7 2" xfId="14150" xr:uid="{00000000-0005-0000-0000-000044370000}"/>
    <cellStyle name="Normal 3 2 3 7 2 2" xfId="14151" xr:uid="{00000000-0005-0000-0000-000045370000}"/>
    <cellStyle name="Normal 3 2 3 7 2 2 2" xfId="14152" xr:uid="{00000000-0005-0000-0000-000046370000}"/>
    <cellStyle name="Normal 3 2 3 7 2 2 3" xfId="14153" xr:uid="{00000000-0005-0000-0000-000047370000}"/>
    <cellStyle name="Normal 3 2 3 7 2 2 4" xfId="14154" xr:uid="{00000000-0005-0000-0000-000048370000}"/>
    <cellStyle name="Normal 3 2 3 7 2 3" xfId="14155" xr:uid="{00000000-0005-0000-0000-000049370000}"/>
    <cellStyle name="Normal 3 2 3 7 2 4" xfId="14156" xr:uid="{00000000-0005-0000-0000-00004A370000}"/>
    <cellStyle name="Normal 3 2 3 7 2 5" xfId="14157" xr:uid="{00000000-0005-0000-0000-00004B370000}"/>
    <cellStyle name="Normal 3 2 3 7 3" xfId="14158" xr:uid="{00000000-0005-0000-0000-00004C370000}"/>
    <cellStyle name="Normal 3 2 3 7 3 2" xfId="14159" xr:uid="{00000000-0005-0000-0000-00004D370000}"/>
    <cellStyle name="Normal 3 2 3 7 3 3" xfId="14160" xr:uid="{00000000-0005-0000-0000-00004E370000}"/>
    <cellStyle name="Normal 3 2 3 7 3 4" xfId="14161" xr:uid="{00000000-0005-0000-0000-00004F370000}"/>
    <cellStyle name="Normal 3 2 3 7 4" xfId="14162" xr:uid="{00000000-0005-0000-0000-000050370000}"/>
    <cellStyle name="Normal 3 2 3 7 5" xfId="14163" xr:uid="{00000000-0005-0000-0000-000051370000}"/>
    <cellStyle name="Normal 3 2 3 7 6" xfId="14164" xr:uid="{00000000-0005-0000-0000-000052370000}"/>
    <cellStyle name="Normal 3 2 3 8" xfId="14165" xr:uid="{00000000-0005-0000-0000-000053370000}"/>
    <cellStyle name="Normal 3 2 3 8 2" xfId="14166" xr:uid="{00000000-0005-0000-0000-000054370000}"/>
    <cellStyle name="Normal 3 2 3 8 2 2" xfId="14167" xr:uid="{00000000-0005-0000-0000-000055370000}"/>
    <cellStyle name="Normal 3 2 3 8 2 2 2" xfId="14168" xr:uid="{00000000-0005-0000-0000-000056370000}"/>
    <cellStyle name="Normal 3 2 3 8 2 2 3" xfId="14169" xr:uid="{00000000-0005-0000-0000-000057370000}"/>
    <cellStyle name="Normal 3 2 3 8 2 2 4" xfId="14170" xr:uid="{00000000-0005-0000-0000-000058370000}"/>
    <cellStyle name="Normal 3 2 3 8 2 3" xfId="14171" xr:uid="{00000000-0005-0000-0000-000059370000}"/>
    <cellStyle name="Normal 3 2 3 8 2 4" xfId="14172" xr:uid="{00000000-0005-0000-0000-00005A370000}"/>
    <cellStyle name="Normal 3 2 3 8 2 5" xfId="14173" xr:uid="{00000000-0005-0000-0000-00005B370000}"/>
    <cellStyle name="Normal 3 2 3 8 3" xfId="14174" xr:uid="{00000000-0005-0000-0000-00005C370000}"/>
    <cellStyle name="Normal 3 2 3 8 3 2" xfId="14175" xr:uid="{00000000-0005-0000-0000-00005D370000}"/>
    <cellStyle name="Normal 3 2 3 8 3 3" xfId="14176" xr:uid="{00000000-0005-0000-0000-00005E370000}"/>
    <cellStyle name="Normal 3 2 3 8 3 4" xfId="14177" xr:uid="{00000000-0005-0000-0000-00005F370000}"/>
    <cellStyle name="Normal 3 2 3 8 4" xfId="14178" xr:uid="{00000000-0005-0000-0000-000060370000}"/>
    <cellStyle name="Normal 3 2 3 8 5" xfId="14179" xr:uid="{00000000-0005-0000-0000-000061370000}"/>
    <cellStyle name="Normal 3 2 3 8 6" xfId="14180" xr:uid="{00000000-0005-0000-0000-000062370000}"/>
    <cellStyle name="Normal 3 2 3 9" xfId="14181" xr:uid="{00000000-0005-0000-0000-000063370000}"/>
    <cellStyle name="Normal 3 2 4" xfId="14182" xr:uid="{00000000-0005-0000-0000-000064370000}"/>
    <cellStyle name="Normal 3 2 4 10" xfId="14183" xr:uid="{00000000-0005-0000-0000-000065370000}"/>
    <cellStyle name="Normal 3 2 4 2" xfId="14184" xr:uid="{00000000-0005-0000-0000-000066370000}"/>
    <cellStyle name="Normal 3 2 4 2 2" xfId="14185" xr:uid="{00000000-0005-0000-0000-000067370000}"/>
    <cellStyle name="Normal 3 2 4 2 2 2" xfId="14186" xr:uid="{00000000-0005-0000-0000-000068370000}"/>
    <cellStyle name="Normal 3 2 4 2 2 2 2" xfId="14187" xr:uid="{00000000-0005-0000-0000-000069370000}"/>
    <cellStyle name="Normal 3 2 4 2 2 2 2 2" xfId="14188" xr:uid="{00000000-0005-0000-0000-00006A370000}"/>
    <cellStyle name="Normal 3 2 4 2 2 2 2 3" xfId="14189" xr:uid="{00000000-0005-0000-0000-00006B370000}"/>
    <cellStyle name="Normal 3 2 4 2 2 2 2 4" xfId="14190" xr:uid="{00000000-0005-0000-0000-00006C370000}"/>
    <cellStyle name="Normal 3 2 4 2 2 2 3" xfId="14191" xr:uid="{00000000-0005-0000-0000-00006D370000}"/>
    <cellStyle name="Normal 3 2 4 2 2 2 4" xfId="14192" xr:uid="{00000000-0005-0000-0000-00006E370000}"/>
    <cellStyle name="Normal 3 2 4 2 2 2 5" xfId="14193" xr:uid="{00000000-0005-0000-0000-00006F370000}"/>
    <cellStyle name="Normal 3 2 4 2 2 3" xfId="14194" xr:uid="{00000000-0005-0000-0000-000070370000}"/>
    <cellStyle name="Normal 3 2 4 2 2 3 2" xfId="14195" xr:uid="{00000000-0005-0000-0000-000071370000}"/>
    <cellStyle name="Normal 3 2 4 2 2 3 3" xfId="14196" xr:uid="{00000000-0005-0000-0000-000072370000}"/>
    <cellStyle name="Normal 3 2 4 2 2 3 4" xfId="14197" xr:uid="{00000000-0005-0000-0000-000073370000}"/>
    <cellStyle name="Normal 3 2 4 2 2 4" xfId="14198" xr:uid="{00000000-0005-0000-0000-000074370000}"/>
    <cellStyle name="Normal 3 2 4 2 2 5" xfId="14199" xr:uid="{00000000-0005-0000-0000-000075370000}"/>
    <cellStyle name="Normal 3 2 4 2 2 6" xfId="14200" xr:uid="{00000000-0005-0000-0000-000076370000}"/>
    <cellStyle name="Normal 3 2 4 2 3" xfId="14201" xr:uid="{00000000-0005-0000-0000-000077370000}"/>
    <cellStyle name="Normal 3 2 4 2 3 2" xfId="14202" xr:uid="{00000000-0005-0000-0000-000078370000}"/>
    <cellStyle name="Normal 3 2 4 2 3 2 2" xfId="14203" xr:uid="{00000000-0005-0000-0000-000079370000}"/>
    <cellStyle name="Normal 3 2 4 2 3 2 2 2" xfId="14204" xr:uid="{00000000-0005-0000-0000-00007A370000}"/>
    <cellStyle name="Normal 3 2 4 2 3 2 2 3" xfId="14205" xr:uid="{00000000-0005-0000-0000-00007B370000}"/>
    <cellStyle name="Normal 3 2 4 2 3 2 2 4" xfId="14206" xr:uid="{00000000-0005-0000-0000-00007C370000}"/>
    <cellStyle name="Normal 3 2 4 2 3 2 3" xfId="14207" xr:uid="{00000000-0005-0000-0000-00007D370000}"/>
    <cellStyle name="Normal 3 2 4 2 3 2 4" xfId="14208" xr:uid="{00000000-0005-0000-0000-00007E370000}"/>
    <cellStyle name="Normal 3 2 4 2 3 2 5" xfId="14209" xr:uid="{00000000-0005-0000-0000-00007F370000}"/>
    <cellStyle name="Normal 3 2 4 2 3 3" xfId="14210" xr:uid="{00000000-0005-0000-0000-000080370000}"/>
    <cellStyle name="Normal 3 2 4 2 3 3 2" xfId="14211" xr:uid="{00000000-0005-0000-0000-000081370000}"/>
    <cellStyle name="Normal 3 2 4 2 3 3 3" xfId="14212" xr:uid="{00000000-0005-0000-0000-000082370000}"/>
    <cellStyle name="Normal 3 2 4 2 3 3 4" xfId="14213" xr:uid="{00000000-0005-0000-0000-000083370000}"/>
    <cellStyle name="Normal 3 2 4 2 3 4" xfId="14214" xr:uid="{00000000-0005-0000-0000-000084370000}"/>
    <cellStyle name="Normal 3 2 4 2 3 5" xfId="14215" xr:uid="{00000000-0005-0000-0000-000085370000}"/>
    <cellStyle name="Normal 3 2 4 2 3 6" xfId="14216" xr:uid="{00000000-0005-0000-0000-000086370000}"/>
    <cellStyle name="Normal 3 2 4 2 4" xfId="14217" xr:uid="{00000000-0005-0000-0000-000087370000}"/>
    <cellStyle name="Normal 3 2 4 2 5" xfId="14218" xr:uid="{00000000-0005-0000-0000-000088370000}"/>
    <cellStyle name="Normal 3 2 4 2 5 2" xfId="14219" xr:uid="{00000000-0005-0000-0000-000089370000}"/>
    <cellStyle name="Normal 3 2 4 2 5 2 2" xfId="14220" xr:uid="{00000000-0005-0000-0000-00008A370000}"/>
    <cellStyle name="Normal 3 2 4 2 5 2 3" xfId="14221" xr:uid="{00000000-0005-0000-0000-00008B370000}"/>
    <cellStyle name="Normal 3 2 4 2 5 2 4" xfId="14222" xr:uid="{00000000-0005-0000-0000-00008C370000}"/>
    <cellStyle name="Normal 3 2 4 2 5 3" xfId="14223" xr:uid="{00000000-0005-0000-0000-00008D370000}"/>
    <cellStyle name="Normal 3 2 4 2 5 4" xfId="14224" xr:uid="{00000000-0005-0000-0000-00008E370000}"/>
    <cellStyle name="Normal 3 2 4 2 5 5" xfId="14225" xr:uid="{00000000-0005-0000-0000-00008F370000}"/>
    <cellStyle name="Normal 3 2 4 2 6" xfId="14226" xr:uid="{00000000-0005-0000-0000-000090370000}"/>
    <cellStyle name="Normal 3 2 4 2 6 2" xfId="14227" xr:uid="{00000000-0005-0000-0000-000091370000}"/>
    <cellStyle name="Normal 3 2 4 2 6 3" xfId="14228" xr:uid="{00000000-0005-0000-0000-000092370000}"/>
    <cellStyle name="Normal 3 2 4 2 6 4" xfId="14229" xr:uid="{00000000-0005-0000-0000-000093370000}"/>
    <cellStyle name="Normal 3 2 4 2 7" xfId="14230" xr:uid="{00000000-0005-0000-0000-000094370000}"/>
    <cellStyle name="Normal 3 2 4 2 8" xfId="14231" xr:uid="{00000000-0005-0000-0000-000095370000}"/>
    <cellStyle name="Normal 3 2 4 2 9" xfId="14232" xr:uid="{00000000-0005-0000-0000-000096370000}"/>
    <cellStyle name="Normal 3 2 4 3" xfId="14233" xr:uid="{00000000-0005-0000-0000-000097370000}"/>
    <cellStyle name="Normal 3 2 4 3 2" xfId="14234" xr:uid="{00000000-0005-0000-0000-000098370000}"/>
    <cellStyle name="Normal 3 2 4 3 2 2" xfId="14235" xr:uid="{00000000-0005-0000-0000-000099370000}"/>
    <cellStyle name="Normal 3 2 4 3 2 2 2" xfId="14236" xr:uid="{00000000-0005-0000-0000-00009A370000}"/>
    <cellStyle name="Normal 3 2 4 3 2 2 3" xfId="14237" xr:uid="{00000000-0005-0000-0000-00009B370000}"/>
    <cellStyle name="Normal 3 2 4 3 2 2 4" xfId="14238" xr:uid="{00000000-0005-0000-0000-00009C370000}"/>
    <cellStyle name="Normal 3 2 4 3 2 3" xfId="14239" xr:uid="{00000000-0005-0000-0000-00009D370000}"/>
    <cellStyle name="Normal 3 2 4 3 2 4" xfId="14240" xr:uid="{00000000-0005-0000-0000-00009E370000}"/>
    <cellStyle name="Normal 3 2 4 3 2 5" xfId="14241" xr:uid="{00000000-0005-0000-0000-00009F370000}"/>
    <cellStyle name="Normal 3 2 4 3 3" xfId="14242" xr:uid="{00000000-0005-0000-0000-0000A0370000}"/>
    <cellStyle name="Normal 3 2 4 3 3 2" xfId="14243" xr:uid="{00000000-0005-0000-0000-0000A1370000}"/>
    <cellStyle name="Normal 3 2 4 3 3 3" xfId="14244" xr:uid="{00000000-0005-0000-0000-0000A2370000}"/>
    <cellStyle name="Normal 3 2 4 3 3 4" xfId="14245" xr:uid="{00000000-0005-0000-0000-0000A3370000}"/>
    <cellStyle name="Normal 3 2 4 3 4" xfId="14246" xr:uid="{00000000-0005-0000-0000-0000A4370000}"/>
    <cellStyle name="Normal 3 2 4 3 5" xfId="14247" xr:uid="{00000000-0005-0000-0000-0000A5370000}"/>
    <cellStyle name="Normal 3 2 4 3 6" xfId="14248" xr:uid="{00000000-0005-0000-0000-0000A6370000}"/>
    <cellStyle name="Normal 3 2 4 4" xfId="14249" xr:uid="{00000000-0005-0000-0000-0000A7370000}"/>
    <cellStyle name="Normal 3 2 4 4 2" xfId="14250" xr:uid="{00000000-0005-0000-0000-0000A8370000}"/>
    <cellStyle name="Normal 3 2 4 4 2 2" xfId="14251" xr:uid="{00000000-0005-0000-0000-0000A9370000}"/>
    <cellStyle name="Normal 3 2 4 4 2 2 2" xfId="14252" xr:uid="{00000000-0005-0000-0000-0000AA370000}"/>
    <cellStyle name="Normal 3 2 4 4 2 2 3" xfId="14253" xr:uid="{00000000-0005-0000-0000-0000AB370000}"/>
    <cellStyle name="Normal 3 2 4 4 2 2 4" xfId="14254" xr:uid="{00000000-0005-0000-0000-0000AC370000}"/>
    <cellStyle name="Normal 3 2 4 4 2 3" xfId="14255" xr:uid="{00000000-0005-0000-0000-0000AD370000}"/>
    <cellStyle name="Normal 3 2 4 4 2 4" xfId="14256" xr:uid="{00000000-0005-0000-0000-0000AE370000}"/>
    <cellStyle name="Normal 3 2 4 4 2 5" xfId="14257" xr:uid="{00000000-0005-0000-0000-0000AF370000}"/>
    <cellStyle name="Normal 3 2 4 4 3" xfId="14258" xr:uid="{00000000-0005-0000-0000-0000B0370000}"/>
    <cellStyle name="Normal 3 2 4 4 3 2" xfId="14259" xr:uid="{00000000-0005-0000-0000-0000B1370000}"/>
    <cellStyle name="Normal 3 2 4 4 3 3" xfId="14260" xr:uid="{00000000-0005-0000-0000-0000B2370000}"/>
    <cellStyle name="Normal 3 2 4 4 3 4" xfId="14261" xr:uid="{00000000-0005-0000-0000-0000B3370000}"/>
    <cellStyle name="Normal 3 2 4 4 4" xfId="14262" xr:uid="{00000000-0005-0000-0000-0000B4370000}"/>
    <cellStyle name="Normal 3 2 4 4 5" xfId="14263" xr:uid="{00000000-0005-0000-0000-0000B5370000}"/>
    <cellStyle name="Normal 3 2 4 4 6" xfId="14264" xr:uid="{00000000-0005-0000-0000-0000B6370000}"/>
    <cellStyle name="Normal 3 2 4 5" xfId="14265" xr:uid="{00000000-0005-0000-0000-0000B7370000}"/>
    <cellStyle name="Normal 3 2 4 6" xfId="14266" xr:uid="{00000000-0005-0000-0000-0000B8370000}"/>
    <cellStyle name="Normal 3 2 4 6 2" xfId="14267" xr:uid="{00000000-0005-0000-0000-0000B9370000}"/>
    <cellStyle name="Normal 3 2 4 6 2 2" xfId="14268" xr:uid="{00000000-0005-0000-0000-0000BA370000}"/>
    <cellStyle name="Normal 3 2 4 6 2 3" xfId="14269" xr:uid="{00000000-0005-0000-0000-0000BB370000}"/>
    <cellStyle name="Normal 3 2 4 6 2 4" xfId="14270" xr:uid="{00000000-0005-0000-0000-0000BC370000}"/>
    <cellStyle name="Normal 3 2 4 6 3" xfId="14271" xr:uid="{00000000-0005-0000-0000-0000BD370000}"/>
    <cellStyle name="Normal 3 2 4 6 4" xfId="14272" xr:uid="{00000000-0005-0000-0000-0000BE370000}"/>
    <cellStyle name="Normal 3 2 4 6 5" xfId="14273" xr:uid="{00000000-0005-0000-0000-0000BF370000}"/>
    <cellStyle name="Normal 3 2 4 7" xfId="14274" xr:uid="{00000000-0005-0000-0000-0000C0370000}"/>
    <cellStyle name="Normal 3 2 4 7 2" xfId="14275" xr:uid="{00000000-0005-0000-0000-0000C1370000}"/>
    <cellStyle name="Normal 3 2 4 7 3" xfId="14276" xr:uid="{00000000-0005-0000-0000-0000C2370000}"/>
    <cellStyle name="Normal 3 2 4 7 4" xfId="14277" xr:uid="{00000000-0005-0000-0000-0000C3370000}"/>
    <cellStyle name="Normal 3 2 4 8" xfId="14278" xr:uid="{00000000-0005-0000-0000-0000C4370000}"/>
    <cellStyle name="Normal 3 2 4 9" xfId="14279" xr:uid="{00000000-0005-0000-0000-0000C5370000}"/>
    <cellStyle name="Normal 3 2 5" xfId="14280" xr:uid="{00000000-0005-0000-0000-0000C6370000}"/>
    <cellStyle name="Normal 3 2 5 10" xfId="14281" xr:uid="{00000000-0005-0000-0000-0000C7370000}"/>
    <cellStyle name="Normal 3 2 5 2" xfId="14282" xr:uid="{00000000-0005-0000-0000-0000C8370000}"/>
    <cellStyle name="Normal 3 2 5 2 2" xfId="14283" xr:uid="{00000000-0005-0000-0000-0000C9370000}"/>
    <cellStyle name="Normal 3 2 5 2 2 2" xfId="14284" xr:uid="{00000000-0005-0000-0000-0000CA370000}"/>
    <cellStyle name="Normal 3 2 5 2 2 2 2" xfId="14285" xr:uid="{00000000-0005-0000-0000-0000CB370000}"/>
    <cellStyle name="Normal 3 2 5 2 2 2 2 2" xfId="14286" xr:uid="{00000000-0005-0000-0000-0000CC370000}"/>
    <cellStyle name="Normal 3 2 5 2 2 2 2 3" xfId="14287" xr:uid="{00000000-0005-0000-0000-0000CD370000}"/>
    <cellStyle name="Normal 3 2 5 2 2 2 2 4" xfId="14288" xr:uid="{00000000-0005-0000-0000-0000CE370000}"/>
    <cellStyle name="Normal 3 2 5 2 2 2 3" xfId="14289" xr:uid="{00000000-0005-0000-0000-0000CF370000}"/>
    <cellStyle name="Normal 3 2 5 2 2 2 4" xfId="14290" xr:uid="{00000000-0005-0000-0000-0000D0370000}"/>
    <cellStyle name="Normal 3 2 5 2 2 2 5" xfId="14291" xr:uid="{00000000-0005-0000-0000-0000D1370000}"/>
    <cellStyle name="Normal 3 2 5 2 2 3" xfId="14292" xr:uid="{00000000-0005-0000-0000-0000D2370000}"/>
    <cellStyle name="Normal 3 2 5 2 2 3 2" xfId="14293" xr:uid="{00000000-0005-0000-0000-0000D3370000}"/>
    <cellStyle name="Normal 3 2 5 2 2 3 3" xfId="14294" xr:uid="{00000000-0005-0000-0000-0000D4370000}"/>
    <cellStyle name="Normal 3 2 5 2 2 3 4" xfId="14295" xr:uid="{00000000-0005-0000-0000-0000D5370000}"/>
    <cellStyle name="Normal 3 2 5 2 2 4" xfId="14296" xr:uid="{00000000-0005-0000-0000-0000D6370000}"/>
    <cellStyle name="Normal 3 2 5 2 2 5" xfId="14297" xr:uid="{00000000-0005-0000-0000-0000D7370000}"/>
    <cellStyle name="Normal 3 2 5 2 2 6" xfId="14298" xr:uid="{00000000-0005-0000-0000-0000D8370000}"/>
    <cellStyle name="Normal 3 2 5 2 3" xfId="14299" xr:uid="{00000000-0005-0000-0000-0000D9370000}"/>
    <cellStyle name="Normal 3 2 5 2 3 2" xfId="14300" xr:uid="{00000000-0005-0000-0000-0000DA370000}"/>
    <cellStyle name="Normal 3 2 5 2 3 2 2" xfId="14301" xr:uid="{00000000-0005-0000-0000-0000DB370000}"/>
    <cellStyle name="Normal 3 2 5 2 3 2 2 2" xfId="14302" xr:uid="{00000000-0005-0000-0000-0000DC370000}"/>
    <cellStyle name="Normal 3 2 5 2 3 2 2 3" xfId="14303" xr:uid="{00000000-0005-0000-0000-0000DD370000}"/>
    <cellStyle name="Normal 3 2 5 2 3 2 2 4" xfId="14304" xr:uid="{00000000-0005-0000-0000-0000DE370000}"/>
    <cellStyle name="Normal 3 2 5 2 3 2 3" xfId="14305" xr:uid="{00000000-0005-0000-0000-0000DF370000}"/>
    <cellStyle name="Normal 3 2 5 2 3 2 4" xfId="14306" xr:uid="{00000000-0005-0000-0000-0000E0370000}"/>
    <cellStyle name="Normal 3 2 5 2 3 2 5" xfId="14307" xr:uid="{00000000-0005-0000-0000-0000E1370000}"/>
    <cellStyle name="Normal 3 2 5 2 3 3" xfId="14308" xr:uid="{00000000-0005-0000-0000-0000E2370000}"/>
    <cellStyle name="Normal 3 2 5 2 3 3 2" xfId="14309" xr:uid="{00000000-0005-0000-0000-0000E3370000}"/>
    <cellStyle name="Normal 3 2 5 2 3 3 3" xfId="14310" xr:uid="{00000000-0005-0000-0000-0000E4370000}"/>
    <cellStyle name="Normal 3 2 5 2 3 3 4" xfId="14311" xr:uid="{00000000-0005-0000-0000-0000E5370000}"/>
    <cellStyle name="Normal 3 2 5 2 3 4" xfId="14312" xr:uid="{00000000-0005-0000-0000-0000E6370000}"/>
    <cellStyle name="Normal 3 2 5 2 3 5" xfId="14313" xr:uid="{00000000-0005-0000-0000-0000E7370000}"/>
    <cellStyle name="Normal 3 2 5 2 3 6" xfId="14314" xr:uid="{00000000-0005-0000-0000-0000E8370000}"/>
    <cellStyle name="Normal 3 2 5 2 4" xfId="14315" xr:uid="{00000000-0005-0000-0000-0000E9370000}"/>
    <cellStyle name="Normal 3 2 5 2 5" xfId="14316" xr:uid="{00000000-0005-0000-0000-0000EA370000}"/>
    <cellStyle name="Normal 3 2 5 2 5 2" xfId="14317" xr:uid="{00000000-0005-0000-0000-0000EB370000}"/>
    <cellStyle name="Normal 3 2 5 2 5 2 2" xfId="14318" xr:uid="{00000000-0005-0000-0000-0000EC370000}"/>
    <cellStyle name="Normal 3 2 5 2 5 2 3" xfId="14319" xr:uid="{00000000-0005-0000-0000-0000ED370000}"/>
    <cellStyle name="Normal 3 2 5 2 5 2 4" xfId="14320" xr:uid="{00000000-0005-0000-0000-0000EE370000}"/>
    <cellStyle name="Normal 3 2 5 2 5 3" xfId="14321" xr:uid="{00000000-0005-0000-0000-0000EF370000}"/>
    <cellStyle name="Normal 3 2 5 2 5 4" xfId="14322" xr:uid="{00000000-0005-0000-0000-0000F0370000}"/>
    <cellStyle name="Normal 3 2 5 2 5 5" xfId="14323" xr:uid="{00000000-0005-0000-0000-0000F1370000}"/>
    <cellStyle name="Normal 3 2 5 2 6" xfId="14324" xr:uid="{00000000-0005-0000-0000-0000F2370000}"/>
    <cellStyle name="Normal 3 2 5 2 6 2" xfId="14325" xr:uid="{00000000-0005-0000-0000-0000F3370000}"/>
    <cellStyle name="Normal 3 2 5 2 6 3" xfId="14326" xr:uid="{00000000-0005-0000-0000-0000F4370000}"/>
    <cellStyle name="Normal 3 2 5 2 6 4" xfId="14327" xr:uid="{00000000-0005-0000-0000-0000F5370000}"/>
    <cellStyle name="Normal 3 2 5 2 7" xfId="14328" xr:uid="{00000000-0005-0000-0000-0000F6370000}"/>
    <cellStyle name="Normal 3 2 5 2 8" xfId="14329" xr:uid="{00000000-0005-0000-0000-0000F7370000}"/>
    <cellStyle name="Normal 3 2 5 2 9" xfId="14330" xr:uid="{00000000-0005-0000-0000-0000F8370000}"/>
    <cellStyle name="Normal 3 2 5 3" xfId="14331" xr:uid="{00000000-0005-0000-0000-0000F9370000}"/>
    <cellStyle name="Normal 3 2 5 3 2" xfId="14332" xr:uid="{00000000-0005-0000-0000-0000FA370000}"/>
    <cellStyle name="Normal 3 2 5 3 2 2" xfId="14333" xr:uid="{00000000-0005-0000-0000-0000FB370000}"/>
    <cellStyle name="Normal 3 2 5 3 2 2 2" xfId="14334" xr:uid="{00000000-0005-0000-0000-0000FC370000}"/>
    <cellStyle name="Normal 3 2 5 3 2 2 3" xfId="14335" xr:uid="{00000000-0005-0000-0000-0000FD370000}"/>
    <cellStyle name="Normal 3 2 5 3 2 2 4" xfId="14336" xr:uid="{00000000-0005-0000-0000-0000FE370000}"/>
    <cellStyle name="Normal 3 2 5 3 2 3" xfId="14337" xr:uid="{00000000-0005-0000-0000-0000FF370000}"/>
    <cellStyle name="Normal 3 2 5 3 2 4" xfId="14338" xr:uid="{00000000-0005-0000-0000-000000380000}"/>
    <cellStyle name="Normal 3 2 5 3 2 5" xfId="14339" xr:uid="{00000000-0005-0000-0000-000001380000}"/>
    <cellStyle name="Normal 3 2 5 3 3" xfId="14340" xr:uid="{00000000-0005-0000-0000-000002380000}"/>
    <cellStyle name="Normal 3 2 5 3 3 2" xfId="14341" xr:uid="{00000000-0005-0000-0000-000003380000}"/>
    <cellStyle name="Normal 3 2 5 3 3 3" xfId="14342" xr:uid="{00000000-0005-0000-0000-000004380000}"/>
    <cellStyle name="Normal 3 2 5 3 3 4" xfId="14343" xr:uid="{00000000-0005-0000-0000-000005380000}"/>
    <cellStyle name="Normal 3 2 5 3 4" xfId="14344" xr:uid="{00000000-0005-0000-0000-000006380000}"/>
    <cellStyle name="Normal 3 2 5 3 5" xfId="14345" xr:uid="{00000000-0005-0000-0000-000007380000}"/>
    <cellStyle name="Normal 3 2 5 3 6" xfId="14346" xr:uid="{00000000-0005-0000-0000-000008380000}"/>
    <cellStyle name="Normal 3 2 5 4" xfId="14347" xr:uid="{00000000-0005-0000-0000-000009380000}"/>
    <cellStyle name="Normal 3 2 5 4 2" xfId="14348" xr:uid="{00000000-0005-0000-0000-00000A380000}"/>
    <cellStyle name="Normal 3 2 5 4 2 2" xfId="14349" xr:uid="{00000000-0005-0000-0000-00000B380000}"/>
    <cellStyle name="Normal 3 2 5 4 2 2 2" xfId="14350" xr:uid="{00000000-0005-0000-0000-00000C380000}"/>
    <cellStyle name="Normal 3 2 5 4 2 2 3" xfId="14351" xr:uid="{00000000-0005-0000-0000-00000D380000}"/>
    <cellStyle name="Normal 3 2 5 4 2 2 4" xfId="14352" xr:uid="{00000000-0005-0000-0000-00000E380000}"/>
    <cellStyle name="Normal 3 2 5 4 2 3" xfId="14353" xr:uid="{00000000-0005-0000-0000-00000F380000}"/>
    <cellStyle name="Normal 3 2 5 4 2 4" xfId="14354" xr:uid="{00000000-0005-0000-0000-000010380000}"/>
    <cellStyle name="Normal 3 2 5 4 2 5" xfId="14355" xr:uid="{00000000-0005-0000-0000-000011380000}"/>
    <cellStyle name="Normal 3 2 5 4 3" xfId="14356" xr:uid="{00000000-0005-0000-0000-000012380000}"/>
    <cellStyle name="Normal 3 2 5 4 3 2" xfId="14357" xr:uid="{00000000-0005-0000-0000-000013380000}"/>
    <cellStyle name="Normal 3 2 5 4 3 3" xfId="14358" xr:uid="{00000000-0005-0000-0000-000014380000}"/>
    <cellStyle name="Normal 3 2 5 4 3 4" xfId="14359" xr:uid="{00000000-0005-0000-0000-000015380000}"/>
    <cellStyle name="Normal 3 2 5 4 4" xfId="14360" xr:uid="{00000000-0005-0000-0000-000016380000}"/>
    <cellStyle name="Normal 3 2 5 4 5" xfId="14361" xr:uid="{00000000-0005-0000-0000-000017380000}"/>
    <cellStyle name="Normal 3 2 5 4 6" xfId="14362" xr:uid="{00000000-0005-0000-0000-000018380000}"/>
    <cellStyle name="Normal 3 2 5 5" xfId="14363" xr:uid="{00000000-0005-0000-0000-000019380000}"/>
    <cellStyle name="Normal 3 2 5 6" xfId="14364" xr:uid="{00000000-0005-0000-0000-00001A380000}"/>
    <cellStyle name="Normal 3 2 5 6 2" xfId="14365" xr:uid="{00000000-0005-0000-0000-00001B380000}"/>
    <cellStyle name="Normal 3 2 5 6 2 2" xfId="14366" xr:uid="{00000000-0005-0000-0000-00001C380000}"/>
    <cellStyle name="Normal 3 2 5 6 2 3" xfId="14367" xr:uid="{00000000-0005-0000-0000-00001D380000}"/>
    <cellStyle name="Normal 3 2 5 6 2 4" xfId="14368" xr:uid="{00000000-0005-0000-0000-00001E380000}"/>
    <cellStyle name="Normal 3 2 5 6 3" xfId="14369" xr:uid="{00000000-0005-0000-0000-00001F380000}"/>
    <cellStyle name="Normal 3 2 5 6 4" xfId="14370" xr:uid="{00000000-0005-0000-0000-000020380000}"/>
    <cellStyle name="Normal 3 2 5 6 5" xfId="14371" xr:uid="{00000000-0005-0000-0000-000021380000}"/>
    <cellStyle name="Normal 3 2 5 7" xfId="14372" xr:uid="{00000000-0005-0000-0000-000022380000}"/>
    <cellStyle name="Normal 3 2 5 7 2" xfId="14373" xr:uid="{00000000-0005-0000-0000-000023380000}"/>
    <cellStyle name="Normal 3 2 5 7 3" xfId="14374" xr:uid="{00000000-0005-0000-0000-000024380000}"/>
    <cellStyle name="Normal 3 2 5 7 4" xfId="14375" xr:uid="{00000000-0005-0000-0000-000025380000}"/>
    <cellStyle name="Normal 3 2 5 8" xfId="14376" xr:uid="{00000000-0005-0000-0000-000026380000}"/>
    <cellStyle name="Normal 3 2 5 9" xfId="14377" xr:uid="{00000000-0005-0000-0000-000027380000}"/>
    <cellStyle name="Normal 3 2 6" xfId="14378" xr:uid="{00000000-0005-0000-0000-000028380000}"/>
    <cellStyle name="Normal 3 2 6 2" xfId="14379" xr:uid="{00000000-0005-0000-0000-000029380000}"/>
    <cellStyle name="Normal 3 2 6 2 2" xfId="14380" xr:uid="{00000000-0005-0000-0000-00002A380000}"/>
    <cellStyle name="Normal 3 2 6 2 2 2" xfId="14381" xr:uid="{00000000-0005-0000-0000-00002B380000}"/>
    <cellStyle name="Normal 3 2 6 2 3" xfId="14382" xr:uid="{00000000-0005-0000-0000-00002C380000}"/>
    <cellStyle name="Normal 3 2 6 2 4" xfId="14383" xr:uid="{00000000-0005-0000-0000-00002D380000}"/>
    <cellStyle name="Normal 3 2 6 2 5" xfId="14384" xr:uid="{00000000-0005-0000-0000-00002E380000}"/>
    <cellStyle name="Normal 3 2 6 2 6" xfId="14385" xr:uid="{00000000-0005-0000-0000-00002F380000}"/>
    <cellStyle name="Normal 3 2 6 2 7" xfId="14386" xr:uid="{00000000-0005-0000-0000-000030380000}"/>
    <cellStyle name="Normal 3 2 6 2 8" xfId="14387" xr:uid="{00000000-0005-0000-0000-000031380000}"/>
    <cellStyle name="Normal 3 2 6 3" xfId="14388" xr:uid="{00000000-0005-0000-0000-000032380000}"/>
    <cellStyle name="Normal 3 2 6 3 2" xfId="14389" xr:uid="{00000000-0005-0000-0000-000033380000}"/>
    <cellStyle name="Normal 3 2 6 4" xfId="14390" xr:uid="{00000000-0005-0000-0000-000034380000}"/>
    <cellStyle name="Normal 3 2 6 5" xfId="14391" xr:uid="{00000000-0005-0000-0000-000035380000}"/>
    <cellStyle name="Normal 3 2 6 6" xfId="14392" xr:uid="{00000000-0005-0000-0000-000036380000}"/>
    <cellStyle name="Normal 3 2 6 7" xfId="14393" xr:uid="{00000000-0005-0000-0000-000037380000}"/>
    <cellStyle name="Normal 3 2 6 8" xfId="14394" xr:uid="{00000000-0005-0000-0000-000038380000}"/>
    <cellStyle name="Normal 3 2 6 9" xfId="14395" xr:uid="{00000000-0005-0000-0000-000039380000}"/>
    <cellStyle name="Normal 3 2 7" xfId="14396" xr:uid="{00000000-0005-0000-0000-00003A380000}"/>
    <cellStyle name="Normal 3 2 7 10" xfId="14397" xr:uid="{00000000-0005-0000-0000-00003B380000}"/>
    <cellStyle name="Normal 3 2 7 2" xfId="14398" xr:uid="{00000000-0005-0000-0000-00003C380000}"/>
    <cellStyle name="Normal 3 2 7 2 2" xfId="14399" xr:uid="{00000000-0005-0000-0000-00003D380000}"/>
    <cellStyle name="Normal 3 2 7 2 2 2" xfId="14400" xr:uid="{00000000-0005-0000-0000-00003E380000}"/>
    <cellStyle name="Normal 3 2 7 2 2 2 2" xfId="14401" xr:uid="{00000000-0005-0000-0000-00003F380000}"/>
    <cellStyle name="Normal 3 2 7 2 2 2 2 2" xfId="14402" xr:uid="{00000000-0005-0000-0000-000040380000}"/>
    <cellStyle name="Normal 3 2 7 2 2 2 2 3" xfId="14403" xr:uid="{00000000-0005-0000-0000-000041380000}"/>
    <cellStyle name="Normal 3 2 7 2 2 2 2 4" xfId="14404" xr:uid="{00000000-0005-0000-0000-000042380000}"/>
    <cellStyle name="Normal 3 2 7 2 2 2 3" xfId="14405" xr:uid="{00000000-0005-0000-0000-000043380000}"/>
    <cellStyle name="Normal 3 2 7 2 2 2 4" xfId="14406" xr:uid="{00000000-0005-0000-0000-000044380000}"/>
    <cellStyle name="Normal 3 2 7 2 2 2 5" xfId="14407" xr:uid="{00000000-0005-0000-0000-000045380000}"/>
    <cellStyle name="Normal 3 2 7 2 2 3" xfId="14408" xr:uid="{00000000-0005-0000-0000-000046380000}"/>
    <cellStyle name="Normal 3 2 7 2 2 3 2" xfId="14409" xr:uid="{00000000-0005-0000-0000-000047380000}"/>
    <cellStyle name="Normal 3 2 7 2 2 3 3" xfId="14410" xr:uid="{00000000-0005-0000-0000-000048380000}"/>
    <cellStyle name="Normal 3 2 7 2 2 3 4" xfId="14411" xr:uid="{00000000-0005-0000-0000-000049380000}"/>
    <cellStyle name="Normal 3 2 7 2 2 4" xfId="14412" xr:uid="{00000000-0005-0000-0000-00004A380000}"/>
    <cellStyle name="Normal 3 2 7 2 2 5" xfId="14413" xr:uid="{00000000-0005-0000-0000-00004B380000}"/>
    <cellStyle name="Normal 3 2 7 2 2 6" xfId="14414" xr:uid="{00000000-0005-0000-0000-00004C380000}"/>
    <cellStyle name="Normal 3 2 7 2 3" xfId="14415" xr:uid="{00000000-0005-0000-0000-00004D380000}"/>
    <cellStyle name="Normal 3 2 7 2 3 2" xfId="14416" xr:uid="{00000000-0005-0000-0000-00004E380000}"/>
    <cellStyle name="Normal 3 2 7 2 3 2 2" xfId="14417" xr:uid="{00000000-0005-0000-0000-00004F380000}"/>
    <cellStyle name="Normal 3 2 7 2 3 2 2 2" xfId="14418" xr:uid="{00000000-0005-0000-0000-000050380000}"/>
    <cellStyle name="Normal 3 2 7 2 3 2 2 3" xfId="14419" xr:uid="{00000000-0005-0000-0000-000051380000}"/>
    <cellStyle name="Normal 3 2 7 2 3 2 2 4" xfId="14420" xr:uid="{00000000-0005-0000-0000-000052380000}"/>
    <cellStyle name="Normal 3 2 7 2 3 2 3" xfId="14421" xr:uid="{00000000-0005-0000-0000-000053380000}"/>
    <cellStyle name="Normal 3 2 7 2 3 2 4" xfId="14422" xr:uid="{00000000-0005-0000-0000-000054380000}"/>
    <cellStyle name="Normal 3 2 7 2 3 2 5" xfId="14423" xr:uid="{00000000-0005-0000-0000-000055380000}"/>
    <cellStyle name="Normal 3 2 7 2 3 3" xfId="14424" xr:uid="{00000000-0005-0000-0000-000056380000}"/>
    <cellStyle name="Normal 3 2 7 2 3 3 2" xfId="14425" xr:uid="{00000000-0005-0000-0000-000057380000}"/>
    <cellStyle name="Normal 3 2 7 2 3 3 3" xfId="14426" xr:uid="{00000000-0005-0000-0000-000058380000}"/>
    <cellStyle name="Normal 3 2 7 2 3 3 4" xfId="14427" xr:uid="{00000000-0005-0000-0000-000059380000}"/>
    <cellStyle name="Normal 3 2 7 2 3 4" xfId="14428" xr:uid="{00000000-0005-0000-0000-00005A380000}"/>
    <cellStyle name="Normal 3 2 7 2 3 5" xfId="14429" xr:uid="{00000000-0005-0000-0000-00005B380000}"/>
    <cellStyle name="Normal 3 2 7 2 3 6" xfId="14430" xr:uid="{00000000-0005-0000-0000-00005C380000}"/>
    <cellStyle name="Normal 3 2 7 2 4" xfId="14431" xr:uid="{00000000-0005-0000-0000-00005D380000}"/>
    <cellStyle name="Normal 3 2 7 2 4 2" xfId="14432" xr:uid="{00000000-0005-0000-0000-00005E380000}"/>
    <cellStyle name="Normal 3 2 7 2 4 2 2" xfId="14433" xr:uid="{00000000-0005-0000-0000-00005F380000}"/>
    <cellStyle name="Normal 3 2 7 2 4 2 3" xfId="14434" xr:uid="{00000000-0005-0000-0000-000060380000}"/>
    <cellStyle name="Normal 3 2 7 2 4 2 4" xfId="14435" xr:uid="{00000000-0005-0000-0000-000061380000}"/>
    <cellStyle name="Normal 3 2 7 2 4 3" xfId="14436" xr:uid="{00000000-0005-0000-0000-000062380000}"/>
    <cellStyle name="Normal 3 2 7 2 4 4" xfId="14437" xr:uid="{00000000-0005-0000-0000-000063380000}"/>
    <cellStyle name="Normal 3 2 7 2 4 5" xfId="14438" xr:uid="{00000000-0005-0000-0000-000064380000}"/>
    <cellStyle name="Normal 3 2 7 2 5" xfId="14439" xr:uid="{00000000-0005-0000-0000-000065380000}"/>
    <cellStyle name="Normal 3 2 7 2 5 2" xfId="14440" xr:uid="{00000000-0005-0000-0000-000066380000}"/>
    <cellStyle name="Normal 3 2 7 2 5 3" xfId="14441" xr:uid="{00000000-0005-0000-0000-000067380000}"/>
    <cellStyle name="Normal 3 2 7 2 5 4" xfId="14442" xr:uid="{00000000-0005-0000-0000-000068380000}"/>
    <cellStyle name="Normal 3 2 7 2 6" xfId="14443" xr:uid="{00000000-0005-0000-0000-000069380000}"/>
    <cellStyle name="Normal 3 2 7 2 7" xfId="14444" xr:uid="{00000000-0005-0000-0000-00006A380000}"/>
    <cellStyle name="Normal 3 2 7 2 8" xfId="14445" xr:uid="{00000000-0005-0000-0000-00006B380000}"/>
    <cellStyle name="Normal 3 2 7 3" xfId="14446" xr:uid="{00000000-0005-0000-0000-00006C380000}"/>
    <cellStyle name="Normal 3 2 7 3 2" xfId="14447" xr:uid="{00000000-0005-0000-0000-00006D380000}"/>
    <cellStyle name="Normal 3 2 7 3 2 2" xfId="14448" xr:uid="{00000000-0005-0000-0000-00006E380000}"/>
    <cellStyle name="Normal 3 2 7 3 2 2 2" xfId="14449" xr:uid="{00000000-0005-0000-0000-00006F380000}"/>
    <cellStyle name="Normal 3 2 7 3 2 2 3" xfId="14450" xr:uid="{00000000-0005-0000-0000-000070380000}"/>
    <cellStyle name="Normal 3 2 7 3 2 2 4" xfId="14451" xr:uid="{00000000-0005-0000-0000-000071380000}"/>
    <cellStyle name="Normal 3 2 7 3 2 3" xfId="14452" xr:uid="{00000000-0005-0000-0000-000072380000}"/>
    <cellStyle name="Normal 3 2 7 3 2 4" xfId="14453" xr:uid="{00000000-0005-0000-0000-000073380000}"/>
    <cellStyle name="Normal 3 2 7 3 2 5" xfId="14454" xr:uid="{00000000-0005-0000-0000-000074380000}"/>
    <cellStyle name="Normal 3 2 7 3 3" xfId="14455" xr:uid="{00000000-0005-0000-0000-000075380000}"/>
    <cellStyle name="Normal 3 2 7 3 3 2" xfId="14456" xr:uid="{00000000-0005-0000-0000-000076380000}"/>
    <cellStyle name="Normal 3 2 7 3 3 3" xfId="14457" xr:uid="{00000000-0005-0000-0000-000077380000}"/>
    <cellStyle name="Normal 3 2 7 3 3 4" xfId="14458" xr:uid="{00000000-0005-0000-0000-000078380000}"/>
    <cellStyle name="Normal 3 2 7 3 4" xfId="14459" xr:uid="{00000000-0005-0000-0000-000079380000}"/>
    <cellStyle name="Normal 3 2 7 3 5" xfId="14460" xr:uid="{00000000-0005-0000-0000-00007A380000}"/>
    <cellStyle name="Normal 3 2 7 3 6" xfId="14461" xr:uid="{00000000-0005-0000-0000-00007B380000}"/>
    <cellStyle name="Normal 3 2 7 4" xfId="14462" xr:uid="{00000000-0005-0000-0000-00007C380000}"/>
    <cellStyle name="Normal 3 2 7 4 2" xfId="14463" xr:uid="{00000000-0005-0000-0000-00007D380000}"/>
    <cellStyle name="Normal 3 2 7 4 2 2" xfId="14464" xr:uid="{00000000-0005-0000-0000-00007E380000}"/>
    <cellStyle name="Normal 3 2 7 4 2 2 2" xfId="14465" xr:uid="{00000000-0005-0000-0000-00007F380000}"/>
    <cellStyle name="Normal 3 2 7 4 2 2 3" xfId="14466" xr:uid="{00000000-0005-0000-0000-000080380000}"/>
    <cellStyle name="Normal 3 2 7 4 2 2 4" xfId="14467" xr:uid="{00000000-0005-0000-0000-000081380000}"/>
    <cellStyle name="Normal 3 2 7 4 2 3" xfId="14468" xr:uid="{00000000-0005-0000-0000-000082380000}"/>
    <cellStyle name="Normal 3 2 7 4 2 4" xfId="14469" xr:uid="{00000000-0005-0000-0000-000083380000}"/>
    <cellStyle name="Normal 3 2 7 4 2 5" xfId="14470" xr:uid="{00000000-0005-0000-0000-000084380000}"/>
    <cellStyle name="Normal 3 2 7 4 3" xfId="14471" xr:uid="{00000000-0005-0000-0000-000085380000}"/>
    <cellStyle name="Normal 3 2 7 4 3 2" xfId="14472" xr:uid="{00000000-0005-0000-0000-000086380000}"/>
    <cellStyle name="Normal 3 2 7 4 3 3" xfId="14473" xr:uid="{00000000-0005-0000-0000-000087380000}"/>
    <cellStyle name="Normal 3 2 7 4 3 4" xfId="14474" xr:uid="{00000000-0005-0000-0000-000088380000}"/>
    <cellStyle name="Normal 3 2 7 4 4" xfId="14475" xr:uid="{00000000-0005-0000-0000-000089380000}"/>
    <cellStyle name="Normal 3 2 7 4 5" xfId="14476" xr:uid="{00000000-0005-0000-0000-00008A380000}"/>
    <cellStyle name="Normal 3 2 7 4 6" xfId="14477" xr:uid="{00000000-0005-0000-0000-00008B380000}"/>
    <cellStyle name="Normal 3 2 7 5" xfId="14478" xr:uid="{00000000-0005-0000-0000-00008C380000}"/>
    <cellStyle name="Normal 3 2 7 6" xfId="14479" xr:uid="{00000000-0005-0000-0000-00008D380000}"/>
    <cellStyle name="Normal 3 2 7 6 2" xfId="14480" xr:uid="{00000000-0005-0000-0000-00008E380000}"/>
    <cellStyle name="Normal 3 2 7 6 2 2" xfId="14481" xr:uid="{00000000-0005-0000-0000-00008F380000}"/>
    <cellStyle name="Normal 3 2 7 6 2 3" xfId="14482" xr:uid="{00000000-0005-0000-0000-000090380000}"/>
    <cellStyle name="Normal 3 2 7 6 2 4" xfId="14483" xr:uid="{00000000-0005-0000-0000-000091380000}"/>
    <cellStyle name="Normal 3 2 7 6 3" xfId="14484" xr:uid="{00000000-0005-0000-0000-000092380000}"/>
    <cellStyle name="Normal 3 2 7 6 4" xfId="14485" xr:uid="{00000000-0005-0000-0000-000093380000}"/>
    <cellStyle name="Normal 3 2 7 6 5" xfId="14486" xr:uid="{00000000-0005-0000-0000-000094380000}"/>
    <cellStyle name="Normal 3 2 7 7" xfId="14487" xr:uid="{00000000-0005-0000-0000-000095380000}"/>
    <cellStyle name="Normal 3 2 7 7 2" xfId="14488" xr:uid="{00000000-0005-0000-0000-000096380000}"/>
    <cellStyle name="Normal 3 2 7 7 3" xfId="14489" xr:uid="{00000000-0005-0000-0000-000097380000}"/>
    <cellStyle name="Normal 3 2 7 7 4" xfId="14490" xr:uid="{00000000-0005-0000-0000-000098380000}"/>
    <cellStyle name="Normal 3 2 7 8" xfId="14491" xr:uid="{00000000-0005-0000-0000-000099380000}"/>
    <cellStyle name="Normal 3 2 7 9" xfId="14492" xr:uid="{00000000-0005-0000-0000-00009A380000}"/>
    <cellStyle name="Normal 3 2 8" xfId="14493" xr:uid="{00000000-0005-0000-0000-00009B380000}"/>
    <cellStyle name="Normal 3 2 8 2" xfId="14494" xr:uid="{00000000-0005-0000-0000-00009C380000}"/>
    <cellStyle name="Normal 3 2 8 2 2" xfId="14495" xr:uid="{00000000-0005-0000-0000-00009D380000}"/>
    <cellStyle name="Normal 3 2 8 2 2 2" xfId="14496" xr:uid="{00000000-0005-0000-0000-00009E380000}"/>
    <cellStyle name="Normal 3 2 8 2 2 2 2" xfId="14497" xr:uid="{00000000-0005-0000-0000-00009F380000}"/>
    <cellStyle name="Normal 3 2 8 2 2 2 3" xfId="14498" xr:uid="{00000000-0005-0000-0000-0000A0380000}"/>
    <cellStyle name="Normal 3 2 8 2 2 2 4" xfId="14499" xr:uid="{00000000-0005-0000-0000-0000A1380000}"/>
    <cellStyle name="Normal 3 2 8 2 2 3" xfId="14500" xr:uid="{00000000-0005-0000-0000-0000A2380000}"/>
    <cellStyle name="Normal 3 2 8 2 2 4" xfId="14501" xr:uid="{00000000-0005-0000-0000-0000A3380000}"/>
    <cellStyle name="Normal 3 2 8 2 2 5" xfId="14502" xr:uid="{00000000-0005-0000-0000-0000A4380000}"/>
    <cellStyle name="Normal 3 2 8 2 3" xfId="14503" xr:uid="{00000000-0005-0000-0000-0000A5380000}"/>
    <cellStyle name="Normal 3 2 8 2 3 2" xfId="14504" xr:uid="{00000000-0005-0000-0000-0000A6380000}"/>
    <cellStyle name="Normal 3 2 8 2 3 3" xfId="14505" xr:uid="{00000000-0005-0000-0000-0000A7380000}"/>
    <cellStyle name="Normal 3 2 8 2 3 4" xfId="14506" xr:uid="{00000000-0005-0000-0000-0000A8380000}"/>
    <cellStyle name="Normal 3 2 8 2 4" xfId="14507" xr:uid="{00000000-0005-0000-0000-0000A9380000}"/>
    <cellStyle name="Normal 3 2 8 2 5" xfId="14508" xr:uid="{00000000-0005-0000-0000-0000AA380000}"/>
    <cellStyle name="Normal 3 2 8 2 6" xfId="14509" xr:uid="{00000000-0005-0000-0000-0000AB380000}"/>
    <cellStyle name="Normal 3 2 8 3" xfId="14510" xr:uid="{00000000-0005-0000-0000-0000AC380000}"/>
    <cellStyle name="Normal 3 2 8 3 2" xfId="14511" xr:uid="{00000000-0005-0000-0000-0000AD380000}"/>
    <cellStyle name="Normal 3 2 8 3 2 2" xfId="14512" xr:uid="{00000000-0005-0000-0000-0000AE380000}"/>
    <cellStyle name="Normal 3 2 8 3 2 2 2" xfId="14513" xr:uid="{00000000-0005-0000-0000-0000AF380000}"/>
    <cellStyle name="Normal 3 2 8 3 2 2 3" xfId="14514" xr:uid="{00000000-0005-0000-0000-0000B0380000}"/>
    <cellStyle name="Normal 3 2 8 3 2 2 4" xfId="14515" xr:uid="{00000000-0005-0000-0000-0000B1380000}"/>
    <cellStyle name="Normal 3 2 8 3 2 3" xfId="14516" xr:uid="{00000000-0005-0000-0000-0000B2380000}"/>
    <cellStyle name="Normal 3 2 8 3 2 4" xfId="14517" xr:uid="{00000000-0005-0000-0000-0000B3380000}"/>
    <cellStyle name="Normal 3 2 8 3 2 5" xfId="14518" xr:uid="{00000000-0005-0000-0000-0000B4380000}"/>
    <cellStyle name="Normal 3 2 8 3 3" xfId="14519" xr:uid="{00000000-0005-0000-0000-0000B5380000}"/>
    <cellStyle name="Normal 3 2 8 3 3 2" xfId="14520" xr:uid="{00000000-0005-0000-0000-0000B6380000}"/>
    <cellStyle name="Normal 3 2 8 3 3 3" xfId="14521" xr:uid="{00000000-0005-0000-0000-0000B7380000}"/>
    <cellStyle name="Normal 3 2 8 3 3 4" xfId="14522" xr:uid="{00000000-0005-0000-0000-0000B8380000}"/>
    <cellStyle name="Normal 3 2 8 3 4" xfId="14523" xr:uid="{00000000-0005-0000-0000-0000B9380000}"/>
    <cellStyle name="Normal 3 2 8 3 5" xfId="14524" xr:uid="{00000000-0005-0000-0000-0000BA380000}"/>
    <cellStyle name="Normal 3 2 8 3 6" xfId="14525" xr:uid="{00000000-0005-0000-0000-0000BB380000}"/>
    <cellStyle name="Normal 3 2 8 4" xfId="14526" xr:uid="{00000000-0005-0000-0000-0000BC380000}"/>
    <cellStyle name="Normal 3 2 8 5" xfId="14527" xr:uid="{00000000-0005-0000-0000-0000BD380000}"/>
    <cellStyle name="Normal 3 2 8 5 2" xfId="14528" xr:uid="{00000000-0005-0000-0000-0000BE380000}"/>
    <cellStyle name="Normal 3 2 8 5 2 2" xfId="14529" xr:uid="{00000000-0005-0000-0000-0000BF380000}"/>
    <cellStyle name="Normal 3 2 8 5 2 3" xfId="14530" xr:uid="{00000000-0005-0000-0000-0000C0380000}"/>
    <cellStyle name="Normal 3 2 8 5 2 4" xfId="14531" xr:uid="{00000000-0005-0000-0000-0000C1380000}"/>
    <cellStyle name="Normal 3 2 8 5 3" xfId="14532" xr:uid="{00000000-0005-0000-0000-0000C2380000}"/>
    <cellStyle name="Normal 3 2 8 5 4" xfId="14533" xr:uid="{00000000-0005-0000-0000-0000C3380000}"/>
    <cellStyle name="Normal 3 2 8 5 5" xfId="14534" xr:uid="{00000000-0005-0000-0000-0000C4380000}"/>
    <cellStyle name="Normal 3 2 8 6" xfId="14535" xr:uid="{00000000-0005-0000-0000-0000C5380000}"/>
    <cellStyle name="Normal 3 2 8 6 2" xfId="14536" xr:uid="{00000000-0005-0000-0000-0000C6380000}"/>
    <cellStyle name="Normal 3 2 8 6 3" xfId="14537" xr:uid="{00000000-0005-0000-0000-0000C7380000}"/>
    <cellStyle name="Normal 3 2 8 6 4" xfId="14538" xr:uid="{00000000-0005-0000-0000-0000C8380000}"/>
    <cellStyle name="Normal 3 2 8 7" xfId="14539" xr:uid="{00000000-0005-0000-0000-0000C9380000}"/>
    <cellStyle name="Normal 3 2 8 8" xfId="14540" xr:uid="{00000000-0005-0000-0000-0000CA380000}"/>
    <cellStyle name="Normal 3 2 8 9" xfId="14541" xr:uid="{00000000-0005-0000-0000-0000CB380000}"/>
    <cellStyle name="Normal 3 2 9" xfId="14542" xr:uid="{00000000-0005-0000-0000-0000CC380000}"/>
    <cellStyle name="Normal 3 2 9 2" xfId="14543" xr:uid="{00000000-0005-0000-0000-0000CD380000}"/>
    <cellStyle name="Normal 3 2 9 2 2" xfId="14544" xr:uid="{00000000-0005-0000-0000-0000CE380000}"/>
    <cellStyle name="Normal 3 2 9 2 2 2" xfId="14545" xr:uid="{00000000-0005-0000-0000-0000CF380000}"/>
    <cellStyle name="Normal 3 2 9 2 2 2 2" xfId="14546" xr:uid="{00000000-0005-0000-0000-0000D0380000}"/>
    <cellStyle name="Normal 3 2 9 2 2 2 3" xfId="14547" xr:uid="{00000000-0005-0000-0000-0000D1380000}"/>
    <cellStyle name="Normal 3 2 9 2 2 2 4" xfId="14548" xr:uid="{00000000-0005-0000-0000-0000D2380000}"/>
    <cellStyle name="Normal 3 2 9 2 2 3" xfId="14549" xr:uid="{00000000-0005-0000-0000-0000D3380000}"/>
    <cellStyle name="Normal 3 2 9 2 2 4" xfId="14550" xr:uid="{00000000-0005-0000-0000-0000D4380000}"/>
    <cellStyle name="Normal 3 2 9 2 2 5" xfId="14551" xr:uid="{00000000-0005-0000-0000-0000D5380000}"/>
    <cellStyle name="Normal 3 2 9 2 3" xfId="14552" xr:uid="{00000000-0005-0000-0000-0000D6380000}"/>
    <cellStyle name="Normal 3 2 9 2 3 2" xfId="14553" xr:uid="{00000000-0005-0000-0000-0000D7380000}"/>
    <cellStyle name="Normal 3 2 9 2 3 3" xfId="14554" xr:uid="{00000000-0005-0000-0000-0000D8380000}"/>
    <cellStyle name="Normal 3 2 9 2 3 4" xfId="14555" xr:uid="{00000000-0005-0000-0000-0000D9380000}"/>
    <cellStyle name="Normal 3 2 9 2 4" xfId="14556" xr:uid="{00000000-0005-0000-0000-0000DA380000}"/>
    <cellStyle name="Normal 3 2 9 2 5" xfId="14557" xr:uid="{00000000-0005-0000-0000-0000DB380000}"/>
    <cellStyle name="Normal 3 2 9 2 6" xfId="14558" xr:uid="{00000000-0005-0000-0000-0000DC380000}"/>
    <cellStyle name="Normal 3 2 9 3" xfId="14559" xr:uid="{00000000-0005-0000-0000-0000DD380000}"/>
    <cellStyle name="Normal 3 2 9 3 2" xfId="14560" xr:uid="{00000000-0005-0000-0000-0000DE380000}"/>
    <cellStyle name="Normal 3 2 9 3 2 2" xfId="14561" xr:uid="{00000000-0005-0000-0000-0000DF380000}"/>
    <cellStyle name="Normal 3 2 9 3 2 2 2" xfId="14562" xr:uid="{00000000-0005-0000-0000-0000E0380000}"/>
    <cellStyle name="Normal 3 2 9 3 2 2 3" xfId="14563" xr:uid="{00000000-0005-0000-0000-0000E1380000}"/>
    <cellStyle name="Normal 3 2 9 3 2 2 4" xfId="14564" xr:uid="{00000000-0005-0000-0000-0000E2380000}"/>
    <cellStyle name="Normal 3 2 9 3 2 3" xfId="14565" xr:uid="{00000000-0005-0000-0000-0000E3380000}"/>
    <cellStyle name="Normal 3 2 9 3 2 4" xfId="14566" xr:uid="{00000000-0005-0000-0000-0000E4380000}"/>
    <cellStyle name="Normal 3 2 9 3 2 5" xfId="14567" xr:uid="{00000000-0005-0000-0000-0000E5380000}"/>
    <cellStyle name="Normal 3 2 9 3 3" xfId="14568" xr:uid="{00000000-0005-0000-0000-0000E6380000}"/>
    <cellStyle name="Normal 3 2 9 3 3 2" xfId="14569" xr:uid="{00000000-0005-0000-0000-0000E7380000}"/>
    <cellStyle name="Normal 3 2 9 3 3 3" xfId="14570" xr:uid="{00000000-0005-0000-0000-0000E8380000}"/>
    <cellStyle name="Normal 3 2 9 3 3 4" xfId="14571" xr:uid="{00000000-0005-0000-0000-0000E9380000}"/>
    <cellStyle name="Normal 3 2 9 3 4" xfId="14572" xr:uid="{00000000-0005-0000-0000-0000EA380000}"/>
    <cellStyle name="Normal 3 2 9 3 5" xfId="14573" xr:uid="{00000000-0005-0000-0000-0000EB380000}"/>
    <cellStyle name="Normal 3 2 9 3 6" xfId="14574" xr:uid="{00000000-0005-0000-0000-0000EC380000}"/>
    <cellStyle name="Normal 3 2 9 4" xfId="14575" xr:uid="{00000000-0005-0000-0000-0000ED380000}"/>
    <cellStyle name="Normal 3 2 9 5" xfId="14576" xr:uid="{00000000-0005-0000-0000-0000EE380000}"/>
    <cellStyle name="Normal 3 2 9 5 2" xfId="14577" xr:uid="{00000000-0005-0000-0000-0000EF380000}"/>
    <cellStyle name="Normal 3 2 9 5 2 2" xfId="14578" xr:uid="{00000000-0005-0000-0000-0000F0380000}"/>
    <cellStyle name="Normal 3 2 9 5 2 3" xfId="14579" xr:uid="{00000000-0005-0000-0000-0000F1380000}"/>
    <cellStyle name="Normal 3 2 9 5 2 4" xfId="14580" xr:uid="{00000000-0005-0000-0000-0000F2380000}"/>
    <cellStyle name="Normal 3 2 9 5 3" xfId="14581" xr:uid="{00000000-0005-0000-0000-0000F3380000}"/>
    <cellStyle name="Normal 3 2 9 5 4" xfId="14582" xr:uid="{00000000-0005-0000-0000-0000F4380000}"/>
    <cellStyle name="Normal 3 2 9 5 5" xfId="14583" xr:uid="{00000000-0005-0000-0000-0000F5380000}"/>
    <cellStyle name="Normal 3 2 9 6" xfId="14584" xr:uid="{00000000-0005-0000-0000-0000F6380000}"/>
    <cellStyle name="Normal 3 2 9 6 2" xfId="14585" xr:uid="{00000000-0005-0000-0000-0000F7380000}"/>
    <cellStyle name="Normal 3 2 9 6 3" xfId="14586" xr:uid="{00000000-0005-0000-0000-0000F8380000}"/>
    <cellStyle name="Normal 3 2 9 6 4" xfId="14587" xr:uid="{00000000-0005-0000-0000-0000F9380000}"/>
    <cellStyle name="Normal 3 2 9 7" xfId="14588" xr:uid="{00000000-0005-0000-0000-0000FA380000}"/>
    <cellStyle name="Normal 3 2 9 8" xfId="14589" xr:uid="{00000000-0005-0000-0000-0000FB380000}"/>
    <cellStyle name="Normal 3 2 9 9" xfId="14590" xr:uid="{00000000-0005-0000-0000-0000FC380000}"/>
    <cellStyle name="Normal 3 2_Guarantees" xfId="14591" xr:uid="{00000000-0005-0000-0000-0000FD380000}"/>
    <cellStyle name="Normal 3 20" xfId="14592" xr:uid="{00000000-0005-0000-0000-0000FE380000}"/>
    <cellStyle name="Normal 3 20 2" xfId="14593" xr:uid="{00000000-0005-0000-0000-0000FF380000}"/>
    <cellStyle name="Normal 3 20 2 2" xfId="14594" xr:uid="{00000000-0005-0000-0000-000000390000}"/>
    <cellStyle name="Normal 3 20 2 2 2" xfId="14595" xr:uid="{00000000-0005-0000-0000-000001390000}"/>
    <cellStyle name="Normal 3 20 2 2 3" xfId="14596" xr:uid="{00000000-0005-0000-0000-000002390000}"/>
    <cellStyle name="Normal 3 20 2 2 4" xfId="14597" xr:uid="{00000000-0005-0000-0000-000003390000}"/>
    <cellStyle name="Normal 3 20 2 3" xfId="14598" xr:uid="{00000000-0005-0000-0000-000004390000}"/>
    <cellStyle name="Normal 3 20 2 4" xfId="14599" xr:uid="{00000000-0005-0000-0000-000005390000}"/>
    <cellStyle name="Normal 3 20 2 5" xfId="14600" xr:uid="{00000000-0005-0000-0000-000006390000}"/>
    <cellStyle name="Normal 3 20 3" xfId="14601" xr:uid="{00000000-0005-0000-0000-000007390000}"/>
    <cellStyle name="Normal 3 20 4" xfId="14602" xr:uid="{00000000-0005-0000-0000-000008390000}"/>
    <cellStyle name="Normal 3 20 4 2" xfId="14603" xr:uid="{00000000-0005-0000-0000-000009390000}"/>
    <cellStyle name="Normal 3 20 4 3" xfId="14604" xr:uid="{00000000-0005-0000-0000-00000A390000}"/>
    <cellStyle name="Normal 3 20 4 4" xfId="14605" xr:uid="{00000000-0005-0000-0000-00000B390000}"/>
    <cellStyle name="Normal 3 20 5" xfId="14606" xr:uid="{00000000-0005-0000-0000-00000C390000}"/>
    <cellStyle name="Normal 3 20 6" xfId="14607" xr:uid="{00000000-0005-0000-0000-00000D390000}"/>
    <cellStyle name="Normal 3 20 7" xfId="14608" xr:uid="{00000000-0005-0000-0000-00000E390000}"/>
    <cellStyle name="Normal 3 21" xfId="14609" xr:uid="{00000000-0005-0000-0000-00000F390000}"/>
    <cellStyle name="Normal 3 21 2" xfId="14610" xr:uid="{00000000-0005-0000-0000-000010390000}"/>
    <cellStyle name="Normal 3 21 2 2" xfId="14611" xr:uid="{00000000-0005-0000-0000-000011390000}"/>
    <cellStyle name="Normal 3 21 2 2 2" xfId="14612" xr:uid="{00000000-0005-0000-0000-000012390000}"/>
    <cellStyle name="Normal 3 21 2 2 3" xfId="14613" xr:uid="{00000000-0005-0000-0000-000013390000}"/>
    <cellStyle name="Normal 3 21 2 2 4" xfId="14614" xr:uid="{00000000-0005-0000-0000-000014390000}"/>
    <cellStyle name="Normal 3 21 2 3" xfId="14615" xr:uid="{00000000-0005-0000-0000-000015390000}"/>
    <cellStyle name="Normal 3 21 2 4" xfId="14616" xr:uid="{00000000-0005-0000-0000-000016390000}"/>
    <cellStyle name="Normal 3 21 2 5" xfId="14617" xr:uid="{00000000-0005-0000-0000-000017390000}"/>
    <cellStyle name="Normal 3 21 3" xfId="14618" xr:uid="{00000000-0005-0000-0000-000018390000}"/>
    <cellStyle name="Normal 3 21 4" xfId="14619" xr:uid="{00000000-0005-0000-0000-000019390000}"/>
    <cellStyle name="Normal 3 21 4 2" xfId="14620" xr:uid="{00000000-0005-0000-0000-00001A390000}"/>
    <cellStyle name="Normal 3 21 4 3" xfId="14621" xr:uid="{00000000-0005-0000-0000-00001B390000}"/>
    <cellStyle name="Normal 3 21 4 4" xfId="14622" xr:uid="{00000000-0005-0000-0000-00001C390000}"/>
    <cellStyle name="Normal 3 21 5" xfId="14623" xr:uid="{00000000-0005-0000-0000-00001D390000}"/>
    <cellStyle name="Normal 3 21 6" xfId="14624" xr:uid="{00000000-0005-0000-0000-00001E390000}"/>
    <cellStyle name="Normal 3 21 7" xfId="14625" xr:uid="{00000000-0005-0000-0000-00001F390000}"/>
    <cellStyle name="Normal 3 22" xfId="14626" xr:uid="{00000000-0005-0000-0000-000020390000}"/>
    <cellStyle name="Normal 3 22 2" xfId="14627" xr:uid="{00000000-0005-0000-0000-000021390000}"/>
    <cellStyle name="Normal 3 22 2 2" xfId="14628" xr:uid="{00000000-0005-0000-0000-000022390000}"/>
    <cellStyle name="Normal 3 22 2 2 2" xfId="14629" xr:uid="{00000000-0005-0000-0000-000023390000}"/>
    <cellStyle name="Normal 3 22 2 2 3" xfId="14630" xr:uid="{00000000-0005-0000-0000-000024390000}"/>
    <cellStyle name="Normal 3 22 2 2 4" xfId="14631" xr:uid="{00000000-0005-0000-0000-000025390000}"/>
    <cellStyle name="Normal 3 22 2 3" xfId="14632" xr:uid="{00000000-0005-0000-0000-000026390000}"/>
    <cellStyle name="Normal 3 22 2 4" xfId="14633" xr:uid="{00000000-0005-0000-0000-000027390000}"/>
    <cellStyle name="Normal 3 22 2 5" xfId="14634" xr:uid="{00000000-0005-0000-0000-000028390000}"/>
    <cellStyle name="Normal 3 22 3" xfId="14635" xr:uid="{00000000-0005-0000-0000-000029390000}"/>
    <cellStyle name="Normal 3 22 4" xfId="14636" xr:uid="{00000000-0005-0000-0000-00002A390000}"/>
    <cellStyle name="Normal 3 22 4 2" xfId="14637" xr:uid="{00000000-0005-0000-0000-00002B390000}"/>
    <cellStyle name="Normal 3 22 4 3" xfId="14638" xr:uid="{00000000-0005-0000-0000-00002C390000}"/>
    <cellStyle name="Normal 3 22 4 4" xfId="14639" xr:uid="{00000000-0005-0000-0000-00002D390000}"/>
    <cellStyle name="Normal 3 22 5" xfId="14640" xr:uid="{00000000-0005-0000-0000-00002E390000}"/>
    <cellStyle name="Normal 3 22 6" xfId="14641" xr:uid="{00000000-0005-0000-0000-00002F390000}"/>
    <cellStyle name="Normal 3 22 7" xfId="14642" xr:uid="{00000000-0005-0000-0000-000030390000}"/>
    <cellStyle name="Normal 3 23" xfId="14643" xr:uid="{00000000-0005-0000-0000-000031390000}"/>
    <cellStyle name="Normal 3 23 2" xfId="14644" xr:uid="{00000000-0005-0000-0000-000032390000}"/>
    <cellStyle name="Normal 3 23 2 2" xfId="14645" xr:uid="{00000000-0005-0000-0000-000033390000}"/>
    <cellStyle name="Normal 3 23 2 2 2" xfId="14646" xr:uid="{00000000-0005-0000-0000-000034390000}"/>
    <cellStyle name="Normal 3 23 2 2 3" xfId="14647" xr:uid="{00000000-0005-0000-0000-000035390000}"/>
    <cellStyle name="Normal 3 23 2 2 4" xfId="14648" xr:uid="{00000000-0005-0000-0000-000036390000}"/>
    <cellStyle name="Normal 3 23 2 3" xfId="14649" xr:uid="{00000000-0005-0000-0000-000037390000}"/>
    <cellStyle name="Normal 3 23 2 4" xfId="14650" xr:uid="{00000000-0005-0000-0000-000038390000}"/>
    <cellStyle name="Normal 3 23 2 5" xfId="14651" xr:uid="{00000000-0005-0000-0000-000039390000}"/>
    <cellStyle name="Normal 3 23 3" xfId="14652" xr:uid="{00000000-0005-0000-0000-00003A390000}"/>
    <cellStyle name="Normal 3 23 3 2" xfId="14653" xr:uid="{00000000-0005-0000-0000-00003B390000}"/>
    <cellStyle name="Normal 3 23 3 3" xfId="14654" xr:uid="{00000000-0005-0000-0000-00003C390000}"/>
    <cellStyle name="Normal 3 23 3 4" xfId="14655" xr:uid="{00000000-0005-0000-0000-00003D390000}"/>
    <cellStyle name="Normal 3 23 4" xfId="14656" xr:uid="{00000000-0005-0000-0000-00003E390000}"/>
    <cellStyle name="Normal 3 23 5" xfId="14657" xr:uid="{00000000-0005-0000-0000-00003F390000}"/>
    <cellStyle name="Normal 3 23 6" xfId="14658" xr:uid="{00000000-0005-0000-0000-000040390000}"/>
    <cellStyle name="Normal 3 24" xfId="14659" xr:uid="{00000000-0005-0000-0000-000041390000}"/>
    <cellStyle name="Normal 3 24 2" xfId="14660" xr:uid="{00000000-0005-0000-0000-000042390000}"/>
    <cellStyle name="Normal 3 24 2 2" xfId="14661" xr:uid="{00000000-0005-0000-0000-000043390000}"/>
    <cellStyle name="Normal 3 24 2 2 2" xfId="14662" xr:uid="{00000000-0005-0000-0000-000044390000}"/>
    <cellStyle name="Normal 3 24 2 2 3" xfId="14663" xr:uid="{00000000-0005-0000-0000-000045390000}"/>
    <cellStyle name="Normal 3 24 2 2 4" xfId="14664" xr:uid="{00000000-0005-0000-0000-000046390000}"/>
    <cellStyle name="Normal 3 24 2 3" xfId="14665" xr:uid="{00000000-0005-0000-0000-000047390000}"/>
    <cellStyle name="Normal 3 24 2 4" xfId="14666" xr:uid="{00000000-0005-0000-0000-000048390000}"/>
    <cellStyle name="Normal 3 24 2 5" xfId="14667" xr:uid="{00000000-0005-0000-0000-000049390000}"/>
    <cellStyle name="Normal 3 24 3" xfId="14668" xr:uid="{00000000-0005-0000-0000-00004A390000}"/>
    <cellStyle name="Normal 3 24 3 2" xfId="14669" xr:uid="{00000000-0005-0000-0000-00004B390000}"/>
    <cellStyle name="Normal 3 24 3 3" xfId="14670" xr:uid="{00000000-0005-0000-0000-00004C390000}"/>
    <cellStyle name="Normal 3 24 3 4" xfId="14671" xr:uid="{00000000-0005-0000-0000-00004D390000}"/>
    <cellStyle name="Normal 3 24 4" xfId="14672" xr:uid="{00000000-0005-0000-0000-00004E390000}"/>
    <cellStyle name="Normal 3 24 5" xfId="14673" xr:uid="{00000000-0005-0000-0000-00004F390000}"/>
    <cellStyle name="Normal 3 24 6" xfId="14674" xr:uid="{00000000-0005-0000-0000-000050390000}"/>
    <cellStyle name="Normal 3 25" xfId="14675" xr:uid="{00000000-0005-0000-0000-000051390000}"/>
    <cellStyle name="Normal 3 25 2" xfId="14676" xr:uid="{00000000-0005-0000-0000-000052390000}"/>
    <cellStyle name="Normal 3 25 2 2" xfId="14677" xr:uid="{00000000-0005-0000-0000-000053390000}"/>
    <cellStyle name="Normal 3 25 2 2 2" xfId="14678" xr:uid="{00000000-0005-0000-0000-000054390000}"/>
    <cellStyle name="Normal 3 25 2 2 3" xfId="14679" xr:uid="{00000000-0005-0000-0000-000055390000}"/>
    <cellStyle name="Normal 3 25 2 2 4" xfId="14680" xr:uid="{00000000-0005-0000-0000-000056390000}"/>
    <cellStyle name="Normal 3 25 2 3" xfId="14681" xr:uid="{00000000-0005-0000-0000-000057390000}"/>
    <cellStyle name="Normal 3 25 2 4" xfId="14682" xr:uid="{00000000-0005-0000-0000-000058390000}"/>
    <cellStyle name="Normal 3 25 2 5" xfId="14683" xr:uid="{00000000-0005-0000-0000-000059390000}"/>
    <cellStyle name="Normal 3 25 3" xfId="14684" xr:uid="{00000000-0005-0000-0000-00005A390000}"/>
    <cellStyle name="Normal 3 25 3 2" xfId="14685" xr:uid="{00000000-0005-0000-0000-00005B390000}"/>
    <cellStyle name="Normal 3 25 3 3" xfId="14686" xr:uid="{00000000-0005-0000-0000-00005C390000}"/>
    <cellStyle name="Normal 3 25 3 4" xfId="14687" xr:uid="{00000000-0005-0000-0000-00005D390000}"/>
    <cellStyle name="Normal 3 25 4" xfId="14688" xr:uid="{00000000-0005-0000-0000-00005E390000}"/>
    <cellStyle name="Normal 3 25 5" xfId="14689" xr:uid="{00000000-0005-0000-0000-00005F390000}"/>
    <cellStyle name="Normal 3 25 6" xfId="14690" xr:uid="{00000000-0005-0000-0000-000060390000}"/>
    <cellStyle name="Normal 3 26" xfId="14691" xr:uid="{00000000-0005-0000-0000-000061390000}"/>
    <cellStyle name="Normal 3 26 2" xfId="14692" xr:uid="{00000000-0005-0000-0000-000062390000}"/>
    <cellStyle name="Normal 3 26 2 2" xfId="14693" xr:uid="{00000000-0005-0000-0000-000063390000}"/>
    <cellStyle name="Normal 3 26 2 2 2" xfId="14694" xr:uid="{00000000-0005-0000-0000-000064390000}"/>
    <cellStyle name="Normal 3 26 2 2 3" xfId="14695" xr:uid="{00000000-0005-0000-0000-000065390000}"/>
    <cellStyle name="Normal 3 26 2 2 4" xfId="14696" xr:uid="{00000000-0005-0000-0000-000066390000}"/>
    <cellStyle name="Normal 3 26 2 3" xfId="14697" xr:uid="{00000000-0005-0000-0000-000067390000}"/>
    <cellStyle name="Normal 3 26 2 4" xfId="14698" xr:uid="{00000000-0005-0000-0000-000068390000}"/>
    <cellStyle name="Normal 3 26 2 5" xfId="14699" xr:uid="{00000000-0005-0000-0000-000069390000}"/>
    <cellStyle name="Normal 3 26 3" xfId="14700" xr:uid="{00000000-0005-0000-0000-00006A390000}"/>
    <cellStyle name="Normal 3 26 3 2" xfId="14701" xr:uid="{00000000-0005-0000-0000-00006B390000}"/>
    <cellStyle name="Normal 3 26 3 3" xfId="14702" xr:uid="{00000000-0005-0000-0000-00006C390000}"/>
    <cellStyle name="Normal 3 26 3 4" xfId="14703" xr:uid="{00000000-0005-0000-0000-00006D390000}"/>
    <cellStyle name="Normal 3 26 4" xfId="14704" xr:uid="{00000000-0005-0000-0000-00006E390000}"/>
    <cellStyle name="Normal 3 26 5" xfId="14705" xr:uid="{00000000-0005-0000-0000-00006F390000}"/>
    <cellStyle name="Normal 3 26 6" xfId="14706" xr:uid="{00000000-0005-0000-0000-000070390000}"/>
    <cellStyle name="Normal 3 27" xfId="14707" xr:uid="{00000000-0005-0000-0000-000071390000}"/>
    <cellStyle name="Normal 3 27 2" xfId="14708" xr:uid="{00000000-0005-0000-0000-000072390000}"/>
    <cellStyle name="Normal 3 27 2 2" xfId="14709" xr:uid="{00000000-0005-0000-0000-000073390000}"/>
    <cellStyle name="Normal 3 27 2 2 2" xfId="14710" xr:uid="{00000000-0005-0000-0000-000074390000}"/>
    <cellStyle name="Normal 3 27 2 2 3" xfId="14711" xr:uid="{00000000-0005-0000-0000-000075390000}"/>
    <cellStyle name="Normal 3 27 2 2 4" xfId="14712" xr:uid="{00000000-0005-0000-0000-000076390000}"/>
    <cellStyle name="Normal 3 27 2 3" xfId="14713" xr:uid="{00000000-0005-0000-0000-000077390000}"/>
    <cellStyle name="Normal 3 27 2 4" xfId="14714" xr:uid="{00000000-0005-0000-0000-000078390000}"/>
    <cellStyle name="Normal 3 27 2 5" xfId="14715" xr:uid="{00000000-0005-0000-0000-000079390000}"/>
    <cellStyle name="Normal 3 27 3" xfId="14716" xr:uid="{00000000-0005-0000-0000-00007A390000}"/>
    <cellStyle name="Normal 3 27 3 2" xfId="14717" xr:uid="{00000000-0005-0000-0000-00007B390000}"/>
    <cellStyle name="Normal 3 27 3 3" xfId="14718" xr:uid="{00000000-0005-0000-0000-00007C390000}"/>
    <cellStyle name="Normal 3 27 3 4" xfId="14719" xr:uid="{00000000-0005-0000-0000-00007D390000}"/>
    <cellStyle name="Normal 3 27 4" xfId="14720" xr:uid="{00000000-0005-0000-0000-00007E390000}"/>
    <cellStyle name="Normal 3 27 5" xfId="14721" xr:uid="{00000000-0005-0000-0000-00007F390000}"/>
    <cellStyle name="Normal 3 27 6" xfId="14722" xr:uid="{00000000-0005-0000-0000-000080390000}"/>
    <cellStyle name="Normal 3 28" xfId="14723" xr:uid="{00000000-0005-0000-0000-000081390000}"/>
    <cellStyle name="Normal 3 28 2" xfId="14724" xr:uid="{00000000-0005-0000-0000-000082390000}"/>
    <cellStyle name="Normal 3 28 2 2" xfId="14725" xr:uid="{00000000-0005-0000-0000-000083390000}"/>
    <cellStyle name="Normal 3 28 2 2 2" xfId="14726" xr:uid="{00000000-0005-0000-0000-000084390000}"/>
    <cellStyle name="Normal 3 28 2 2 3" xfId="14727" xr:uid="{00000000-0005-0000-0000-000085390000}"/>
    <cellStyle name="Normal 3 28 2 2 4" xfId="14728" xr:uid="{00000000-0005-0000-0000-000086390000}"/>
    <cellStyle name="Normal 3 28 2 3" xfId="14729" xr:uid="{00000000-0005-0000-0000-000087390000}"/>
    <cellStyle name="Normal 3 28 2 4" xfId="14730" xr:uid="{00000000-0005-0000-0000-000088390000}"/>
    <cellStyle name="Normal 3 28 2 5" xfId="14731" xr:uid="{00000000-0005-0000-0000-000089390000}"/>
    <cellStyle name="Normal 3 28 3" xfId="14732" xr:uid="{00000000-0005-0000-0000-00008A390000}"/>
    <cellStyle name="Normal 3 28 3 2" xfId="14733" xr:uid="{00000000-0005-0000-0000-00008B390000}"/>
    <cellStyle name="Normal 3 28 3 3" xfId="14734" xr:uid="{00000000-0005-0000-0000-00008C390000}"/>
    <cellStyle name="Normal 3 28 3 4" xfId="14735" xr:uid="{00000000-0005-0000-0000-00008D390000}"/>
    <cellStyle name="Normal 3 28 4" xfId="14736" xr:uid="{00000000-0005-0000-0000-00008E390000}"/>
    <cellStyle name="Normal 3 28 5" xfId="14737" xr:uid="{00000000-0005-0000-0000-00008F390000}"/>
    <cellStyle name="Normal 3 28 6" xfId="14738" xr:uid="{00000000-0005-0000-0000-000090390000}"/>
    <cellStyle name="Normal 3 29" xfId="14739" xr:uid="{00000000-0005-0000-0000-000091390000}"/>
    <cellStyle name="Normal 3 29 2" xfId="14740" xr:uid="{00000000-0005-0000-0000-000092390000}"/>
    <cellStyle name="Normal 3 29 2 2" xfId="14741" xr:uid="{00000000-0005-0000-0000-000093390000}"/>
    <cellStyle name="Normal 3 29 2 2 2" xfId="14742" xr:uid="{00000000-0005-0000-0000-000094390000}"/>
    <cellStyle name="Normal 3 29 2 2 3" xfId="14743" xr:uid="{00000000-0005-0000-0000-000095390000}"/>
    <cellStyle name="Normal 3 29 2 2 4" xfId="14744" xr:uid="{00000000-0005-0000-0000-000096390000}"/>
    <cellStyle name="Normal 3 29 2 3" xfId="14745" xr:uid="{00000000-0005-0000-0000-000097390000}"/>
    <cellStyle name="Normal 3 29 2 4" xfId="14746" xr:uid="{00000000-0005-0000-0000-000098390000}"/>
    <cellStyle name="Normal 3 29 2 5" xfId="14747" xr:uid="{00000000-0005-0000-0000-000099390000}"/>
    <cellStyle name="Normal 3 29 3" xfId="14748" xr:uid="{00000000-0005-0000-0000-00009A390000}"/>
    <cellStyle name="Normal 3 29 3 2" xfId="14749" xr:uid="{00000000-0005-0000-0000-00009B390000}"/>
    <cellStyle name="Normal 3 29 3 3" xfId="14750" xr:uid="{00000000-0005-0000-0000-00009C390000}"/>
    <cellStyle name="Normal 3 29 3 4" xfId="14751" xr:uid="{00000000-0005-0000-0000-00009D390000}"/>
    <cellStyle name="Normal 3 29 4" xfId="14752" xr:uid="{00000000-0005-0000-0000-00009E390000}"/>
    <cellStyle name="Normal 3 29 5" xfId="14753" xr:uid="{00000000-0005-0000-0000-00009F390000}"/>
    <cellStyle name="Normal 3 29 6" xfId="14754" xr:uid="{00000000-0005-0000-0000-0000A0390000}"/>
    <cellStyle name="Normal 3 3" xfId="14755" xr:uid="{00000000-0005-0000-0000-0000A1390000}"/>
    <cellStyle name="Normal 3 3 10" xfId="14756" xr:uid="{00000000-0005-0000-0000-0000A2390000}"/>
    <cellStyle name="Normal 3 3 10 2" xfId="14757" xr:uid="{00000000-0005-0000-0000-0000A3390000}"/>
    <cellStyle name="Normal 3 3 10 3" xfId="14758" xr:uid="{00000000-0005-0000-0000-0000A4390000}"/>
    <cellStyle name="Normal 3 3 10 3 2" xfId="14759" xr:uid="{00000000-0005-0000-0000-0000A5390000}"/>
    <cellStyle name="Normal 3 3 10 3 2 2" xfId="14760" xr:uid="{00000000-0005-0000-0000-0000A6390000}"/>
    <cellStyle name="Normal 3 3 10 3 2 3" xfId="14761" xr:uid="{00000000-0005-0000-0000-0000A7390000}"/>
    <cellStyle name="Normal 3 3 10 3 2 4" xfId="14762" xr:uid="{00000000-0005-0000-0000-0000A8390000}"/>
    <cellStyle name="Normal 3 3 10 3 3" xfId="14763" xr:uid="{00000000-0005-0000-0000-0000A9390000}"/>
    <cellStyle name="Normal 3 3 10 3 4" xfId="14764" xr:uid="{00000000-0005-0000-0000-0000AA390000}"/>
    <cellStyle name="Normal 3 3 10 3 5" xfId="14765" xr:uid="{00000000-0005-0000-0000-0000AB390000}"/>
    <cellStyle name="Normal 3 3 10 4" xfId="14766" xr:uid="{00000000-0005-0000-0000-0000AC390000}"/>
    <cellStyle name="Normal 3 3 10 5" xfId="14767" xr:uid="{00000000-0005-0000-0000-0000AD390000}"/>
    <cellStyle name="Normal 3 3 10 5 2" xfId="14768" xr:uid="{00000000-0005-0000-0000-0000AE390000}"/>
    <cellStyle name="Normal 3 3 10 5 3" xfId="14769" xr:uid="{00000000-0005-0000-0000-0000AF390000}"/>
    <cellStyle name="Normal 3 3 10 5 4" xfId="14770" xr:uid="{00000000-0005-0000-0000-0000B0390000}"/>
    <cellStyle name="Normal 3 3 10 6" xfId="14771" xr:uid="{00000000-0005-0000-0000-0000B1390000}"/>
    <cellStyle name="Normal 3 3 10 7" xfId="14772" xr:uid="{00000000-0005-0000-0000-0000B2390000}"/>
    <cellStyle name="Normal 3 3 10 8" xfId="14773" xr:uid="{00000000-0005-0000-0000-0000B3390000}"/>
    <cellStyle name="Normal 3 3 11" xfId="14774" xr:uid="{00000000-0005-0000-0000-0000B4390000}"/>
    <cellStyle name="Normal 3 3 12" xfId="14775" xr:uid="{00000000-0005-0000-0000-0000B5390000}"/>
    <cellStyle name="Normal 3 3 12 2" xfId="14776" xr:uid="{00000000-0005-0000-0000-0000B6390000}"/>
    <cellStyle name="Normal 3 3 12 2 2" xfId="14777" xr:uid="{00000000-0005-0000-0000-0000B7390000}"/>
    <cellStyle name="Normal 3 3 12 2 2 2" xfId="14778" xr:uid="{00000000-0005-0000-0000-0000B8390000}"/>
    <cellStyle name="Normal 3 3 12 2 2 3" xfId="14779" xr:uid="{00000000-0005-0000-0000-0000B9390000}"/>
    <cellStyle name="Normal 3 3 12 2 2 4" xfId="14780" xr:uid="{00000000-0005-0000-0000-0000BA390000}"/>
    <cellStyle name="Normal 3 3 12 2 3" xfId="14781" xr:uid="{00000000-0005-0000-0000-0000BB390000}"/>
    <cellStyle name="Normal 3 3 12 2 4" xfId="14782" xr:uid="{00000000-0005-0000-0000-0000BC390000}"/>
    <cellStyle name="Normal 3 3 12 2 5" xfId="14783" xr:uid="{00000000-0005-0000-0000-0000BD390000}"/>
    <cellStyle name="Normal 3 3 12 3" xfId="14784" xr:uid="{00000000-0005-0000-0000-0000BE390000}"/>
    <cellStyle name="Normal 3 3 12 4" xfId="14785" xr:uid="{00000000-0005-0000-0000-0000BF390000}"/>
    <cellStyle name="Normal 3 3 12 4 2" xfId="14786" xr:uid="{00000000-0005-0000-0000-0000C0390000}"/>
    <cellStyle name="Normal 3 3 12 4 3" xfId="14787" xr:uid="{00000000-0005-0000-0000-0000C1390000}"/>
    <cellStyle name="Normal 3 3 12 4 4" xfId="14788" xr:uid="{00000000-0005-0000-0000-0000C2390000}"/>
    <cellStyle name="Normal 3 3 12 5" xfId="14789" xr:uid="{00000000-0005-0000-0000-0000C3390000}"/>
    <cellStyle name="Normal 3 3 12 6" xfId="14790" xr:uid="{00000000-0005-0000-0000-0000C4390000}"/>
    <cellStyle name="Normal 3 3 12 7" xfId="14791" xr:uid="{00000000-0005-0000-0000-0000C5390000}"/>
    <cellStyle name="Normal 3 3 13" xfId="14792" xr:uid="{00000000-0005-0000-0000-0000C6390000}"/>
    <cellStyle name="Normal 3 3 13 2" xfId="14793" xr:uid="{00000000-0005-0000-0000-0000C7390000}"/>
    <cellStyle name="Normal 3 3 13 2 2" xfId="14794" xr:uid="{00000000-0005-0000-0000-0000C8390000}"/>
    <cellStyle name="Normal 3 3 13 2 2 2" xfId="14795" xr:uid="{00000000-0005-0000-0000-0000C9390000}"/>
    <cellStyle name="Normal 3 3 13 2 2 3" xfId="14796" xr:uid="{00000000-0005-0000-0000-0000CA390000}"/>
    <cellStyle name="Normal 3 3 13 2 2 4" xfId="14797" xr:uid="{00000000-0005-0000-0000-0000CB390000}"/>
    <cellStyle name="Normal 3 3 13 2 3" xfId="14798" xr:uid="{00000000-0005-0000-0000-0000CC390000}"/>
    <cellStyle name="Normal 3 3 13 2 4" xfId="14799" xr:uid="{00000000-0005-0000-0000-0000CD390000}"/>
    <cellStyle name="Normal 3 3 13 2 5" xfId="14800" xr:uid="{00000000-0005-0000-0000-0000CE390000}"/>
    <cellStyle name="Normal 3 3 13 3" xfId="14801" xr:uid="{00000000-0005-0000-0000-0000CF390000}"/>
    <cellStyle name="Normal 3 3 13 4" xfId="14802" xr:uid="{00000000-0005-0000-0000-0000D0390000}"/>
    <cellStyle name="Normal 3 3 13 4 2" xfId="14803" xr:uid="{00000000-0005-0000-0000-0000D1390000}"/>
    <cellStyle name="Normal 3 3 13 4 3" xfId="14804" xr:uid="{00000000-0005-0000-0000-0000D2390000}"/>
    <cellStyle name="Normal 3 3 13 4 4" xfId="14805" xr:uid="{00000000-0005-0000-0000-0000D3390000}"/>
    <cellStyle name="Normal 3 3 13 5" xfId="14806" xr:uid="{00000000-0005-0000-0000-0000D4390000}"/>
    <cellStyle name="Normal 3 3 13 6" xfId="14807" xr:uid="{00000000-0005-0000-0000-0000D5390000}"/>
    <cellStyle name="Normal 3 3 13 7" xfId="14808" xr:uid="{00000000-0005-0000-0000-0000D6390000}"/>
    <cellStyle name="Normal 3 3 14" xfId="14809" xr:uid="{00000000-0005-0000-0000-0000D7390000}"/>
    <cellStyle name="Normal 3 3 14 2" xfId="14810" xr:uid="{00000000-0005-0000-0000-0000D8390000}"/>
    <cellStyle name="Normal 3 3 14 2 2" xfId="14811" xr:uid="{00000000-0005-0000-0000-0000D9390000}"/>
    <cellStyle name="Normal 3 3 14 2 3" xfId="14812" xr:uid="{00000000-0005-0000-0000-0000DA390000}"/>
    <cellStyle name="Normal 3 3 14 2 4" xfId="14813" xr:uid="{00000000-0005-0000-0000-0000DB390000}"/>
    <cellStyle name="Normal 3 3 14 3" xfId="14814" xr:uid="{00000000-0005-0000-0000-0000DC390000}"/>
    <cellStyle name="Normal 3 3 14 4" xfId="14815" xr:uid="{00000000-0005-0000-0000-0000DD390000}"/>
    <cellStyle name="Normal 3 3 14 5" xfId="14816" xr:uid="{00000000-0005-0000-0000-0000DE390000}"/>
    <cellStyle name="Normal 3 3 15" xfId="14817" xr:uid="{00000000-0005-0000-0000-0000DF390000}"/>
    <cellStyle name="Normal 3 3 15 2" xfId="14818" xr:uid="{00000000-0005-0000-0000-0000E0390000}"/>
    <cellStyle name="Normal 3 3 15 3" xfId="14819" xr:uid="{00000000-0005-0000-0000-0000E1390000}"/>
    <cellStyle name="Normal 3 3 15 4" xfId="14820" xr:uid="{00000000-0005-0000-0000-0000E2390000}"/>
    <cellStyle name="Normal 3 3 16" xfId="14821" xr:uid="{00000000-0005-0000-0000-0000E3390000}"/>
    <cellStyle name="Normal 3 3 17" xfId="14822" xr:uid="{00000000-0005-0000-0000-0000E4390000}"/>
    <cellStyle name="Normal 3 3 18" xfId="14823" xr:uid="{00000000-0005-0000-0000-0000E5390000}"/>
    <cellStyle name="Normal 3 3 2" xfId="14824" xr:uid="{00000000-0005-0000-0000-0000E6390000}"/>
    <cellStyle name="Normal 3 3 2 10" xfId="14825" xr:uid="{00000000-0005-0000-0000-0000E7390000}"/>
    <cellStyle name="Normal 3 3 2 10 2" xfId="14826" xr:uid="{00000000-0005-0000-0000-0000E8390000}"/>
    <cellStyle name="Normal 3 3 2 10 2 2" xfId="14827" xr:uid="{00000000-0005-0000-0000-0000E9390000}"/>
    <cellStyle name="Normal 3 3 2 10 2 3" xfId="14828" xr:uid="{00000000-0005-0000-0000-0000EA390000}"/>
    <cellStyle name="Normal 3 3 2 10 2 4" xfId="14829" xr:uid="{00000000-0005-0000-0000-0000EB390000}"/>
    <cellStyle name="Normal 3 3 2 10 3" xfId="14830" xr:uid="{00000000-0005-0000-0000-0000EC390000}"/>
    <cellStyle name="Normal 3 3 2 10 4" xfId="14831" xr:uid="{00000000-0005-0000-0000-0000ED390000}"/>
    <cellStyle name="Normal 3 3 2 10 5" xfId="14832" xr:uid="{00000000-0005-0000-0000-0000EE390000}"/>
    <cellStyle name="Normal 3 3 2 11" xfId="14833" xr:uid="{00000000-0005-0000-0000-0000EF390000}"/>
    <cellStyle name="Normal 3 3 2 11 2" xfId="14834" xr:uid="{00000000-0005-0000-0000-0000F0390000}"/>
    <cellStyle name="Normal 3 3 2 11 3" xfId="14835" xr:uid="{00000000-0005-0000-0000-0000F1390000}"/>
    <cellStyle name="Normal 3 3 2 11 4" xfId="14836" xr:uid="{00000000-0005-0000-0000-0000F2390000}"/>
    <cellStyle name="Normal 3 3 2 12" xfId="14837" xr:uid="{00000000-0005-0000-0000-0000F3390000}"/>
    <cellStyle name="Normal 3 3 2 13" xfId="14838" xr:uid="{00000000-0005-0000-0000-0000F4390000}"/>
    <cellStyle name="Normal 3 3 2 14" xfId="14839" xr:uid="{00000000-0005-0000-0000-0000F5390000}"/>
    <cellStyle name="Normal 3 3 2 2" xfId="14840" xr:uid="{00000000-0005-0000-0000-0000F6390000}"/>
    <cellStyle name="Normal 3 3 2 2 10" xfId="14841" xr:uid="{00000000-0005-0000-0000-0000F7390000}"/>
    <cellStyle name="Normal 3 3 2 2 2" xfId="14842" xr:uid="{00000000-0005-0000-0000-0000F8390000}"/>
    <cellStyle name="Normal 3 3 2 2 2 2" xfId="14843" xr:uid="{00000000-0005-0000-0000-0000F9390000}"/>
    <cellStyle name="Normal 3 3 2 2 2 2 2" xfId="14844" xr:uid="{00000000-0005-0000-0000-0000FA390000}"/>
    <cellStyle name="Normal 3 3 2 2 2 2 2 2" xfId="14845" xr:uid="{00000000-0005-0000-0000-0000FB390000}"/>
    <cellStyle name="Normal 3 3 2 2 2 2 2 2 2" xfId="14846" xr:uid="{00000000-0005-0000-0000-0000FC390000}"/>
    <cellStyle name="Normal 3 3 2 2 2 2 2 2 3" xfId="14847" xr:uid="{00000000-0005-0000-0000-0000FD390000}"/>
    <cellStyle name="Normal 3 3 2 2 2 2 2 2 4" xfId="14848" xr:uid="{00000000-0005-0000-0000-0000FE390000}"/>
    <cellStyle name="Normal 3 3 2 2 2 2 2 3" xfId="14849" xr:uid="{00000000-0005-0000-0000-0000FF390000}"/>
    <cellStyle name="Normal 3 3 2 2 2 2 2 4" xfId="14850" xr:uid="{00000000-0005-0000-0000-0000003A0000}"/>
    <cellStyle name="Normal 3 3 2 2 2 2 2 5" xfId="14851" xr:uid="{00000000-0005-0000-0000-0000013A0000}"/>
    <cellStyle name="Normal 3 3 2 2 2 2 3" xfId="14852" xr:uid="{00000000-0005-0000-0000-0000023A0000}"/>
    <cellStyle name="Normal 3 3 2 2 2 2 3 2" xfId="14853" xr:uid="{00000000-0005-0000-0000-0000033A0000}"/>
    <cellStyle name="Normal 3 3 2 2 2 2 3 3" xfId="14854" xr:uid="{00000000-0005-0000-0000-0000043A0000}"/>
    <cellStyle name="Normal 3 3 2 2 2 2 3 4" xfId="14855" xr:uid="{00000000-0005-0000-0000-0000053A0000}"/>
    <cellStyle name="Normal 3 3 2 2 2 2 4" xfId="14856" xr:uid="{00000000-0005-0000-0000-0000063A0000}"/>
    <cellStyle name="Normal 3 3 2 2 2 2 5" xfId="14857" xr:uid="{00000000-0005-0000-0000-0000073A0000}"/>
    <cellStyle name="Normal 3 3 2 2 2 2 6" xfId="14858" xr:uid="{00000000-0005-0000-0000-0000083A0000}"/>
    <cellStyle name="Normal 3 3 2 2 2 3" xfId="14859" xr:uid="{00000000-0005-0000-0000-0000093A0000}"/>
    <cellStyle name="Normal 3 3 2 2 2 3 2" xfId="14860" xr:uid="{00000000-0005-0000-0000-00000A3A0000}"/>
    <cellStyle name="Normal 3 3 2 2 2 3 2 2" xfId="14861" xr:uid="{00000000-0005-0000-0000-00000B3A0000}"/>
    <cellStyle name="Normal 3 3 2 2 2 3 2 2 2" xfId="14862" xr:uid="{00000000-0005-0000-0000-00000C3A0000}"/>
    <cellStyle name="Normal 3 3 2 2 2 3 2 2 3" xfId="14863" xr:uid="{00000000-0005-0000-0000-00000D3A0000}"/>
    <cellStyle name="Normal 3 3 2 2 2 3 2 2 4" xfId="14864" xr:uid="{00000000-0005-0000-0000-00000E3A0000}"/>
    <cellStyle name="Normal 3 3 2 2 2 3 2 3" xfId="14865" xr:uid="{00000000-0005-0000-0000-00000F3A0000}"/>
    <cellStyle name="Normal 3 3 2 2 2 3 2 4" xfId="14866" xr:uid="{00000000-0005-0000-0000-0000103A0000}"/>
    <cellStyle name="Normal 3 3 2 2 2 3 2 5" xfId="14867" xr:uid="{00000000-0005-0000-0000-0000113A0000}"/>
    <cellStyle name="Normal 3 3 2 2 2 3 3" xfId="14868" xr:uid="{00000000-0005-0000-0000-0000123A0000}"/>
    <cellStyle name="Normal 3 3 2 2 2 3 3 2" xfId="14869" xr:uid="{00000000-0005-0000-0000-0000133A0000}"/>
    <cellStyle name="Normal 3 3 2 2 2 3 3 3" xfId="14870" xr:uid="{00000000-0005-0000-0000-0000143A0000}"/>
    <cellStyle name="Normal 3 3 2 2 2 3 3 4" xfId="14871" xr:uid="{00000000-0005-0000-0000-0000153A0000}"/>
    <cellStyle name="Normal 3 3 2 2 2 3 4" xfId="14872" xr:uid="{00000000-0005-0000-0000-0000163A0000}"/>
    <cellStyle name="Normal 3 3 2 2 2 3 5" xfId="14873" xr:uid="{00000000-0005-0000-0000-0000173A0000}"/>
    <cellStyle name="Normal 3 3 2 2 2 3 6" xfId="14874" xr:uid="{00000000-0005-0000-0000-0000183A0000}"/>
    <cellStyle name="Normal 3 3 2 2 2 4" xfId="14875" xr:uid="{00000000-0005-0000-0000-0000193A0000}"/>
    <cellStyle name="Normal 3 3 2 2 2 4 2" xfId="14876" xr:uid="{00000000-0005-0000-0000-00001A3A0000}"/>
    <cellStyle name="Normal 3 3 2 2 2 4 2 2" xfId="14877" xr:uid="{00000000-0005-0000-0000-00001B3A0000}"/>
    <cellStyle name="Normal 3 3 2 2 2 4 2 3" xfId="14878" xr:uid="{00000000-0005-0000-0000-00001C3A0000}"/>
    <cellStyle name="Normal 3 3 2 2 2 4 2 4" xfId="14879" xr:uid="{00000000-0005-0000-0000-00001D3A0000}"/>
    <cellStyle name="Normal 3 3 2 2 2 4 3" xfId="14880" xr:uid="{00000000-0005-0000-0000-00001E3A0000}"/>
    <cellStyle name="Normal 3 3 2 2 2 4 4" xfId="14881" xr:uid="{00000000-0005-0000-0000-00001F3A0000}"/>
    <cellStyle name="Normal 3 3 2 2 2 4 5" xfId="14882" xr:uid="{00000000-0005-0000-0000-0000203A0000}"/>
    <cellStyle name="Normal 3 3 2 2 2 5" xfId="14883" xr:uid="{00000000-0005-0000-0000-0000213A0000}"/>
    <cellStyle name="Normal 3 3 2 2 2 5 2" xfId="14884" xr:uid="{00000000-0005-0000-0000-0000223A0000}"/>
    <cellStyle name="Normal 3 3 2 2 2 5 3" xfId="14885" xr:uid="{00000000-0005-0000-0000-0000233A0000}"/>
    <cellStyle name="Normal 3 3 2 2 2 5 4" xfId="14886" xr:uid="{00000000-0005-0000-0000-0000243A0000}"/>
    <cellStyle name="Normal 3 3 2 2 2 6" xfId="14887" xr:uid="{00000000-0005-0000-0000-0000253A0000}"/>
    <cellStyle name="Normal 3 3 2 2 2 7" xfId="14888" xr:uid="{00000000-0005-0000-0000-0000263A0000}"/>
    <cellStyle name="Normal 3 3 2 2 2 8" xfId="14889" xr:uid="{00000000-0005-0000-0000-0000273A0000}"/>
    <cellStyle name="Normal 3 3 2 2 3" xfId="14890" xr:uid="{00000000-0005-0000-0000-0000283A0000}"/>
    <cellStyle name="Normal 3 3 2 2 3 2" xfId="14891" xr:uid="{00000000-0005-0000-0000-0000293A0000}"/>
    <cellStyle name="Normal 3 3 2 2 3 2 2" xfId="14892" xr:uid="{00000000-0005-0000-0000-00002A3A0000}"/>
    <cellStyle name="Normal 3 3 2 2 3 2 2 2" xfId="14893" xr:uid="{00000000-0005-0000-0000-00002B3A0000}"/>
    <cellStyle name="Normal 3 3 2 2 3 2 2 3" xfId="14894" xr:uid="{00000000-0005-0000-0000-00002C3A0000}"/>
    <cellStyle name="Normal 3 3 2 2 3 2 2 4" xfId="14895" xr:uid="{00000000-0005-0000-0000-00002D3A0000}"/>
    <cellStyle name="Normal 3 3 2 2 3 2 3" xfId="14896" xr:uid="{00000000-0005-0000-0000-00002E3A0000}"/>
    <cellStyle name="Normal 3 3 2 2 3 2 4" xfId="14897" xr:uid="{00000000-0005-0000-0000-00002F3A0000}"/>
    <cellStyle name="Normal 3 3 2 2 3 2 5" xfId="14898" xr:uid="{00000000-0005-0000-0000-0000303A0000}"/>
    <cellStyle name="Normal 3 3 2 2 3 3" xfId="14899" xr:uid="{00000000-0005-0000-0000-0000313A0000}"/>
    <cellStyle name="Normal 3 3 2 2 3 3 2" xfId="14900" xr:uid="{00000000-0005-0000-0000-0000323A0000}"/>
    <cellStyle name="Normal 3 3 2 2 3 3 3" xfId="14901" xr:uid="{00000000-0005-0000-0000-0000333A0000}"/>
    <cellStyle name="Normal 3 3 2 2 3 3 4" xfId="14902" xr:uid="{00000000-0005-0000-0000-0000343A0000}"/>
    <cellStyle name="Normal 3 3 2 2 3 4" xfId="14903" xr:uid="{00000000-0005-0000-0000-0000353A0000}"/>
    <cellStyle name="Normal 3 3 2 2 3 5" xfId="14904" xr:uid="{00000000-0005-0000-0000-0000363A0000}"/>
    <cellStyle name="Normal 3 3 2 2 3 6" xfId="14905" xr:uid="{00000000-0005-0000-0000-0000373A0000}"/>
    <cellStyle name="Normal 3 3 2 2 4" xfId="14906" xr:uid="{00000000-0005-0000-0000-0000383A0000}"/>
    <cellStyle name="Normal 3 3 2 2 4 2" xfId="14907" xr:uid="{00000000-0005-0000-0000-0000393A0000}"/>
    <cellStyle name="Normal 3 3 2 2 4 2 2" xfId="14908" xr:uid="{00000000-0005-0000-0000-00003A3A0000}"/>
    <cellStyle name="Normal 3 3 2 2 4 2 2 2" xfId="14909" xr:uid="{00000000-0005-0000-0000-00003B3A0000}"/>
    <cellStyle name="Normal 3 3 2 2 4 2 2 3" xfId="14910" xr:uid="{00000000-0005-0000-0000-00003C3A0000}"/>
    <cellStyle name="Normal 3 3 2 2 4 2 2 4" xfId="14911" xr:uid="{00000000-0005-0000-0000-00003D3A0000}"/>
    <cellStyle name="Normal 3 3 2 2 4 2 3" xfId="14912" xr:uid="{00000000-0005-0000-0000-00003E3A0000}"/>
    <cellStyle name="Normal 3 3 2 2 4 2 4" xfId="14913" xr:uid="{00000000-0005-0000-0000-00003F3A0000}"/>
    <cellStyle name="Normal 3 3 2 2 4 2 5" xfId="14914" xr:uid="{00000000-0005-0000-0000-0000403A0000}"/>
    <cellStyle name="Normal 3 3 2 2 4 3" xfId="14915" xr:uid="{00000000-0005-0000-0000-0000413A0000}"/>
    <cellStyle name="Normal 3 3 2 2 4 3 2" xfId="14916" xr:uid="{00000000-0005-0000-0000-0000423A0000}"/>
    <cellStyle name="Normal 3 3 2 2 4 3 3" xfId="14917" xr:uid="{00000000-0005-0000-0000-0000433A0000}"/>
    <cellStyle name="Normal 3 3 2 2 4 3 4" xfId="14918" xr:uid="{00000000-0005-0000-0000-0000443A0000}"/>
    <cellStyle name="Normal 3 3 2 2 4 4" xfId="14919" xr:uid="{00000000-0005-0000-0000-0000453A0000}"/>
    <cellStyle name="Normal 3 3 2 2 4 5" xfId="14920" xr:uid="{00000000-0005-0000-0000-0000463A0000}"/>
    <cellStyle name="Normal 3 3 2 2 4 6" xfId="14921" xr:uid="{00000000-0005-0000-0000-0000473A0000}"/>
    <cellStyle name="Normal 3 3 2 2 5" xfId="14922" xr:uid="{00000000-0005-0000-0000-0000483A0000}"/>
    <cellStyle name="Normal 3 3 2 2 5 2" xfId="14923" xr:uid="{00000000-0005-0000-0000-0000493A0000}"/>
    <cellStyle name="Normal 3 3 2 2 5 2 2" xfId="14924" xr:uid="{00000000-0005-0000-0000-00004A3A0000}"/>
    <cellStyle name="Normal 3 3 2 2 5 2 3" xfId="14925" xr:uid="{00000000-0005-0000-0000-00004B3A0000}"/>
    <cellStyle name="Normal 3 3 2 2 5 2 4" xfId="14926" xr:uid="{00000000-0005-0000-0000-00004C3A0000}"/>
    <cellStyle name="Normal 3 3 2 2 5 3" xfId="14927" xr:uid="{00000000-0005-0000-0000-00004D3A0000}"/>
    <cellStyle name="Normal 3 3 2 2 5 4" xfId="14928" xr:uid="{00000000-0005-0000-0000-00004E3A0000}"/>
    <cellStyle name="Normal 3 3 2 2 5 5" xfId="14929" xr:uid="{00000000-0005-0000-0000-00004F3A0000}"/>
    <cellStyle name="Normal 3 3 2 2 6" xfId="14930" xr:uid="{00000000-0005-0000-0000-0000503A0000}"/>
    <cellStyle name="Normal 3 3 2 2 7" xfId="14931" xr:uid="{00000000-0005-0000-0000-0000513A0000}"/>
    <cellStyle name="Normal 3 3 2 2 7 2" xfId="14932" xr:uid="{00000000-0005-0000-0000-0000523A0000}"/>
    <cellStyle name="Normal 3 3 2 2 7 3" xfId="14933" xr:uid="{00000000-0005-0000-0000-0000533A0000}"/>
    <cellStyle name="Normal 3 3 2 2 7 4" xfId="14934" xr:uid="{00000000-0005-0000-0000-0000543A0000}"/>
    <cellStyle name="Normal 3 3 2 2 8" xfId="14935" xr:uid="{00000000-0005-0000-0000-0000553A0000}"/>
    <cellStyle name="Normal 3 3 2 2 9" xfId="14936" xr:uid="{00000000-0005-0000-0000-0000563A0000}"/>
    <cellStyle name="Normal 3 3 2 3" xfId="14937" xr:uid="{00000000-0005-0000-0000-0000573A0000}"/>
    <cellStyle name="Normal 3 3 2 3 2" xfId="14938" xr:uid="{00000000-0005-0000-0000-0000583A0000}"/>
    <cellStyle name="Normal 3 3 2 3 2 2" xfId="14939" xr:uid="{00000000-0005-0000-0000-0000593A0000}"/>
    <cellStyle name="Normal 3 3 2 3 2 2 2" xfId="14940" xr:uid="{00000000-0005-0000-0000-00005A3A0000}"/>
    <cellStyle name="Normal 3 3 2 3 2 2 2 2" xfId="14941" xr:uid="{00000000-0005-0000-0000-00005B3A0000}"/>
    <cellStyle name="Normal 3 3 2 3 2 2 2 2 2" xfId="14942" xr:uid="{00000000-0005-0000-0000-00005C3A0000}"/>
    <cellStyle name="Normal 3 3 2 3 2 2 2 2 3" xfId="14943" xr:uid="{00000000-0005-0000-0000-00005D3A0000}"/>
    <cellStyle name="Normal 3 3 2 3 2 2 2 2 4" xfId="14944" xr:uid="{00000000-0005-0000-0000-00005E3A0000}"/>
    <cellStyle name="Normal 3 3 2 3 2 2 2 3" xfId="14945" xr:uid="{00000000-0005-0000-0000-00005F3A0000}"/>
    <cellStyle name="Normal 3 3 2 3 2 2 2 4" xfId="14946" xr:uid="{00000000-0005-0000-0000-0000603A0000}"/>
    <cellStyle name="Normal 3 3 2 3 2 2 2 5" xfId="14947" xr:uid="{00000000-0005-0000-0000-0000613A0000}"/>
    <cellStyle name="Normal 3 3 2 3 2 2 3" xfId="14948" xr:uid="{00000000-0005-0000-0000-0000623A0000}"/>
    <cellStyle name="Normal 3 3 2 3 2 2 3 2" xfId="14949" xr:uid="{00000000-0005-0000-0000-0000633A0000}"/>
    <cellStyle name="Normal 3 3 2 3 2 2 3 3" xfId="14950" xr:uid="{00000000-0005-0000-0000-0000643A0000}"/>
    <cellStyle name="Normal 3 3 2 3 2 2 3 4" xfId="14951" xr:uid="{00000000-0005-0000-0000-0000653A0000}"/>
    <cellStyle name="Normal 3 3 2 3 2 2 4" xfId="14952" xr:uid="{00000000-0005-0000-0000-0000663A0000}"/>
    <cellStyle name="Normal 3 3 2 3 2 2 5" xfId="14953" xr:uid="{00000000-0005-0000-0000-0000673A0000}"/>
    <cellStyle name="Normal 3 3 2 3 2 2 6" xfId="14954" xr:uid="{00000000-0005-0000-0000-0000683A0000}"/>
    <cellStyle name="Normal 3 3 2 3 2 3" xfId="14955" xr:uid="{00000000-0005-0000-0000-0000693A0000}"/>
    <cellStyle name="Normal 3 3 2 3 2 3 2" xfId="14956" xr:uid="{00000000-0005-0000-0000-00006A3A0000}"/>
    <cellStyle name="Normal 3 3 2 3 2 3 2 2" xfId="14957" xr:uid="{00000000-0005-0000-0000-00006B3A0000}"/>
    <cellStyle name="Normal 3 3 2 3 2 3 2 2 2" xfId="14958" xr:uid="{00000000-0005-0000-0000-00006C3A0000}"/>
    <cellStyle name="Normal 3 3 2 3 2 3 2 2 3" xfId="14959" xr:uid="{00000000-0005-0000-0000-00006D3A0000}"/>
    <cellStyle name="Normal 3 3 2 3 2 3 2 2 4" xfId="14960" xr:uid="{00000000-0005-0000-0000-00006E3A0000}"/>
    <cellStyle name="Normal 3 3 2 3 2 3 2 3" xfId="14961" xr:uid="{00000000-0005-0000-0000-00006F3A0000}"/>
    <cellStyle name="Normal 3 3 2 3 2 3 2 4" xfId="14962" xr:uid="{00000000-0005-0000-0000-0000703A0000}"/>
    <cellStyle name="Normal 3 3 2 3 2 3 2 5" xfId="14963" xr:uid="{00000000-0005-0000-0000-0000713A0000}"/>
    <cellStyle name="Normal 3 3 2 3 2 3 3" xfId="14964" xr:uid="{00000000-0005-0000-0000-0000723A0000}"/>
    <cellStyle name="Normal 3 3 2 3 2 3 3 2" xfId="14965" xr:uid="{00000000-0005-0000-0000-0000733A0000}"/>
    <cellStyle name="Normal 3 3 2 3 2 3 3 3" xfId="14966" xr:uid="{00000000-0005-0000-0000-0000743A0000}"/>
    <cellStyle name="Normal 3 3 2 3 2 3 3 4" xfId="14967" xr:uid="{00000000-0005-0000-0000-0000753A0000}"/>
    <cellStyle name="Normal 3 3 2 3 2 3 4" xfId="14968" xr:uid="{00000000-0005-0000-0000-0000763A0000}"/>
    <cellStyle name="Normal 3 3 2 3 2 3 5" xfId="14969" xr:uid="{00000000-0005-0000-0000-0000773A0000}"/>
    <cellStyle name="Normal 3 3 2 3 2 3 6" xfId="14970" xr:uid="{00000000-0005-0000-0000-0000783A0000}"/>
    <cellStyle name="Normal 3 3 2 3 2 4" xfId="14971" xr:uid="{00000000-0005-0000-0000-0000793A0000}"/>
    <cellStyle name="Normal 3 3 2 3 2 4 2" xfId="14972" xr:uid="{00000000-0005-0000-0000-00007A3A0000}"/>
    <cellStyle name="Normal 3 3 2 3 2 4 2 2" xfId="14973" xr:uid="{00000000-0005-0000-0000-00007B3A0000}"/>
    <cellStyle name="Normal 3 3 2 3 2 4 2 3" xfId="14974" xr:uid="{00000000-0005-0000-0000-00007C3A0000}"/>
    <cellStyle name="Normal 3 3 2 3 2 4 2 4" xfId="14975" xr:uid="{00000000-0005-0000-0000-00007D3A0000}"/>
    <cellStyle name="Normal 3 3 2 3 2 4 3" xfId="14976" xr:uid="{00000000-0005-0000-0000-00007E3A0000}"/>
    <cellStyle name="Normal 3 3 2 3 2 4 4" xfId="14977" xr:uid="{00000000-0005-0000-0000-00007F3A0000}"/>
    <cellStyle name="Normal 3 3 2 3 2 4 5" xfId="14978" xr:uid="{00000000-0005-0000-0000-0000803A0000}"/>
    <cellStyle name="Normal 3 3 2 3 2 5" xfId="14979" xr:uid="{00000000-0005-0000-0000-0000813A0000}"/>
    <cellStyle name="Normal 3 3 2 3 2 5 2" xfId="14980" xr:uid="{00000000-0005-0000-0000-0000823A0000}"/>
    <cellStyle name="Normal 3 3 2 3 2 5 3" xfId="14981" xr:uid="{00000000-0005-0000-0000-0000833A0000}"/>
    <cellStyle name="Normal 3 3 2 3 2 5 4" xfId="14982" xr:uid="{00000000-0005-0000-0000-0000843A0000}"/>
    <cellStyle name="Normal 3 3 2 3 2 6" xfId="14983" xr:uid="{00000000-0005-0000-0000-0000853A0000}"/>
    <cellStyle name="Normal 3 3 2 3 2 7" xfId="14984" xr:uid="{00000000-0005-0000-0000-0000863A0000}"/>
    <cellStyle name="Normal 3 3 2 3 2 8" xfId="14985" xr:uid="{00000000-0005-0000-0000-0000873A0000}"/>
    <cellStyle name="Normal 3 3 2 3 3" xfId="14986" xr:uid="{00000000-0005-0000-0000-0000883A0000}"/>
    <cellStyle name="Normal 3 3 2 3 3 2" xfId="14987" xr:uid="{00000000-0005-0000-0000-0000893A0000}"/>
    <cellStyle name="Normal 3 3 2 3 3 2 2" xfId="14988" xr:uid="{00000000-0005-0000-0000-00008A3A0000}"/>
    <cellStyle name="Normal 3 3 2 3 3 2 2 2" xfId="14989" xr:uid="{00000000-0005-0000-0000-00008B3A0000}"/>
    <cellStyle name="Normal 3 3 2 3 3 2 2 3" xfId="14990" xr:uid="{00000000-0005-0000-0000-00008C3A0000}"/>
    <cellStyle name="Normal 3 3 2 3 3 2 2 4" xfId="14991" xr:uid="{00000000-0005-0000-0000-00008D3A0000}"/>
    <cellStyle name="Normal 3 3 2 3 3 2 3" xfId="14992" xr:uid="{00000000-0005-0000-0000-00008E3A0000}"/>
    <cellStyle name="Normal 3 3 2 3 3 2 4" xfId="14993" xr:uid="{00000000-0005-0000-0000-00008F3A0000}"/>
    <cellStyle name="Normal 3 3 2 3 3 2 5" xfId="14994" xr:uid="{00000000-0005-0000-0000-0000903A0000}"/>
    <cellStyle name="Normal 3 3 2 3 3 3" xfId="14995" xr:uid="{00000000-0005-0000-0000-0000913A0000}"/>
    <cellStyle name="Normal 3 3 2 3 3 3 2" xfId="14996" xr:uid="{00000000-0005-0000-0000-0000923A0000}"/>
    <cellStyle name="Normal 3 3 2 3 3 3 3" xfId="14997" xr:uid="{00000000-0005-0000-0000-0000933A0000}"/>
    <cellStyle name="Normal 3 3 2 3 3 3 4" xfId="14998" xr:uid="{00000000-0005-0000-0000-0000943A0000}"/>
    <cellStyle name="Normal 3 3 2 3 3 4" xfId="14999" xr:uid="{00000000-0005-0000-0000-0000953A0000}"/>
    <cellStyle name="Normal 3 3 2 3 3 5" xfId="15000" xr:uid="{00000000-0005-0000-0000-0000963A0000}"/>
    <cellStyle name="Normal 3 3 2 3 3 6" xfId="15001" xr:uid="{00000000-0005-0000-0000-0000973A0000}"/>
    <cellStyle name="Normal 3 3 2 3 4" xfId="15002" xr:uid="{00000000-0005-0000-0000-0000983A0000}"/>
    <cellStyle name="Normal 3 3 2 3 4 2" xfId="15003" xr:uid="{00000000-0005-0000-0000-0000993A0000}"/>
    <cellStyle name="Normal 3 3 2 3 4 2 2" xfId="15004" xr:uid="{00000000-0005-0000-0000-00009A3A0000}"/>
    <cellStyle name="Normal 3 3 2 3 4 2 2 2" xfId="15005" xr:uid="{00000000-0005-0000-0000-00009B3A0000}"/>
    <cellStyle name="Normal 3 3 2 3 4 2 2 3" xfId="15006" xr:uid="{00000000-0005-0000-0000-00009C3A0000}"/>
    <cellStyle name="Normal 3 3 2 3 4 2 2 4" xfId="15007" xr:uid="{00000000-0005-0000-0000-00009D3A0000}"/>
    <cellStyle name="Normal 3 3 2 3 4 2 3" xfId="15008" xr:uid="{00000000-0005-0000-0000-00009E3A0000}"/>
    <cellStyle name="Normal 3 3 2 3 4 2 4" xfId="15009" xr:uid="{00000000-0005-0000-0000-00009F3A0000}"/>
    <cellStyle name="Normal 3 3 2 3 4 2 5" xfId="15010" xr:uid="{00000000-0005-0000-0000-0000A03A0000}"/>
    <cellStyle name="Normal 3 3 2 3 4 3" xfId="15011" xr:uid="{00000000-0005-0000-0000-0000A13A0000}"/>
    <cellStyle name="Normal 3 3 2 3 4 3 2" xfId="15012" xr:uid="{00000000-0005-0000-0000-0000A23A0000}"/>
    <cellStyle name="Normal 3 3 2 3 4 3 3" xfId="15013" xr:uid="{00000000-0005-0000-0000-0000A33A0000}"/>
    <cellStyle name="Normal 3 3 2 3 4 3 4" xfId="15014" xr:uid="{00000000-0005-0000-0000-0000A43A0000}"/>
    <cellStyle name="Normal 3 3 2 3 4 4" xfId="15015" xr:uid="{00000000-0005-0000-0000-0000A53A0000}"/>
    <cellStyle name="Normal 3 3 2 3 4 5" xfId="15016" xr:uid="{00000000-0005-0000-0000-0000A63A0000}"/>
    <cellStyle name="Normal 3 3 2 3 4 6" xfId="15017" xr:uid="{00000000-0005-0000-0000-0000A73A0000}"/>
    <cellStyle name="Normal 3 3 2 3 5" xfId="15018" xr:uid="{00000000-0005-0000-0000-0000A83A0000}"/>
    <cellStyle name="Normal 3 3 2 3 5 2" xfId="15019" xr:uid="{00000000-0005-0000-0000-0000A93A0000}"/>
    <cellStyle name="Normal 3 3 2 3 5 2 2" xfId="15020" xr:uid="{00000000-0005-0000-0000-0000AA3A0000}"/>
    <cellStyle name="Normal 3 3 2 3 5 2 3" xfId="15021" xr:uid="{00000000-0005-0000-0000-0000AB3A0000}"/>
    <cellStyle name="Normal 3 3 2 3 5 2 4" xfId="15022" xr:uid="{00000000-0005-0000-0000-0000AC3A0000}"/>
    <cellStyle name="Normal 3 3 2 3 5 3" xfId="15023" xr:uid="{00000000-0005-0000-0000-0000AD3A0000}"/>
    <cellStyle name="Normal 3 3 2 3 5 4" xfId="15024" xr:uid="{00000000-0005-0000-0000-0000AE3A0000}"/>
    <cellStyle name="Normal 3 3 2 3 5 5" xfId="15025" xr:uid="{00000000-0005-0000-0000-0000AF3A0000}"/>
    <cellStyle name="Normal 3 3 2 3 6" xfId="15026" xr:uid="{00000000-0005-0000-0000-0000B03A0000}"/>
    <cellStyle name="Normal 3 3 2 3 6 2" xfId="15027" xr:uid="{00000000-0005-0000-0000-0000B13A0000}"/>
    <cellStyle name="Normal 3 3 2 3 6 3" xfId="15028" xr:uid="{00000000-0005-0000-0000-0000B23A0000}"/>
    <cellStyle name="Normal 3 3 2 3 6 4" xfId="15029" xr:uid="{00000000-0005-0000-0000-0000B33A0000}"/>
    <cellStyle name="Normal 3 3 2 3 7" xfId="15030" xr:uid="{00000000-0005-0000-0000-0000B43A0000}"/>
    <cellStyle name="Normal 3 3 2 3 8" xfId="15031" xr:uid="{00000000-0005-0000-0000-0000B53A0000}"/>
    <cellStyle name="Normal 3 3 2 3 9" xfId="15032" xr:uid="{00000000-0005-0000-0000-0000B63A0000}"/>
    <cellStyle name="Normal 3 3 2 4" xfId="15033" xr:uid="{00000000-0005-0000-0000-0000B73A0000}"/>
    <cellStyle name="Normal 3 3 2 4 2" xfId="15034" xr:uid="{00000000-0005-0000-0000-0000B83A0000}"/>
    <cellStyle name="Normal 3 3 2 4 2 2" xfId="15035" xr:uid="{00000000-0005-0000-0000-0000B93A0000}"/>
    <cellStyle name="Normal 3 3 2 4 2 2 2" xfId="15036" xr:uid="{00000000-0005-0000-0000-0000BA3A0000}"/>
    <cellStyle name="Normal 3 3 2 4 2 2 2 2" xfId="15037" xr:uid="{00000000-0005-0000-0000-0000BB3A0000}"/>
    <cellStyle name="Normal 3 3 2 4 2 2 2 2 2" xfId="15038" xr:uid="{00000000-0005-0000-0000-0000BC3A0000}"/>
    <cellStyle name="Normal 3 3 2 4 2 2 2 2 3" xfId="15039" xr:uid="{00000000-0005-0000-0000-0000BD3A0000}"/>
    <cellStyle name="Normal 3 3 2 4 2 2 2 2 4" xfId="15040" xr:uid="{00000000-0005-0000-0000-0000BE3A0000}"/>
    <cellStyle name="Normal 3 3 2 4 2 2 2 3" xfId="15041" xr:uid="{00000000-0005-0000-0000-0000BF3A0000}"/>
    <cellStyle name="Normal 3 3 2 4 2 2 2 4" xfId="15042" xr:uid="{00000000-0005-0000-0000-0000C03A0000}"/>
    <cellStyle name="Normal 3 3 2 4 2 2 2 5" xfId="15043" xr:uid="{00000000-0005-0000-0000-0000C13A0000}"/>
    <cellStyle name="Normal 3 3 2 4 2 2 3" xfId="15044" xr:uid="{00000000-0005-0000-0000-0000C23A0000}"/>
    <cellStyle name="Normal 3 3 2 4 2 2 3 2" xfId="15045" xr:uid="{00000000-0005-0000-0000-0000C33A0000}"/>
    <cellStyle name="Normal 3 3 2 4 2 2 3 3" xfId="15046" xr:uid="{00000000-0005-0000-0000-0000C43A0000}"/>
    <cellStyle name="Normal 3 3 2 4 2 2 3 4" xfId="15047" xr:uid="{00000000-0005-0000-0000-0000C53A0000}"/>
    <cellStyle name="Normal 3 3 2 4 2 2 4" xfId="15048" xr:uid="{00000000-0005-0000-0000-0000C63A0000}"/>
    <cellStyle name="Normal 3 3 2 4 2 2 5" xfId="15049" xr:uid="{00000000-0005-0000-0000-0000C73A0000}"/>
    <cellStyle name="Normal 3 3 2 4 2 2 6" xfId="15050" xr:uid="{00000000-0005-0000-0000-0000C83A0000}"/>
    <cellStyle name="Normal 3 3 2 4 2 3" xfId="15051" xr:uid="{00000000-0005-0000-0000-0000C93A0000}"/>
    <cellStyle name="Normal 3 3 2 4 2 3 2" xfId="15052" xr:uid="{00000000-0005-0000-0000-0000CA3A0000}"/>
    <cellStyle name="Normal 3 3 2 4 2 3 2 2" xfId="15053" xr:uid="{00000000-0005-0000-0000-0000CB3A0000}"/>
    <cellStyle name="Normal 3 3 2 4 2 3 2 2 2" xfId="15054" xr:uid="{00000000-0005-0000-0000-0000CC3A0000}"/>
    <cellStyle name="Normal 3 3 2 4 2 3 2 2 3" xfId="15055" xr:uid="{00000000-0005-0000-0000-0000CD3A0000}"/>
    <cellStyle name="Normal 3 3 2 4 2 3 2 2 4" xfId="15056" xr:uid="{00000000-0005-0000-0000-0000CE3A0000}"/>
    <cellStyle name="Normal 3 3 2 4 2 3 2 3" xfId="15057" xr:uid="{00000000-0005-0000-0000-0000CF3A0000}"/>
    <cellStyle name="Normal 3 3 2 4 2 3 2 4" xfId="15058" xr:uid="{00000000-0005-0000-0000-0000D03A0000}"/>
    <cellStyle name="Normal 3 3 2 4 2 3 2 5" xfId="15059" xr:uid="{00000000-0005-0000-0000-0000D13A0000}"/>
    <cellStyle name="Normal 3 3 2 4 2 3 3" xfId="15060" xr:uid="{00000000-0005-0000-0000-0000D23A0000}"/>
    <cellStyle name="Normal 3 3 2 4 2 3 3 2" xfId="15061" xr:uid="{00000000-0005-0000-0000-0000D33A0000}"/>
    <cellStyle name="Normal 3 3 2 4 2 3 3 3" xfId="15062" xr:uid="{00000000-0005-0000-0000-0000D43A0000}"/>
    <cellStyle name="Normal 3 3 2 4 2 3 3 4" xfId="15063" xr:uid="{00000000-0005-0000-0000-0000D53A0000}"/>
    <cellStyle name="Normal 3 3 2 4 2 3 4" xfId="15064" xr:uid="{00000000-0005-0000-0000-0000D63A0000}"/>
    <cellStyle name="Normal 3 3 2 4 2 3 5" xfId="15065" xr:uid="{00000000-0005-0000-0000-0000D73A0000}"/>
    <cellStyle name="Normal 3 3 2 4 2 3 6" xfId="15066" xr:uid="{00000000-0005-0000-0000-0000D83A0000}"/>
    <cellStyle name="Normal 3 3 2 4 2 4" xfId="15067" xr:uid="{00000000-0005-0000-0000-0000D93A0000}"/>
    <cellStyle name="Normal 3 3 2 4 2 4 2" xfId="15068" xr:uid="{00000000-0005-0000-0000-0000DA3A0000}"/>
    <cellStyle name="Normal 3 3 2 4 2 4 2 2" xfId="15069" xr:uid="{00000000-0005-0000-0000-0000DB3A0000}"/>
    <cellStyle name="Normal 3 3 2 4 2 4 2 3" xfId="15070" xr:uid="{00000000-0005-0000-0000-0000DC3A0000}"/>
    <cellStyle name="Normal 3 3 2 4 2 4 2 4" xfId="15071" xr:uid="{00000000-0005-0000-0000-0000DD3A0000}"/>
    <cellStyle name="Normal 3 3 2 4 2 4 3" xfId="15072" xr:uid="{00000000-0005-0000-0000-0000DE3A0000}"/>
    <cellStyle name="Normal 3 3 2 4 2 4 4" xfId="15073" xr:uid="{00000000-0005-0000-0000-0000DF3A0000}"/>
    <cellStyle name="Normal 3 3 2 4 2 4 5" xfId="15074" xr:uid="{00000000-0005-0000-0000-0000E03A0000}"/>
    <cellStyle name="Normal 3 3 2 4 2 5" xfId="15075" xr:uid="{00000000-0005-0000-0000-0000E13A0000}"/>
    <cellStyle name="Normal 3 3 2 4 2 5 2" xfId="15076" xr:uid="{00000000-0005-0000-0000-0000E23A0000}"/>
    <cellStyle name="Normal 3 3 2 4 2 5 3" xfId="15077" xr:uid="{00000000-0005-0000-0000-0000E33A0000}"/>
    <cellStyle name="Normal 3 3 2 4 2 5 4" xfId="15078" xr:uid="{00000000-0005-0000-0000-0000E43A0000}"/>
    <cellStyle name="Normal 3 3 2 4 2 6" xfId="15079" xr:uid="{00000000-0005-0000-0000-0000E53A0000}"/>
    <cellStyle name="Normal 3 3 2 4 2 7" xfId="15080" xr:uid="{00000000-0005-0000-0000-0000E63A0000}"/>
    <cellStyle name="Normal 3 3 2 4 2 8" xfId="15081" xr:uid="{00000000-0005-0000-0000-0000E73A0000}"/>
    <cellStyle name="Normal 3 3 2 4 3" xfId="15082" xr:uid="{00000000-0005-0000-0000-0000E83A0000}"/>
    <cellStyle name="Normal 3 3 2 4 3 2" xfId="15083" xr:uid="{00000000-0005-0000-0000-0000E93A0000}"/>
    <cellStyle name="Normal 3 3 2 4 3 2 2" xfId="15084" xr:uid="{00000000-0005-0000-0000-0000EA3A0000}"/>
    <cellStyle name="Normal 3 3 2 4 3 2 2 2" xfId="15085" xr:uid="{00000000-0005-0000-0000-0000EB3A0000}"/>
    <cellStyle name="Normal 3 3 2 4 3 2 2 3" xfId="15086" xr:uid="{00000000-0005-0000-0000-0000EC3A0000}"/>
    <cellStyle name="Normal 3 3 2 4 3 2 2 4" xfId="15087" xr:uid="{00000000-0005-0000-0000-0000ED3A0000}"/>
    <cellStyle name="Normal 3 3 2 4 3 2 3" xfId="15088" xr:uid="{00000000-0005-0000-0000-0000EE3A0000}"/>
    <cellStyle name="Normal 3 3 2 4 3 2 4" xfId="15089" xr:uid="{00000000-0005-0000-0000-0000EF3A0000}"/>
    <cellStyle name="Normal 3 3 2 4 3 2 5" xfId="15090" xr:uid="{00000000-0005-0000-0000-0000F03A0000}"/>
    <cellStyle name="Normal 3 3 2 4 3 3" xfId="15091" xr:uid="{00000000-0005-0000-0000-0000F13A0000}"/>
    <cellStyle name="Normal 3 3 2 4 3 3 2" xfId="15092" xr:uid="{00000000-0005-0000-0000-0000F23A0000}"/>
    <cellStyle name="Normal 3 3 2 4 3 3 3" xfId="15093" xr:uid="{00000000-0005-0000-0000-0000F33A0000}"/>
    <cellStyle name="Normal 3 3 2 4 3 3 4" xfId="15094" xr:uid="{00000000-0005-0000-0000-0000F43A0000}"/>
    <cellStyle name="Normal 3 3 2 4 3 4" xfId="15095" xr:uid="{00000000-0005-0000-0000-0000F53A0000}"/>
    <cellStyle name="Normal 3 3 2 4 3 5" xfId="15096" xr:uid="{00000000-0005-0000-0000-0000F63A0000}"/>
    <cellStyle name="Normal 3 3 2 4 3 6" xfId="15097" xr:uid="{00000000-0005-0000-0000-0000F73A0000}"/>
    <cellStyle name="Normal 3 3 2 4 4" xfId="15098" xr:uid="{00000000-0005-0000-0000-0000F83A0000}"/>
    <cellStyle name="Normal 3 3 2 4 4 2" xfId="15099" xr:uid="{00000000-0005-0000-0000-0000F93A0000}"/>
    <cellStyle name="Normal 3 3 2 4 4 2 2" xfId="15100" xr:uid="{00000000-0005-0000-0000-0000FA3A0000}"/>
    <cellStyle name="Normal 3 3 2 4 4 2 2 2" xfId="15101" xr:uid="{00000000-0005-0000-0000-0000FB3A0000}"/>
    <cellStyle name="Normal 3 3 2 4 4 2 2 3" xfId="15102" xr:uid="{00000000-0005-0000-0000-0000FC3A0000}"/>
    <cellStyle name="Normal 3 3 2 4 4 2 2 4" xfId="15103" xr:uid="{00000000-0005-0000-0000-0000FD3A0000}"/>
    <cellStyle name="Normal 3 3 2 4 4 2 3" xfId="15104" xr:uid="{00000000-0005-0000-0000-0000FE3A0000}"/>
    <cellStyle name="Normal 3 3 2 4 4 2 4" xfId="15105" xr:uid="{00000000-0005-0000-0000-0000FF3A0000}"/>
    <cellStyle name="Normal 3 3 2 4 4 2 5" xfId="15106" xr:uid="{00000000-0005-0000-0000-0000003B0000}"/>
    <cellStyle name="Normal 3 3 2 4 4 3" xfId="15107" xr:uid="{00000000-0005-0000-0000-0000013B0000}"/>
    <cellStyle name="Normal 3 3 2 4 4 3 2" xfId="15108" xr:uid="{00000000-0005-0000-0000-0000023B0000}"/>
    <cellStyle name="Normal 3 3 2 4 4 3 3" xfId="15109" xr:uid="{00000000-0005-0000-0000-0000033B0000}"/>
    <cellStyle name="Normal 3 3 2 4 4 3 4" xfId="15110" xr:uid="{00000000-0005-0000-0000-0000043B0000}"/>
    <cellStyle name="Normal 3 3 2 4 4 4" xfId="15111" xr:uid="{00000000-0005-0000-0000-0000053B0000}"/>
    <cellStyle name="Normal 3 3 2 4 4 5" xfId="15112" xr:uid="{00000000-0005-0000-0000-0000063B0000}"/>
    <cellStyle name="Normal 3 3 2 4 4 6" xfId="15113" xr:uid="{00000000-0005-0000-0000-0000073B0000}"/>
    <cellStyle name="Normal 3 3 2 4 5" xfId="15114" xr:uid="{00000000-0005-0000-0000-0000083B0000}"/>
    <cellStyle name="Normal 3 3 2 4 5 2" xfId="15115" xr:uid="{00000000-0005-0000-0000-0000093B0000}"/>
    <cellStyle name="Normal 3 3 2 4 5 2 2" xfId="15116" xr:uid="{00000000-0005-0000-0000-00000A3B0000}"/>
    <cellStyle name="Normal 3 3 2 4 5 2 3" xfId="15117" xr:uid="{00000000-0005-0000-0000-00000B3B0000}"/>
    <cellStyle name="Normal 3 3 2 4 5 2 4" xfId="15118" xr:uid="{00000000-0005-0000-0000-00000C3B0000}"/>
    <cellStyle name="Normal 3 3 2 4 5 3" xfId="15119" xr:uid="{00000000-0005-0000-0000-00000D3B0000}"/>
    <cellStyle name="Normal 3 3 2 4 5 4" xfId="15120" xr:uid="{00000000-0005-0000-0000-00000E3B0000}"/>
    <cellStyle name="Normal 3 3 2 4 5 5" xfId="15121" xr:uid="{00000000-0005-0000-0000-00000F3B0000}"/>
    <cellStyle name="Normal 3 3 2 4 6" xfId="15122" xr:uid="{00000000-0005-0000-0000-0000103B0000}"/>
    <cellStyle name="Normal 3 3 2 4 6 2" xfId="15123" xr:uid="{00000000-0005-0000-0000-0000113B0000}"/>
    <cellStyle name="Normal 3 3 2 4 6 3" xfId="15124" xr:uid="{00000000-0005-0000-0000-0000123B0000}"/>
    <cellStyle name="Normal 3 3 2 4 6 4" xfId="15125" xr:uid="{00000000-0005-0000-0000-0000133B0000}"/>
    <cellStyle name="Normal 3 3 2 4 7" xfId="15126" xr:uid="{00000000-0005-0000-0000-0000143B0000}"/>
    <cellStyle name="Normal 3 3 2 4 8" xfId="15127" xr:uid="{00000000-0005-0000-0000-0000153B0000}"/>
    <cellStyle name="Normal 3 3 2 4 9" xfId="15128" xr:uid="{00000000-0005-0000-0000-0000163B0000}"/>
    <cellStyle name="Normal 3 3 2 5" xfId="15129" xr:uid="{00000000-0005-0000-0000-0000173B0000}"/>
    <cellStyle name="Normal 3 3 2 5 2" xfId="15130" xr:uid="{00000000-0005-0000-0000-0000183B0000}"/>
    <cellStyle name="Normal 3 3 2 5 2 2" xfId="15131" xr:uid="{00000000-0005-0000-0000-0000193B0000}"/>
    <cellStyle name="Normal 3 3 2 5 2 2 2" xfId="15132" xr:uid="{00000000-0005-0000-0000-00001A3B0000}"/>
    <cellStyle name="Normal 3 3 2 5 2 2 2 2" xfId="15133" xr:uid="{00000000-0005-0000-0000-00001B3B0000}"/>
    <cellStyle name="Normal 3 3 2 5 2 2 2 3" xfId="15134" xr:uid="{00000000-0005-0000-0000-00001C3B0000}"/>
    <cellStyle name="Normal 3 3 2 5 2 2 2 4" xfId="15135" xr:uid="{00000000-0005-0000-0000-00001D3B0000}"/>
    <cellStyle name="Normal 3 3 2 5 2 2 3" xfId="15136" xr:uid="{00000000-0005-0000-0000-00001E3B0000}"/>
    <cellStyle name="Normal 3 3 2 5 2 2 4" xfId="15137" xr:uid="{00000000-0005-0000-0000-00001F3B0000}"/>
    <cellStyle name="Normal 3 3 2 5 2 2 5" xfId="15138" xr:uid="{00000000-0005-0000-0000-0000203B0000}"/>
    <cellStyle name="Normal 3 3 2 5 2 3" xfId="15139" xr:uid="{00000000-0005-0000-0000-0000213B0000}"/>
    <cellStyle name="Normal 3 3 2 5 2 3 2" xfId="15140" xr:uid="{00000000-0005-0000-0000-0000223B0000}"/>
    <cellStyle name="Normal 3 3 2 5 2 3 3" xfId="15141" xr:uid="{00000000-0005-0000-0000-0000233B0000}"/>
    <cellStyle name="Normal 3 3 2 5 2 3 4" xfId="15142" xr:uid="{00000000-0005-0000-0000-0000243B0000}"/>
    <cellStyle name="Normal 3 3 2 5 2 4" xfId="15143" xr:uid="{00000000-0005-0000-0000-0000253B0000}"/>
    <cellStyle name="Normal 3 3 2 5 2 5" xfId="15144" xr:uid="{00000000-0005-0000-0000-0000263B0000}"/>
    <cellStyle name="Normal 3 3 2 5 2 6" xfId="15145" xr:uid="{00000000-0005-0000-0000-0000273B0000}"/>
    <cellStyle name="Normal 3 3 2 5 3" xfId="15146" xr:uid="{00000000-0005-0000-0000-0000283B0000}"/>
    <cellStyle name="Normal 3 3 2 5 3 2" xfId="15147" xr:uid="{00000000-0005-0000-0000-0000293B0000}"/>
    <cellStyle name="Normal 3 3 2 5 3 2 2" xfId="15148" xr:uid="{00000000-0005-0000-0000-00002A3B0000}"/>
    <cellStyle name="Normal 3 3 2 5 3 2 2 2" xfId="15149" xr:uid="{00000000-0005-0000-0000-00002B3B0000}"/>
    <cellStyle name="Normal 3 3 2 5 3 2 2 3" xfId="15150" xr:uid="{00000000-0005-0000-0000-00002C3B0000}"/>
    <cellStyle name="Normal 3 3 2 5 3 2 2 4" xfId="15151" xr:uid="{00000000-0005-0000-0000-00002D3B0000}"/>
    <cellStyle name="Normal 3 3 2 5 3 2 3" xfId="15152" xr:uid="{00000000-0005-0000-0000-00002E3B0000}"/>
    <cellStyle name="Normal 3 3 2 5 3 2 4" xfId="15153" xr:uid="{00000000-0005-0000-0000-00002F3B0000}"/>
    <cellStyle name="Normal 3 3 2 5 3 2 5" xfId="15154" xr:uid="{00000000-0005-0000-0000-0000303B0000}"/>
    <cellStyle name="Normal 3 3 2 5 3 3" xfId="15155" xr:uid="{00000000-0005-0000-0000-0000313B0000}"/>
    <cellStyle name="Normal 3 3 2 5 3 3 2" xfId="15156" xr:uid="{00000000-0005-0000-0000-0000323B0000}"/>
    <cellStyle name="Normal 3 3 2 5 3 3 3" xfId="15157" xr:uid="{00000000-0005-0000-0000-0000333B0000}"/>
    <cellStyle name="Normal 3 3 2 5 3 3 4" xfId="15158" xr:uid="{00000000-0005-0000-0000-0000343B0000}"/>
    <cellStyle name="Normal 3 3 2 5 3 4" xfId="15159" xr:uid="{00000000-0005-0000-0000-0000353B0000}"/>
    <cellStyle name="Normal 3 3 2 5 3 5" xfId="15160" xr:uid="{00000000-0005-0000-0000-0000363B0000}"/>
    <cellStyle name="Normal 3 3 2 5 3 6" xfId="15161" xr:uid="{00000000-0005-0000-0000-0000373B0000}"/>
    <cellStyle name="Normal 3 3 2 5 4" xfId="15162" xr:uid="{00000000-0005-0000-0000-0000383B0000}"/>
    <cellStyle name="Normal 3 3 2 5 4 2" xfId="15163" xr:uid="{00000000-0005-0000-0000-0000393B0000}"/>
    <cellStyle name="Normal 3 3 2 5 4 2 2" xfId="15164" xr:uid="{00000000-0005-0000-0000-00003A3B0000}"/>
    <cellStyle name="Normal 3 3 2 5 4 2 3" xfId="15165" xr:uid="{00000000-0005-0000-0000-00003B3B0000}"/>
    <cellStyle name="Normal 3 3 2 5 4 2 4" xfId="15166" xr:uid="{00000000-0005-0000-0000-00003C3B0000}"/>
    <cellStyle name="Normal 3 3 2 5 4 3" xfId="15167" xr:uid="{00000000-0005-0000-0000-00003D3B0000}"/>
    <cellStyle name="Normal 3 3 2 5 4 4" xfId="15168" xr:uid="{00000000-0005-0000-0000-00003E3B0000}"/>
    <cellStyle name="Normal 3 3 2 5 4 5" xfId="15169" xr:uid="{00000000-0005-0000-0000-00003F3B0000}"/>
    <cellStyle name="Normal 3 3 2 5 5" xfId="15170" xr:uid="{00000000-0005-0000-0000-0000403B0000}"/>
    <cellStyle name="Normal 3 3 2 5 5 2" xfId="15171" xr:uid="{00000000-0005-0000-0000-0000413B0000}"/>
    <cellStyle name="Normal 3 3 2 5 5 3" xfId="15172" xr:uid="{00000000-0005-0000-0000-0000423B0000}"/>
    <cellStyle name="Normal 3 3 2 5 5 4" xfId="15173" xr:uid="{00000000-0005-0000-0000-0000433B0000}"/>
    <cellStyle name="Normal 3 3 2 5 6" xfId="15174" xr:uid="{00000000-0005-0000-0000-0000443B0000}"/>
    <cellStyle name="Normal 3 3 2 5 7" xfId="15175" xr:uid="{00000000-0005-0000-0000-0000453B0000}"/>
    <cellStyle name="Normal 3 3 2 5 8" xfId="15176" xr:uid="{00000000-0005-0000-0000-0000463B0000}"/>
    <cellStyle name="Normal 3 3 2 6" xfId="15177" xr:uid="{00000000-0005-0000-0000-0000473B0000}"/>
    <cellStyle name="Normal 3 3 2 6 2" xfId="15178" xr:uid="{00000000-0005-0000-0000-0000483B0000}"/>
    <cellStyle name="Normal 3 3 2 6 2 2" xfId="15179" xr:uid="{00000000-0005-0000-0000-0000493B0000}"/>
    <cellStyle name="Normal 3 3 2 6 2 2 2" xfId="15180" xr:uid="{00000000-0005-0000-0000-00004A3B0000}"/>
    <cellStyle name="Normal 3 3 2 6 2 2 2 2" xfId="15181" xr:uid="{00000000-0005-0000-0000-00004B3B0000}"/>
    <cellStyle name="Normal 3 3 2 6 2 2 2 3" xfId="15182" xr:uid="{00000000-0005-0000-0000-00004C3B0000}"/>
    <cellStyle name="Normal 3 3 2 6 2 2 2 4" xfId="15183" xr:uid="{00000000-0005-0000-0000-00004D3B0000}"/>
    <cellStyle name="Normal 3 3 2 6 2 2 3" xfId="15184" xr:uid="{00000000-0005-0000-0000-00004E3B0000}"/>
    <cellStyle name="Normal 3 3 2 6 2 2 4" xfId="15185" xr:uid="{00000000-0005-0000-0000-00004F3B0000}"/>
    <cellStyle name="Normal 3 3 2 6 2 2 5" xfId="15186" xr:uid="{00000000-0005-0000-0000-0000503B0000}"/>
    <cellStyle name="Normal 3 3 2 6 2 3" xfId="15187" xr:uid="{00000000-0005-0000-0000-0000513B0000}"/>
    <cellStyle name="Normal 3 3 2 6 2 3 2" xfId="15188" xr:uid="{00000000-0005-0000-0000-0000523B0000}"/>
    <cellStyle name="Normal 3 3 2 6 2 3 3" xfId="15189" xr:uid="{00000000-0005-0000-0000-0000533B0000}"/>
    <cellStyle name="Normal 3 3 2 6 2 3 4" xfId="15190" xr:uid="{00000000-0005-0000-0000-0000543B0000}"/>
    <cellStyle name="Normal 3 3 2 6 2 4" xfId="15191" xr:uid="{00000000-0005-0000-0000-0000553B0000}"/>
    <cellStyle name="Normal 3 3 2 6 2 5" xfId="15192" xr:uid="{00000000-0005-0000-0000-0000563B0000}"/>
    <cellStyle name="Normal 3 3 2 6 2 6" xfId="15193" xr:uid="{00000000-0005-0000-0000-0000573B0000}"/>
    <cellStyle name="Normal 3 3 2 6 3" xfId="15194" xr:uid="{00000000-0005-0000-0000-0000583B0000}"/>
    <cellStyle name="Normal 3 3 2 6 3 2" xfId="15195" xr:uid="{00000000-0005-0000-0000-0000593B0000}"/>
    <cellStyle name="Normal 3 3 2 6 3 2 2" xfId="15196" xr:uid="{00000000-0005-0000-0000-00005A3B0000}"/>
    <cellStyle name="Normal 3 3 2 6 3 2 2 2" xfId="15197" xr:uid="{00000000-0005-0000-0000-00005B3B0000}"/>
    <cellStyle name="Normal 3 3 2 6 3 2 2 3" xfId="15198" xr:uid="{00000000-0005-0000-0000-00005C3B0000}"/>
    <cellStyle name="Normal 3 3 2 6 3 2 2 4" xfId="15199" xr:uid="{00000000-0005-0000-0000-00005D3B0000}"/>
    <cellStyle name="Normal 3 3 2 6 3 2 3" xfId="15200" xr:uid="{00000000-0005-0000-0000-00005E3B0000}"/>
    <cellStyle name="Normal 3 3 2 6 3 2 4" xfId="15201" xr:uid="{00000000-0005-0000-0000-00005F3B0000}"/>
    <cellStyle name="Normal 3 3 2 6 3 2 5" xfId="15202" xr:uid="{00000000-0005-0000-0000-0000603B0000}"/>
    <cellStyle name="Normal 3 3 2 6 3 3" xfId="15203" xr:uid="{00000000-0005-0000-0000-0000613B0000}"/>
    <cellStyle name="Normal 3 3 2 6 3 3 2" xfId="15204" xr:uid="{00000000-0005-0000-0000-0000623B0000}"/>
    <cellStyle name="Normal 3 3 2 6 3 3 3" xfId="15205" xr:uid="{00000000-0005-0000-0000-0000633B0000}"/>
    <cellStyle name="Normal 3 3 2 6 3 3 4" xfId="15206" xr:uid="{00000000-0005-0000-0000-0000643B0000}"/>
    <cellStyle name="Normal 3 3 2 6 3 4" xfId="15207" xr:uid="{00000000-0005-0000-0000-0000653B0000}"/>
    <cellStyle name="Normal 3 3 2 6 3 5" xfId="15208" xr:uid="{00000000-0005-0000-0000-0000663B0000}"/>
    <cellStyle name="Normal 3 3 2 6 3 6" xfId="15209" xr:uid="{00000000-0005-0000-0000-0000673B0000}"/>
    <cellStyle name="Normal 3 3 2 6 4" xfId="15210" xr:uid="{00000000-0005-0000-0000-0000683B0000}"/>
    <cellStyle name="Normal 3 3 2 6 4 2" xfId="15211" xr:uid="{00000000-0005-0000-0000-0000693B0000}"/>
    <cellStyle name="Normal 3 3 2 6 4 2 2" xfId="15212" xr:uid="{00000000-0005-0000-0000-00006A3B0000}"/>
    <cellStyle name="Normal 3 3 2 6 4 2 3" xfId="15213" xr:uid="{00000000-0005-0000-0000-00006B3B0000}"/>
    <cellStyle name="Normal 3 3 2 6 4 2 4" xfId="15214" xr:uid="{00000000-0005-0000-0000-00006C3B0000}"/>
    <cellStyle name="Normal 3 3 2 6 4 3" xfId="15215" xr:uid="{00000000-0005-0000-0000-00006D3B0000}"/>
    <cellStyle name="Normal 3 3 2 6 4 4" xfId="15216" xr:uid="{00000000-0005-0000-0000-00006E3B0000}"/>
    <cellStyle name="Normal 3 3 2 6 4 5" xfId="15217" xr:uid="{00000000-0005-0000-0000-00006F3B0000}"/>
    <cellStyle name="Normal 3 3 2 6 5" xfId="15218" xr:uid="{00000000-0005-0000-0000-0000703B0000}"/>
    <cellStyle name="Normal 3 3 2 6 5 2" xfId="15219" xr:uid="{00000000-0005-0000-0000-0000713B0000}"/>
    <cellStyle name="Normal 3 3 2 6 5 3" xfId="15220" xr:uid="{00000000-0005-0000-0000-0000723B0000}"/>
    <cellStyle name="Normal 3 3 2 6 5 4" xfId="15221" xr:uid="{00000000-0005-0000-0000-0000733B0000}"/>
    <cellStyle name="Normal 3 3 2 6 6" xfId="15222" xr:uid="{00000000-0005-0000-0000-0000743B0000}"/>
    <cellStyle name="Normal 3 3 2 6 7" xfId="15223" xr:uid="{00000000-0005-0000-0000-0000753B0000}"/>
    <cellStyle name="Normal 3 3 2 6 8" xfId="15224" xr:uid="{00000000-0005-0000-0000-0000763B0000}"/>
    <cellStyle name="Normal 3 3 2 7" xfId="15225" xr:uid="{00000000-0005-0000-0000-0000773B0000}"/>
    <cellStyle name="Normal 3 3 2 7 2" xfId="15226" xr:uid="{00000000-0005-0000-0000-0000783B0000}"/>
    <cellStyle name="Normal 3 3 2 7 2 2" xfId="15227" xr:uid="{00000000-0005-0000-0000-0000793B0000}"/>
    <cellStyle name="Normal 3 3 2 7 2 2 2" xfId="15228" xr:uid="{00000000-0005-0000-0000-00007A3B0000}"/>
    <cellStyle name="Normal 3 3 2 7 2 2 3" xfId="15229" xr:uid="{00000000-0005-0000-0000-00007B3B0000}"/>
    <cellStyle name="Normal 3 3 2 7 2 2 4" xfId="15230" xr:uid="{00000000-0005-0000-0000-00007C3B0000}"/>
    <cellStyle name="Normal 3 3 2 7 2 3" xfId="15231" xr:uid="{00000000-0005-0000-0000-00007D3B0000}"/>
    <cellStyle name="Normal 3 3 2 7 2 4" xfId="15232" xr:uid="{00000000-0005-0000-0000-00007E3B0000}"/>
    <cellStyle name="Normal 3 3 2 7 2 5" xfId="15233" xr:uid="{00000000-0005-0000-0000-00007F3B0000}"/>
    <cellStyle name="Normal 3 3 2 7 3" xfId="15234" xr:uid="{00000000-0005-0000-0000-0000803B0000}"/>
    <cellStyle name="Normal 3 3 2 7 3 2" xfId="15235" xr:uid="{00000000-0005-0000-0000-0000813B0000}"/>
    <cellStyle name="Normal 3 3 2 7 3 3" xfId="15236" xr:uid="{00000000-0005-0000-0000-0000823B0000}"/>
    <cellStyle name="Normal 3 3 2 7 3 4" xfId="15237" xr:uid="{00000000-0005-0000-0000-0000833B0000}"/>
    <cellStyle name="Normal 3 3 2 7 4" xfId="15238" xr:uid="{00000000-0005-0000-0000-0000843B0000}"/>
    <cellStyle name="Normal 3 3 2 7 5" xfId="15239" xr:uid="{00000000-0005-0000-0000-0000853B0000}"/>
    <cellStyle name="Normal 3 3 2 7 6" xfId="15240" xr:uid="{00000000-0005-0000-0000-0000863B0000}"/>
    <cellStyle name="Normal 3 3 2 8" xfId="15241" xr:uid="{00000000-0005-0000-0000-0000873B0000}"/>
    <cellStyle name="Normal 3 3 2 8 2" xfId="15242" xr:uid="{00000000-0005-0000-0000-0000883B0000}"/>
    <cellStyle name="Normal 3 3 2 8 2 2" xfId="15243" xr:uid="{00000000-0005-0000-0000-0000893B0000}"/>
    <cellStyle name="Normal 3 3 2 8 2 2 2" xfId="15244" xr:uid="{00000000-0005-0000-0000-00008A3B0000}"/>
    <cellStyle name="Normal 3 3 2 8 2 2 3" xfId="15245" xr:uid="{00000000-0005-0000-0000-00008B3B0000}"/>
    <cellStyle name="Normal 3 3 2 8 2 2 4" xfId="15246" xr:uid="{00000000-0005-0000-0000-00008C3B0000}"/>
    <cellStyle name="Normal 3 3 2 8 2 3" xfId="15247" xr:uid="{00000000-0005-0000-0000-00008D3B0000}"/>
    <cellStyle name="Normal 3 3 2 8 2 4" xfId="15248" xr:uid="{00000000-0005-0000-0000-00008E3B0000}"/>
    <cellStyle name="Normal 3 3 2 8 2 5" xfId="15249" xr:uid="{00000000-0005-0000-0000-00008F3B0000}"/>
    <cellStyle name="Normal 3 3 2 8 3" xfId="15250" xr:uid="{00000000-0005-0000-0000-0000903B0000}"/>
    <cellStyle name="Normal 3 3 2 8 3 2" xfId="15251" xr:uid="{00000000-0005-0000-0000-0000913B0000}"/>
    <cellStyle name="Normal 3 3 2 8 3 3" xfId="15252" xr:uid="{00000000-0005-0000-0000-0000923B0000}"/>
    <cellStyle name="Normal 3 3 2 8 3 4" xfId="15253" xr:uid="{00000000-0005-0000-0000-0000933B0000}"/>
    <cellStyle name="Normal 3 3 2 8 4" xfId="15254" xr:uid="{00000000-0005-0000-0000-0000943B0000}"/>
    <cellStyle name="Normal 3 3 2 8 5" xfId="15255" xr:uid="{00000000-0005-0000-0000-0000953B0000}"/>
    <cellStyle name="Normal 3 3 2 8 6" xfId="15256" xr:uid="{00000000-0005-0000-0000-0000963B0000}"/>
    <cellStyle name="Normal 3 3 2 9" xfId="15257" xr:uid="{00000000-0005-0000-0000-0000973B0000}"/>
    <cellStyle name="Normal 3 3 3" xfId="15258" xr:uid="{00000000-0005-0000-0000-0000983B0000}"/>
    <cellStyle name="Normal 3 3 3 10" xfId="15259" xr:uid="{00000000-0005-0000-0000-0000993B0000}"/>
    <cellStyle name="Normal 3 3 3 2" xfId="15260" xr:uid="{00000000-0005-0000-0000-00009A3B0000}"/>
    <cellStyle name="Normal 3 3 3 2 2" xfId="15261" xr:uid="{00000000-0005-0000-0000-00009B3B0000}"/>
    <cellStyle name="Normal 3 3 3 2 2 2" xfId="15262" xr:uid="{00000000-0005-0000-0000-00009C3B0000}"/>
    <cellStyle name="Normal 3 3 3 2 2 2 2" xfId="15263" xr:uid="{00000000-0005-0000-0000-00009D3B0000}"/>
    <cellStyle name="Normal 3 3 3 2 2 2 2 2" xfId="15264" xr:uid="{00000000-0005-0000-0000-00009E3B0000}"/>
    <cellStyle name="Normal 3 3 3 2 2 2 2 3" xfId="15265" xr:uid="{00000000-0005-0000-0000-00009F3B0000}"/>
    <cellStyle name="Normal 3 3 3 2 2 2 2 4" xfId="15266" xr:uid="{00000000-0005-0000-0000-0000A03B0000}"/>
    <cellStyle name="Normal 3 3 3 2 2 2 3" xfId="15267" xr:uid="{00000000-0005-0000-0000-0000A13B0000}"/>
    <cellStyle name="Normal 3 3 3 2 2 2 4" xfId="15268" xr:uid="{00000000-0005-0000-0000-0000A23B0000}"/>
    <cellStyle name="Normal 3 3 3 2 2 2 5" xfId="15269" xr:uid="{00000000-0005-0000-0000-0000A33B0000}"/>
    <cellStyle name="Normal 3 3 3 2 2 3" xfId="15270" xr:uid="{00000000-0005-0000-0000-0000A43B0000}"/>
    <cellStyle name="Normal 3 3 3 2 2 3 2" xfId="15271" xr:uid="{00000000-0005-0000-0000-0000A53B0000}"/>
    <cellStyle name="Normal 3 3 3 2 2 3 3" xfId="15272" xr:uid="{00000000-0005-0000-0000-0000A63B0000}"/>
    <cellStyle name="Normal 3 3 3 2 2 3 4" xfId="15273" xr:uid="{00000000-0005-0000-0000-0000A73B0000}"/>
    <cellStyle name="Normal 3 3 3 2 2 4" xfId="15274" xr:uid="{00000000-0005-0000-0000-0000A83B0000}"/>
    <cellStyle name="Normal 3 3 3 2 2 5" xfId="15275" xr:uid="{00000000-0005-0000-0000-0000A93B0000}"/>
    <cellStyle name="Normal 3 3 3 2 2 6" xfId="15276" xr:uid="{00000000-0005-0000-0000-0000AA3B0000}"/>
    <cellStyle name="Normal 3 3 3 2 3" xfId="15277" xr:uid="{00000000-0005-0000-0000-0000AB3B0000}"/>
    <cellStyle name="Normal 3 3 3 2 3 2" xfId="15278" xr:uid="{00000000-0005-0000-0000-0000AC3B0000}"/>
    <cellStyle name="Normal 3 3 3 2 3 2 2" xfId="15279" xr:uid="{00000000-0005-0000-0000-0000AD3B0000}"/>
    <cellStyle name="Normal 3 3 3 2 3 2 2 2" xfId="15280" xr:uid="{00000000-0005-0000-0000-0000AE3B0000}"/>
    <cellStyle name="Normal 3 3 3 2 3 2 2 3" xfId="15281" xr:uid="{00000000-0005-0000-0000-0000AF3B0000}"/>
    <cellStyle name="Normal 3 3 3 2 3 2 2 4" xfId="15282" xr:uid="{00000000-0005-0000-0000-0000B03B0000}"/>
    <cellStyle name="Normal 3 3 3 2 3 2 3" xfId="15283" xr:uid="{00000000-0005-0000-0000-0000B13B0000}"/>
    <cellStyle name="Normal 3 3 3 2 3 2 4" xfId="15284" xr:uid="{00000000-0005-0000-0000-0000B23B0000}"/>
    <cellStyle name="Normal 3 3 3 2 3 2 5" xfId="15285" xr:uid="{00000000-0005-0000-0000-0000B33B0000}"/>
    <cellStyle name="Normal 3 3 3 2 3 3" xfId="15286" xr:uid="{00000000-0005-0000-0000-0000B43B0000}"/>
    <cellStyle name="Normal 3 3 3 2 3 3 2" xfId="15287" xr:uid="{00000000-0005-0000-0000-0000B53B0000}"/>
    <cellStyle name="Normal 3 3 3 2 3 3 3" xfId="15288" xr:uid="{00000000-0005-0000-0000-0000B63B0000}"/>
    <cellStyle name="Normal 3 3 3 2 3 3 4" xfId="15289" xr:uid="{00000000-0005-0000-0000-0000B73B0000}"/>
    <cellStyle name="Normal 3 3 3 2 3 4" xfId="15290" xr:uid="{00000000-0005-0000-0000-0000B83B0000}"/>
    <cellStyle name="Normal 3 3 3 2 3 5" xfId="15291" xr:uid="{00000000-0005-0000-0000-0000B93B0000}"/>
    <cellStyle name="Normal 3 3 3 2 3 6" xfId="15292" xr:uid="{00000000-0005-0000-0000-0000BA3B0000}"/>
    <cellStyle name="Normal 3 3 3 2 4" xfId="15293" xr:uid="{00000000-0005-0000-0000-0000BB3B0000}"/>
    <cellStyle name="Normal 3 3 3 2 4 2" xfId="15294" xr:uid="{00000000-0005-0000-0000-0000BC3B0000}"/>
    <cellStyle name="Normal 3 3 3 2 4 2 2" xfId="15295" xr:uid="{00000000-0005-0000-0000-0000BD3B0000}"/>
    <cellStyle name="Normal 3 3 3 2 4 2 3" xfId="15296" xr:uid="{00000000-0005-0000-0000-0000BE3B0000}"/>
    <cellStyle name="Normal 3 3 3 2 4 2 4" xfId="15297" xr:uid="{00000000-0005-0000-0000-0000BF3B0000}"/>
    <cellStyle name="Normal 3 3 3 2 4 3" xfId="15298" xr:uid="{00000000-0005-0000-0000-0000C03B0000}"/>
    <cellStyle name="Normal 3 3 3 2 4 4" xfId="15299" xr:uid="{00000000-0005-0000-0000-0000C13B0000}"/>
    <cellStyle name="Normal 3 3 3 2 4 5" xfId="15300" xr:uid="{00000000-0005-0000-0000-0000C23B0000}"/>
    <cellStyle name="Normal 3 3 3 2 5" xfId="15301" xr:uid="{00000000-0005-0000-0000-0000C33B0000}"/>
    <cellStyle name="Normal 3 3 3 2 5 2" xfId="15302" xr:uid="{00000000-0005-0000-0000-0000C43B0000}"/>
    <cellStyle name="Normal 3 3 3 2 5 3" xfId="15303" xr:uid="{00000000-0005-0000-0000-0000C53B0000}"/>
    <cellStyle name="Normal 3 3 3 2 5 4" xfId="15304" xr:uid="{00000000-0005-0000-0000-0000C63B0000}"/>
    <cellStyle name="Normal 3 3 3 2 6" xfId="15305" xr:uid="{00000000-0005-0000-0000-0000C73B0000}"/>
    <cellStyle name="Normal 3 3 3 2 7" xfId="15306" xr:uid="{00000000-0005-0000-0000-0000C83B0000}"/>
    <cellStyle name="Normal 3 3 3 2 8" xfId="15307" xr:uid="{00000000-0005-0000-0000-0000C93B0000}"/>
    <cellStyle name="Normal 3 3 3 3" xfId="15308" xr:uid="{00000000-0005-0000-0000-0000CA3B0000}"/>
    <cellStyle name="Normal 3 3 3 3 2" xfId="15309" xr:uid="{00000000-0005-0000-0000-0000CB3B0000}"/>
    <cellStyle name="Normal 3 3 3 3 2 2" xfId="15310" xr:uid="{00000000-0005-0000-0000-0000CC3B0000}"/>
    <cellStyle name="Normal 3 3 3 3 2 2 2" xfId="15311" xr:uid="{00000000-0005-0000-0000-0000CD3B0000}"/>
    <cellStyle name="Normal 3 3 3 3 2 2 3" xfId="15312" xr:uid="{00000000-0005-0000-0000-0000CE3B0000}"/>
    <cellStyle name="Normal 3 3 3 3 2 2 4" xfId="15313" xr:uid="{00000000-0005-0000-0000-0000CF3B0000}"/>
    <cellStyle name="Normal 3 3 3 3 2 3" xfId="15314" xr:uid="{00000000-0005-0000-0000-0000D03B0000}"/>
    <cellStyle name="Normal 3 3 3 3 2 4" xfId="15315" xr:uid="{00000000-0005-0000-0000-0000D13B0000}"/>
    <cellStyle name="Normal 3 3 3 3 2 5" xfId="15316" xr:uid="{00000000-0005-0000-0000-0000D23B0000}"/>
    <cellStyle name="Normal 3 3 3 3 3" xfId="15317" xr:uid="{00000000-0005-0000-0000-0000D33B0000}"/>
    <cellStyle name="Normal 3 3 3 3 3 2" xfId="15318" xr:uid="{00000000-0005-0000-0000-0000D43B0000}"/>
    <cellStyle name="Normal 3 3 3 3 3 3" xfId="15319" xr:uid="{00000000-0005-0000-0000-0000D53B0000}"/>
    <cellStyle name="Normal 3 3 3 3 3 4" xfId="15320" xr:uid="{00000000-0005-0000-0000-0000D63B0000}"/>
    <cellStyle name="Normal 3 3 3 3 4" xfId="15321" xr:uid="{00000000-0005-0000-0000-0000D73B0000}"/>
    <cellStyle name="Normal 3 3 3 3 5" xfId="15322" xr:uid="{00000000-0005-0000-0000-0000D83B0000}"/>
    <cellStyle name="Normal 3 3 3 3 6" xfId="15323" xr:uid="{00000000-0005-0000-0000-0000D93B0000}"/>
    <cellStyle name="Normal 3 3 3 4" xfId="15324" xr:uid="{00000000-0005-0000-0000-0000DA3B0000}"/>
    <cellStyle name="Normal 3 3 3 4 2" xfId="15325" xr:uid="{00000000-0005-0000-0000-0000DB3B0000}"/>
    <cellStyle name="Normal 3 3 3 4 2 2" xfId="15326" xr:uid="{00000000-0005-0000-0000-0000DC3B0000}"/>
    <cellStyle name="Normal 3 3 3 4 2 2 2" xfId="15327" xr:uid="{00000000-0005-0000-0000-0000DD3B0000}"/>
    <cellStyle name="Normal 3 3 3 4 2 2 3" xfId="15328" xr:uid="{00000000-0005-0000-0000-0000DE3B0000}"/>
    <cellStyle name="Normal 3 3 3 4 2 2 4" xfId="15329" xr:uid="{00000000-0005-0000-0000-0000DF3B0000}"/>
    <cellStyle name="Normal 3 3 3 4 2 3" xfId="15330" xr:uid="{00000000-0005-0000-0000-0000E03B0000}"/>
    <cellStyle name="Normal 3 3 3 4 2 4" xfId="15331" xr:uid="{00000000-0005-0000-0000-0000E13B0000}"/>
    <cellStyle name="Normal 3 3 3 4 2 5" xfId="15332" xr:uid="{00000000-0005-0000-0000-0000E23B0000}"/>
    <cellStyle name="Normal 3 3 3 4 3" xfId="15333" xr:uid="{00000000-0005-0000-0000-0000E33B0000}"/>
    <cellStyle name="Normal 3 3 3 4 3 2" xfId="15334" xr:uid="{00000000-0005-0000-0000-0000E43B0000}"/>
    <cellStyle name="Normal 3 3 3 4 3 3" xfId="15335" xr:uid="{00000000-0005-0000-0000-0000E53B0000}"/>
    <cellStyle name="Normal 3 3 3 4 3 4" xfId="15336" xr:uid="{00000000-0005-0000-0000-0000E63B0000}"/>
    <cellStyle name="Normal 3 3 3 4 4" xfId="15337" xr:uid="{00000000-0005-0000-0000-0000E73B0000}"/>
    <cellStyle name="Normal 3 3 3 4 5" xfId="15338" xr:uid="{00000000-0005-0000-0000-0000E83B0000}"/>
    <cellStyle name="Normal 3 3 3 4 6" xfId="15339" xr:uid="{00000000-0005-0000-0000-0000E93B0000}"/>
    <cellStyle name="Normal 3 3 3 5" xfId="15340" xr:uid="{00000000-0005-0000-0000-0000EA3B0000}"/>
    <cellStyle name="Normal 3 3 3 6" xfId="15341" xr:uid="{00000000-0005-0000-0000-0000EB3B0000}"/>
    <cellStyle name="Normal 3 3 3 6 2" xfId="15342" xr:uid="{00000000-0005-0000-0000-0000EC3B0000}"/>
    <cellStyle name="Normal 3 3 3 6 2 2" xfId="15343" xr:uid="{00000000-0005-0000-0000-0000ED3B0000}"/>
    <cellStyle name="Normal 3 3 3 6 2 3" xfId="15344" xr:uid="{00000000-0005-0000-0000-0000EE3B0000}"/>
    <cellStyle name="Normal 3 3 3 6 2 4" xfId="15345" xr:uid="{00000000-0005-0000-0000-0000EF3B0000}"/>
    <cellStyle name="Normal 3 3 3 6 3" xfId="15346" xr:uid="{00000000-0005-0000-0000-0000F03B0000}"/>
    <cellStyle name="Normal 3 3 3 6 4" xfId="15347" xr:uid="{00000000-0005-0000-0000-0000F13B0000}"/>
    <cellStyle name="Normal 3 3 3 6 5" xfId="15348" xr:uid="{00000000-0005-0000-0000-0000F23B0000}"/>
    <cellStyle name="Normal 3 3 3 7" xfId="15349" xr:uid="{00000000-0005-0000-0000-0000F33B0000}"/>
    <cellStyle name="Normal 3 3 3 7 2" xfId="15350" xr:uid="{00000000-0005-0000-0000-0000F43B0000}"/>
    <cellStyle name="Normal 3 3 3 7 3" xfId="15351" xr:uid="{00000000-0005-0000-0000-0000F53B0000}"/>
    <cellStyle name="Normal 3 3 3 7 4" xfId="15352" xr:uid="{00000000-0005-0000-0000-0000F63B0000}"/>
    <cellStyle name="Normal 3 3 3 8" xfId="15353" xr:uid="{00000000-0005-0000-0000-0000F73B0000}"/>
    <cellStyle name="Normal 3 3 3 9" xfId="15354" xr:uid="{00000000-0005-0000-0000-0000F83B0000}"/>
    <cellStyle name="Normal 3 3 4" xfId="15355" xr:uid="{00000000-0005-0000-0000-0000F93B0000}"/>
    <cellStyle name="Normal 3 3 4 10" xfId="15356" xr:uid="{00000000-0005-0000-0000-0000FA3B0000}"/>
    <cellStyle name="Normal 3 3 4 2" xfId="15357" xr:uid="{00000000-0005-0000-0000-0000FB3B0000}"/>
    <cellStyle name="Normal 3 3 4 2 2" xfId="15358" xr:uid="{00000000-0005-0000-0000-0000FC3B0000}"/>
    <cellStyle name="Normal 3 3 4 2 2 2" xfId="15359" xr:uid="{00000000-0005-0000-0000-0000FD3B0000}"/>
    <cellStyle name="Normal 3 3 4 2 2 2 2" xfId="15360" xr:uid="{00000000-0005-0000-0000-0000FE3B0000}"/>
    <cellStyle name="Normal 3 3 4 2 2 2 2 2" xfId="15361" xr:uid="{00000000-0005-0000-0000-0000FF3B0000}"/>
    <cellStyle name="Normal 3 3 4 2 2 2 2 3" xfId="15362" xr:uid="{00000000-0005-0000-0000-0000003C0000}"/>
    <cellStyle name="Normal 3 3 4 2 2 2 2 4" xfId="15363" xr:uid="{00000000-0005-0000-0000-0000013C0000}"/>
    <cellStyle name="Normal 3 3 4 2 2 2 3" xfId="15364" xr:uid="{00000000-0005-0000-0000-0000023C0000}"/>
    <cellStyle name="Normal 3 3 4 2 2 2 4" xfId="15365" xr:uid="{00000000-0005-0000-0000-0000033C0000}"/>
    <cellStyle name="Normal 3 3 4 2 2 2 5" xfId="15366" xr:uid="{00000000-0005-0000-0000-0000043C0000}"/>
    <cellStyle name="Normal 3 3 4 2 2 3" xfId="15367" xr:uid="{00000000-0005-0000-0000-0000053C0000}"/>
    <cellStyle name="Normal 3 3 4 2 2 3 2" xfId="15368" xr:uid="{00000000-0005-0000-0000-0000063C0000}"/>
    <cellStyle name="Normal 3 3 4 2 2 3 3" xfId="15369" xr:uid="{00000000-0005-0000-0000-0000073C0000}"/>
    <cellStyle name="Normal 3 3 4 2 2 3 4" xfId="15370" xr:uid="{00000000-0005-0000-0000-0000083C0000}"/>
    <cellStyle name="Normal 3 3 4 2 2 4" xfId="15371" xr:uid="{00000000-0005-0000-0000-0000093C0000}"/>
    <cellStyle name="Normal 3 3 4 2 2 5" xfId="15372" xr:uid="{00000000-0005-0000-0000-00000A3C0000}"/>
    <cellStyle name="Normal 3 3 4 2 2 6" xfId="15373" xr:uid="{00000000-0005-0000-0000-00000B3C0000}"/>
    <cellStyle name="Normal 3 3 4 2 3" xfId="15374" xr:uid="{00000000-0005-0000-0000-00000C3C0000}"/>
    <cellStyle name="Normal 3 3 4 2 3 2" xfId="15375" xr:uid="{00000000-0005-0000-0000-00000D3C0000}"/>
    <cellStyle name="Normal 3 3 4 2 3 2 2" xfId="15376" xr:uid="{00000000-0005-0000-0000-00000E3C0000}"/>
    <cellStyle name="Normal 3 3 4 2 3 2 2 2" xfId="15377" xr:uid="{00000000-0005-0000-0000-00000F3C0000}"/>
    <cellStyle name="Normal 3 3 4 2 3 2 2 3" xfId="15378" xr:uid="{00000000-0005-0000-0000-0000103C0000}"/>
    <cellStyle name="Normal 3 3 4 2 3 2 2 4" xfId="15379" xr:uid="{00000000-0005-0000-0000-0000113C0000}"/>
    <cellStyle name="Normal 3 3 4 2 3 2 3" xfId="15380" xr:uid="{00000000-0005-0000-0000-0000123C0000}"/>
    <cellStyle name="Normal 3 3 4 2 3 2 4" xfId="15381" xr:uid="{00000000-0005-0000-0000-0000133C0000}"/>
    <cellStyle name="Normal 3 3 4 2 3 2 5" xfId="15382" xr:uid="{00000000-0005-0000-0000-0000143C0000}"/>
    <cellStyle name="Normal 3 3 4 2 3 3" xfId="15383" xr:uid="{00000000-0005-0000-0000-0000153C0000}"/>
    <cellStyle name="Normal 3 3 4 2 3 3 2" xfId="15384" xr:uid="{00000000-0005-0000-0000-0000163C0000}"/>
    <cellStyle name="Normal 3 3 4 2 3 3 3" xfId="15385" xr:uid="{00000000-0005-0000-0000-0000173C0000}"/>
    <cellStyle name="Normal 3 3 4 2 3 3 4" xfId="15386" xr:uid="{00000000-0005-0000-0000-0000183C0000}"/>
    <cellStyle name="Normal 3 3 4 2 3 4" xfId="15387" xr:uid="{00000000-0005-0000-0000-0000193C0000}"/>
    <cellStyle name="Normal 3 3 4 2 3 5" xfId="15388" xr:uid="{00000000-0005-0000-0000-00001A3C0000}"/>
    <cellStyle name="Normal 3 3 4 2 3 6" xfId="15389" xr:uid="{00000000-0005-0000-0000-00001B3C0000}"/>
    <cellStyle name="Normal 3 3 4 2 4" xfId="15390" xr:uid="{00000000-0005-0000-0000-00001C3C0000}"/>
    <cellStyle name="Normal 3 3 4 2 4 2" xfId="15391" xr:uid="{00000000-0005-0000-0000-00001D3C0000}"/>
    <cellStyle name="Normal 3 3 4 2 4 2 2" xfId="15392" xr:uid="{00000000-0005-0000-0000-00001E3C0000}"/>
    <cellStyle name="Normal 3 3 4 2 4 2 3" xfId="15393" xr:uid="{00000000-0005-0000-0000-00001F3C0000}"/>
    <cellStyle name="Normal 3 3 4 2 4 2 4" xfId="15394" xr:uid="{00000000-0005-0000-0000-0000203C0000}"/>
    <cellStyle name="Normal 3 3 4 2 4 3" xfId="15395" xr:uid="{00000000-0005-0000-0000-0000213C0000}"/>
    <cellStyle name="Normal 3 3 4 2 4 4" xfId="15396" xr:uid="{00000000-0005-0000-0000-0000223C0000}"/>
    <cellStyle name="Normal 3 3 4 2 4 5" xfId="15397" xr:uid="{00000000-0005-0000-0000-0000233C0000}"/>
    <cellStyle name="Normal 3 3 4 2 5" xfId="15398" xr:uid="{00000000-0005-0000-0000-0000243C0000}"/>
    <cellStyle name="Normal 3 3 4 2 5 2" xfId="15399" xr:uid="{00000000-0005-0000-0000-0000253C0000}"/>
    <cellStyle name="Normal 3 3 4 2 5 3" xfId="15400" xr:uid="{00000000-0005-0000-0000-0000263C0000}"/>
    <cellStyle name="Normal 3 3 4 2 5 4" xfId="15401" xr:uid="{00000000-0005-0000-0000-0000273C0000}"/>
    <cellStyle name="Normal 3 3 4 2 6" xfId="15402" xr:uid="{00000000-0005-0000-0000-0000283C0000}"/>
    <cellStyle name="Normal 3 3 4 2 7" xfId="15403" xr:uid="{00000000-0005-0000-0000-0000293C0000}"/>
    <cellStyle name="Normal 3 3 4 2 8" xfId="15404" xr:uid="{00000000-0005-0000-0000-00002A3C0000}"/>
    <cellStyle name="Normal 3 3 4 3" xfId="15405" xr:uid="{00000000-0005-0000-0000-00002B3C0000}"/>
    <cellStyle name="Normal 3 3 4 3 2" xfId="15406" xr:uid="{00000000-0005-0000-0000-00002C3C0000}"/>
    <cellStyle name="Normal 3 3 4 3 2 2" xfId="15407" xr:uid="{00000000-0005-0000-0000-00002D3C0000}"/>
    <cellStyle name="Normal 3 3 4 3 2 2 2" xfId="15408" xr:uid="{00000000-0005-0000-0000-00002E3C0000}"/>
    <cellStyle name="Normal 3 3 4 3 2 2 3" xfId="15409" xr:uid="{00000000-0005-0000-0000-00002F3C0000}"/>
    <cellStyle name="Normal 3 3 4 3 2 2 4" xfId="15410" xr:uid="{00000000-0005-0000-0000-0000303C0000}"/>
    <cellStyle name="Normal 3 3 4 3 2 3" xfId="15411" xr:uid="{00000000-0005-0000-0000-0000313C0000}"/>
    <cellStyle name="Normal 3 3 4 3 2 4" xfId="15412" xr:uid="{00000000-0005-0000-0000-0000323C0000}"/>
    <cellStyle name="Normal 3 3 4 3 2 5" xfId="15413" xr:uid="{00000000-0005-0000-0000-0000333C0000}"/>
    <cellStyle name="Normal 3 3 4 3 3" xfId="15414" xr:uid="{00000000-0005-0000-0000-0000343C0000}"/>
    <cellStyle name="Normal 3 3 4 3 3 2" xfId="15415" xr:uid="{00000000-0005-0000-0000-0000353C0000}"/>
    <cellStyle name="Normal 3 3 4 3 3 3" xfId="15416" xr:uid="{00000000-0005-0000-0000-0000363C0000}"/>
    <cellStyle name="Normal 3 3 4 3 3 4" xfId="15417" xr:uid="{00000000-0005-0000-0000-0000373C0000}"/>
    <cellStyle name="Normal 3 3 4 3 4" xfId="15418" xr:uid="{00000000-0005-0000-0000-0000383C0000}"/>
    <cellStyle name="Normal 3 3 4 3 5" xfId="15419" xr:uid="{00000000-0005-0000-0000-0000393C0000}"/>
    <cellStyle name="Normal 3 3 4 3 6" xfId="15420" xr:uid="{00000000-0005-0000-0000-00003A3C0000}"/>
    <cellStyle name="Normal 3 3 4 4" xfId="15421" xr:uid="{00000000-0005-0000-0000-00003B3C0000}"/>
    <cellStyle name="Normal 3 3 4 4 2" xfId="15422" xr:uid="{00000000-0005-0000-0000-00003C3C0000}"/>
    <cellStyle name="Normal 3 3 4 4 2 2" xfId="15423" xr:uid="{00000000-0005-0000-0000-00003D3C0000}"/>
    <cellStyle name="Normal 3 3 4 4 2 2 2" xfId="15424" xr:uid="{00000000-0005-0000-0000-00003E3C0000}"/>
    <cellStyle name="Normal 3 3 4 4 2 2 3" xfId="15425" xr:uid="{00000000-0005-0000-0000-00003F3C0000}"/>
    <cellStyle name="Normal 3 3 4 4 2 2 4" xfId="15426" xr:uid="{00000000-0005-0000-0000-0000403C0000}"/>
    <cellStyle name="Normal 3 3 4 4 2 3" xfId="15427" xr:uid="{00000000-0005-0000-0000-0000413C0000}"/>
    <cellStyle name="Normal 3 3 4 4 2 4" xfId="15428" xr:uid="{00000000-0005-0000-0000-0000423C0000}"/>
    <cellStyle name="Normal 3 3 4 4 2 5" xfId="15429" xr:uid="{00000000-0005-0000-0000-0000433C0000}"/>
    <cellStyle name="Normal 3 3 4 4 3" xfId="15430" xr:uid="{00000000-0005-0000-0000-0000443C0000}"/>
    <cellStyle name="Normal 3 3 4 4 3 2" xfId="15431" xr:uid="{00000000-0005-0000-0000-0000453C0000}"/>
    <cellStyle name="Normal 3 3 4 4 3 3" xfId="15432" xr:uid="{00000000-0005-0000-0000-0000463C0000}"/>
    <cellStyle name="Normal 3 3 4 4 3 4" xfId="15433" xr:uid="{00000000-0005-0000-0000-0000473C0000}"/>
    <cellStyle name="Normal 3 3 4 4 4" xfId="15434" xr:uid="{00000000-0005-0000-0000-0000483C0000}"/>
    <cellStyle name="Normal 3 3 4 4 5" xfId="15435" xr:uid="{00000000-0005-0000-0000-0000493C0000}"/>
    <cellStyle name="Normal 3 3 4 4 6" xfId="15436" xr:uid="{00000000-0005-0000-0000-00004A3C0000}"/>
    <cellStyle name="Normal 3 3 4 5" xfId="15437" xr:uid="{00000000-0005-0000-0000-00004B3C0000}"/>
    <cellStyle name="Normal 3 3 4 6" xfId="15438" xr:uid="{00000000-0005-0000-0000-00004C3C0000}"/>
    <cellStyle name="Normal 3 3 4 6 2" xfId="15439" xr:uid="{00000000-0005-0000-0000-00004D3C0000}"/>
    <cellStyle name="Normal 3 3 4 6 2 2" xfId="15440" xr:uid="{00000000-0005-0000-0000-00004E3C0000}"/>
    <cellStyle name="Normal 3 3 4 6 2 3" xfId="15441" xr:uid="{00000000-0005-0000-0000-00004F3C0000}"/>
    <cellStyle name="Normal 3 3 4 6 2 4" xfId="15442" xr:uid="{00000000-0005-0000-0000-0000503C0000}"/>
    <cellStyle name="Normal 3 3 4 6 3" xfId="15443" xr:uid="{00000000-0005-0000-0000-0000513C0000}"/>
    <cellStyle name="Normal 3 3 4 6 4" xfId="15444" xr:uid="{00000000-0005-0000-0000-0000523C0000}"/>
    <cellStyle name="Normal 3 3 4 6 5" xfId="15445" xr:uid="{00000000-0005-0000-0000-0000533C0000}"/>
    <cellStyle name="Normal 3 3 4 7" xfId="15446" xr:uid="{00000000-0005-0000-0000-0000543C0000}"/>
    <cellStyle name="Normal 3 3 4 7 2" xfId="15447" xr:uid="{00000000-0005-0000-0000-0000553C0000}"/>
    <cellStyle name="Normal 3 3 4 7 3" xfId="15448" xr:uid="{00000000-0005-0000-0000-0000563C0000}"/>
    <cellStyle name="Normal 3 3 4 7 4" xfId="15449" xr:uid="{00000000-0005-0000-0000-0000573C0000}"/>
    <cellStyle name="Normal 3 3 4 8" xfId="15450" xr:uid="{00000000-0005-0000-0000-0000583C0000}"/>
    <cellStyle name="Normal 3 3 4 9" xfId="15451" xr:uid="{00000000-0005-0000-0000-0000593C0000}"/>
    <cellStyle name="Normal 3 3 5" xfId="15452" xr:uid="{00000000-0005-0000-0000-00005A3C0000}"/>
    <cellStyle name="Normal 3 3 5 2" xfId="15453" xr:uid="{00000000-0005-0000-0000-00005B3C0000}"/>
    <cellStyle name="Normal 3 3 6" xfId="15454" xr:uid="{00000000-0005-0000-0000-00005C3C0000}"/>
    <cellStyle name="Normal 3 3 6 10" xfId="15455" xr:uid="{00000000-0005-0000-0000-00005D3C0000}"/>
    <cellStyle name="Normal 3 3 6 2" xfId="15456" xr:uid="{00000000-0005-0000-0000-00005E3C0000}"/>
    <cellStyle name="Normal 3 3 6 2 2" xfId="15457" xr:uid="{00000000-0005-0000-0000-00005F3C0000}"/>
    <cellStyle name="Normal 3 3 6 2 2 2" xfId="15458" xr:uid="{00000000-0005-0000-0000-0000603C0000}"/>
    <cellStyle name="Normal 3 3 6 2 2 2 2" xfId="15459" xr:uid="{00000000-0005-0000-0000-0000613C0000}"/>
    <cellStyle name="Normal 3 3 6 2 2 2 2 2" xfId="15460" xr:uid="{00000000-0005-0000-0000-0000623C0000}"/>
    <cellStyle name="Normal 3 3 6 2 2 2 2 3" xfId="15461" xr:uid="{00000000-0005-0000-0000-0000633C0000}"/>
    <cellStyle name="Normal 3 3 6 2 2 2 2 4" xfId="15462" xr:uid="{00000000-0005-0000-0000-0000643C0000}"/>
    <cellStyle name="Normal 3 3 6 2 2 2 3" xfId="15463" xr:uid="{00000000-0005-0000-0000-0000653C0000}"/>
    <cellStyle name="Normal 3 3 6 2 2 2 4" xfId="15464" xr:uid="{00000000-0005-0000-0000-0000663C0000}"/>
    <cellStyle name="Normal 3 3 6 2 2 2 5" xfId="15465" xr:uid="{00000000-0005-0000-0000-0000673C0000}"/>
    <cellStyle name="Normal 3 3 6 2 2 3" xfId="15466" xr:uid="{00000000-0005-0000-0000-0000683C0000}"/>
    <cellStyle name="Normal 3 3 6 2 2 3 2" xfId="15467" xr:uid="{00000000-0005-0000-0000-0000693C0000}"/>
    <cellStyle name="Normal 3 3 6 2 2 3 3" xfId="15468" xr:uid="{00000000-0005-0000-0000-00006A3C0000}"/>
    <cellStyle name="Normal 3 3 6 2 2 3 4" xfId="15469" xr:uid="{00000000-0005-0000-0000-00006B3C0000}"/>
    <cellStyle name="Normal 3 3 6 2 2 4" xfId="15470" xr:uid="{00000000-0005-0000-0000-00006C3C0000}"/>
    <cellStyle name="Normal 3 3 6 2 2 5" xfId="15471" xr:uid="{00000000-0005-0000-0000-00006D3C0000}"/>
    <cellStyle name="Normal 3 3 6 2 2 6" xfId="15472" xr:uid="{00000000-0005-0000-0000-00006E3C0000}"/>
    <cellStyle name="Normal 3 3 6 2 3" xfId="15473" xr:uid="{00000000-0005-0000-0000-00006F3C0000}"/>
    <cellStyle name="Normal 3 3 6 2 3 2" xfId="15474" xr:uid="{00000000-0005-0000-0000-0000703C0000}"/>
    <cellStyle name="Normal 3 3 6 2 3 2 2" xfId="15475" xr:uid="{00000000-0005-0000-0000-0000713C0000}"/>
    <cellStyle name="Normal 3 3 6 2 3 2 2 2" xfId="15476" xr:uid="{00000000-0005-0000-0000-0000723C0000}"/>
    <cellStyle name="Normal 3 3 6 2 3 2 2 3" xfId="15477" xr:uid="{00000000-0005-0000-0000-0000733C0000}"/>
    <cellStyle name="Normal 3 3 6 2 3 2 2 4" xfId="15478" xr:uid="{00000000-0005-0000-0000-0000743C0000}"/>
    <cellStyle name="Normal 3 3 6 2 3 2 3" xfId="15479" xr:uid="{00000000-0005-0000-0000-0000753C0000}"/>
    <cellStyle name="Normal 3 3 6 2 3 2 4" xfId="15480" xr:uid="{00000000-0005-0000-0000-0000763C0000}"/>
    <cellStyle name="Normal 3 3 6 2 3 2 5" xfId="15481" xr:uid="{00000000-0005-0000-0000-0000773C0000}"/>
    <cellStyle name="Normal 3 3 6 2 3 3" xfId="15482" xr:uid="{00000000-0005-0000-0000-0000783C0000}"/>
    <cellStyle name="Normal 3 3 6 2 3 3 2" xfId="15483" xr:uid="{00000000-0005-0000-0000-0000793C0000}"/>
    <cellStyle name="Normal 3 3 6 2 3 3 3" xfId="15484" xr:uid="{00000000-0005-0000-0000-00007A3C0000}"/>
    <cellStyle name="Normal 3 3 6 2 3 3 4" xfId="15485" xr:uid="{00000000-0005-0000-0000-00007B3C0000}"/>
    <cellStyle name="Normal 3 3 6 2 3 4" xfId="15486" xr:uid="{00000000-0005-0000-0000-00007C3C0000}"/>
    <cellStyle name="Normal 3 3 6 2 3 5" xfId="15487" xr:uid="{00000000-0005-0000-0000-00007D3C0000}"/>
    <cellStyle name="Normal 3 3 6 2 3 6" xfId="15488" xr:uid="{00000000-0005-0000-0000-00007E3C0000}"/>
    <cellStyle name="Normal 3 3 6 2 4" xfId="15489" xr:uid="{00000000-0005-0000-0000-00007F3C0000}"/>
    <cellStyle name="Normal 3 3 6 2 4 2" xfId="15490" xr:uid="{00000000-0005-0000-0000-0000803C0000}"/>
    <cellStyle name="Normal 3 3 6 2 4 2 2" xfId="15491" xr:uid="{00000000-0005-0000-0000-0000813C0000}"/>
    <cellStyle name="Normal 3 3 6 2 4 2 3" xfId="15492" xr:uid="{00000000-0005-0000-0000-0000823C0000}"/>
    <cellStyle name="Normal 3 3 6 2 4 2 4" xfId="15493" xr:uid="{00000000-0005-0000-0000-0000833C0000}"/>
    <cellStyle name="Normal 3 3 6 2 4 3" xfId="15494" xr:uid="{00000000-0005-0000-0000-0000843C0000}"/>
    <cellStyle name="Normal 3 3 6 2 4 4" xfId="15495" xr:uid="{00000000-0005-0000-0000-0000853C0000}"/>
    <cellStyle name="Normal 3 3 6 2 4 5" xfId="15496" xr:uid="{00000000-0005-0000-0000-0000863C0000}"/>
    <cellStyle name="Normal 3 3 6 2 5" xfId="15497" xr:uid="{00000000-0005-0000-0000-0000873C0000}"/>
    <cellStyle name="Normal 3 3 6 2 5 2" xfId="15498" xr:uid="{00000000-0005-0000-0000-0000883C0000}"/>
    <cellStyle name="Normal 3 3 6 2 5 3" xfId="15499" xr:uid="{00000000-0005-0000-0000-0000893C0000}"/>
    <cellStyle name="Normal 3 3 6 2 5 4" xfId="15500" xr:uid="{00000000-0005-0000-0000-00008A3C0000}"/>
    <cellStyle name="Normal 3 3 6 2 6" xfId="15501" xr:uid="{00000000-0005-0000-0000-00008B3C0000}"/>
    <cellStyle name="Normal 3 3 6 2 7" xfId="15502" xr:uid="{00000000-0005-0000-0000-00008C3C0000}"/>
    <cellStyle name="Normal 3 3 6 2 8" xfId="15503" xr:uid="{00000000-0005-0000-0000-00008D3C0000}"/>
    <cellStyle name="Normal 3 3 6 3" xfId="15504" xr:uid="{00000000-0005-0000-0000-00008E3C0000}"/>
    <cellStyle name="Normal 3 3 6 3 2" xfId="15505" xr:uid="{00000000-0005-0000-0000-00008F3C0000}"/>
    <cellStyle name="Normal 3 3 6 3 2 2" xfId="15506" xr:uid="{00000000-0005-0000-0000-0000903C0000}"/>
    <cellStyle name="Normal 3 3 6 3 2 2 2" xfId="15507" xr:uid="{00000000-0005-0000-0000-0000913C0000}"/>
    <cellStyle name="Normal 3 3 6 3 2 2 3" xfId="15508" xr:uid="{00000000-0005-0000-0000-0000923C0000}"/>
    <cellStyle name="Normal 3 3 6 3 2 2 4" xfId="15509" xr:uid="{00000000-0005-0000-0000-0000933C0000}"/>
    <cellStyle name="Normal 3 3 6 3 2 3" xfId="15510" xr:uid="{00000000-0005-0000-0000-0000943C0000}"/>
    <cellStyle name="Normal 3 3 6 3 2 4" xfId="15511" xr:uid="{00000000-0005-0000-0000-0000953C0000}"/>
    <cellStyle name="Normal 3 3 6 3 2 5" xfId="15512" xr:uid="{00000000-0005-0000-0000-0000963C0000}"/>
    <cellStyle name="Normal 3 3 6 3 3" xfId="15513" xr:uid="{00000000-0005-0000-0000-0000973C0000}"/>
    <cellStyle name="Normal 3 3 6 3 3 2" xfId="15514" xr:uid="{00000000-0005-0000-0000-0000983C0000}"/>
    <cellStyle name="Normal 3 3 6 3 3 3" xfId="15515" xr:uid="{00000000-0005-0000-0000-0000993C0000}"/>
    <cellStyle name="Normal 3 3 6 3 3 4" xfId="15516" xr:uid="{00000000-0005-0000-0000-00009A3C0000}"/>
    <cellStyle name="Normal 3 3 6 3 4" xfId="15517" xr:uid="{00000000-0005-0000-0000-00009B3C0000}"/>
    <cellStyle name="Normal 3 3 6 3 5" xfId="15518" xr:uid="{00000000-0005-0000-0000-00009C3C0000}"/>
    <cellStyle name="Normal 3 3 6 3 6" xfId="15519" xr:uid="{00000000-0005-0000-0000-00009D3C0000}"/>
    <cellStyle name="Normal 3 3 6 4" xfId="15520" xr:uid="{00000000-0005-0000-0000-00009E3C0000}"/>
    <cellStyle name="Normal 3 3 6 4 2" xfId="15521" xr:uid="{00000000-0005-0000-0000-00009F3C0000}"/>
    <cellStyle name="Normal 3 3 6 4 2 2" xfId="15522" xr:uid="{00000000-0005-0000-0000-0000A03C0000}"/>
    <cellStyle name="Normal 3 3 6 4 2 2 2" xfId="15523" xr:uid="{00000000-0005-0000-0000-0000A13C0000}"/>
    <cellStyle name="Normal 3 3 6 4 2 2 3" xfId="15524" xr:uid="{00000000-0005-0000-0000-0000A23C0000}"/>
    <cellStyle name="Normal 3 3 6 4 2 2 4" xfId="15525" xr:uid="{00000000-0005-0000-0000-0000A33C0000}"/>
    <cellStyle name="Normal 3 3 6 4 2 3" xfId="15526" xr:uid="{00000000-0005-0000-0000-0000A43C0000}"/>
    <cellStyle name="Normal 3 3 6 4 2 4" xfId="15527" xr:uid="{00000000-0005-0000-0000-0000A53C0000}"/>
    <cellStyle name="Normal 3 3 6 4 2 5" xfId="15528" xr:uid="{00000000-0005-0000-0000-0000A63C0000}"/>
    <cellStyle name="Normal 3 3 6 4 3" xfId="15529" xr:uid="{00000000-0005-0000-0000-0000A73C0000}"/>
    <cellStyle name="Normal 3 3 6 4 3 2" xfId="15530" xr:uid="{00000000-0005-0000-0000-0000A83C0000}"/>
    <cellStyle name="Normal 3 3 6 4 3 3" xfId="15531" xr:uid="{00000000-0005-0000-0000-0000A93C0000}"/>
    <cellStyle name="Normal 3 3 6 4 3 4" xfId="15532" xr:uid="{00000000-0005-0000-0000-0000AA3C0000}"/>
    <cellStyle name="Normal 3 3 6 4 4" xfId="15533" xr:uid="{00000000-0005-0000-0000-0000AB3C0000}"/>
    <cellStyle name="Normal 3 3 6 4 5" xfId="15534" xr:uid="{00000000-0005-0000-0000-0000AC3C0000}"/>
    <cellStyle name="Normal 3 3 6 4 6" xfId="15535" xr:uid="{00000000-0005-0000-0000-0000AD3C0000}"/>
    <cellStyle name="Normal 3 3 6 5" xfId="15536" xr:uid="{00000000-0005-0000-0000-0000AE3C0000}"/>
    <cellStyle name="Normal 3 3 6 6" xfId="15537" xr:uid="{00000000-0005-0000-0000-0000AF3C0000}"/>
    <cellStyle name="Normal 3 3 6 6 2" xfId="15538" xr:uid="{00000000-0005-0000-0000-0000B03C0000}"/>
    <cellStyle name="Normal 3 3 6 6 2 2" xfId="15539" xr:uid="{00000000-0005-0000-0000-0000B13C0000}"/>
    <cellStyle name="Normal 3 3 6 6 2 3" xfId="15540" xr:uid="{00000000-0005-0000-0000-0000B23C0000}"/>
    <cellStyle name="Normal 3 3 6 6 2 4" xfId="15541" xr:uid="{00000000-0005-0000-0000-0000B33C0000}"/>
    <cellStyle name="Normal 3 3 6 6 3" xfId="15542" xr:uid="{00000000-0005-0000-0000-0000B43C0000}"/>
    <cellStyle name="Normal 3 3 6 6 4" xfId="15543" xr:uid="{00000000-0005-0000-0000-0000B53C0000}"/>
    <cellStyle name="Normal 3 3 6 6 5" xfId="15544" xr:uid="{00000000-0005-0000-0000-0000B63C0000}"/>
    <cellStyle name="Normal 3 3 6 7" xfId="15545" xr:uid="{00000000-0005-0000-0000-0000B73C0000}"/>
    <cellStyle name="Normal 3 3 6 7 2" xfId="15546" xr:uid="{00000000-0005-0000-0000-0000B83C0000}"/>
    <cellStyle name="Normal 3 3 6 7 3" xfId="15547" xr:uid="{00000000-0005-0000-0000-0000B93C0000}"/>
    <cellStyle name="Normal 3 3 6 7 4" xfId="15548" xr:uid="{00000000-0005-0000-0000-0000BA3C0000}"/>
    <cellStyle name="Normal 3 3 6 8" xfId="15549" xr:uid="{00000000-0005-0000-0000-0000BB3C0000}"/>
    <cellStyle name="Normal 3 3 6 9" xfId="15550" xr:uid="{00000000-0005-0000-0000-0000BC3C0000}"/>
    <cellStyle name="Normal 3 3 7" xfId="15551" xr:uid="{00000000-0005-0000-0000-0000BD3C0000}"/>
    <cellStyle name="Normal 3 3 7 2" xfId="15552" xr:uid="{00000000-0005-0000-0000-0000BE3C0000}"/>
    <cellStyle name="Normal 3 3 7 2 2" xfId="15553" xr:uid="{00000000-0005-0000-0000-0000BF3C0000}"/>
    <cellStyle name="Normal 3 3 7 2 2 2" xfId="15554" xr:uid="{00000000-0005-0000-0000-0000C03C0000}"/>
    <cellStyle name="Normal 3 3 7 2 2 2 2" xfId="15555" xr:uid="{00000000-0005-0000-0000-0000C13C0000}"/>
    <cellStyle name="Normal 3 3 7 2 2 2 3" xfId="15556" xr:uid="{00000000-0005-0000-0000-0000C23C0000}"/>
    <cellStyle name="Normal 3 3 7 2 2 2 4" xfId="15557" xr:uid="{00000000-0005-0000-0000-0000C33C0000}"/>
    <cellStyle name="Normal 3 3 7 2 2 3" xfId="15558" xr:uid="{00000000-0005-0000-0000-0000C43C0000}"/>
    <cellStyle name="Normal 3 3 7 2 2 4" xfId="15559" xr:uid="{00000000-0005-0000-0000-0000C53C0000}"/>
    <cellStyle name="Normal 3 3 7 2 2 5" xfId="15560" xr:uid="{00000000-0005-0000-0000-0000C63C0000}"/>
    <cellStyle name="Normal 3 3 7 2 3" xfId="15561" xr:uid="{00000000-0005-0000-0000-0000C73C0000}"/>
    <cellStyle name="Normal 3 3 7 2 3 2" xfId="15562" xr:uid="{00000000-0005-0000-0000-0000C83C0000}"/>
    <cellStyle name="Normal 3 3 7 2 3 3" xfId="15563" xr:uid="{00000000-0005-0000-0000-0000C93C0000}"/>
    <cellStyle name="Normal 3 3 7 2 3 4" xfId="15564" xr:uid="{00000000-0005-0000-0000-0000CA3C0000}"/>
    <cellStyle name="Normal 3 3 7 2 4" xfId="15565" xr:uid="{00000000-0005-0000-0000-0000CB3C0000}"/>
    <cellStyle name="Normal 3 3 7 2 5" xfId="15566" xr:uid="{00000000-0005-0000-0000-0000CC3C0000}"/>
    <cellStyle name="Normal 3 3 7 2 6" xfId="15567" xr:uid="{00000000-0005-0000-0000-0000CD3C0000}"/>
    <cellStyle name="Normal 3 3 7 3" xfId="15568" xr:uid="{00000000-0005-0000-0000-0000CE3C0000}"/>
    <cellStyle name="Normal 3 3 7 3 2" xfId="15569" xr:uid="{00000000-0005-0000-0000-0000CF3C0000}"/>
    <cellStyle name="Normal 3 3 7 3 2 2" xfId="15570" xr:uid="{00000000-0005-0000-0000-0000D03C0000}"/>
    <cellStyle name="Normal 3 3 7 3 2 2 2" xfId="15571" xr:uid="{00000000-0005-0000-0000-0000D13C0000}"/>
    <cellStyle name="Normal 3 3 7 3 2 2 3" xfId="15572" xr:uid="{00000000-0005-0000-0000-0000D23C0000}"/>
    <cellStyle name="Normal 3 3 7 3 2 2 4" xfId="15573" xr:uid="{00000000-0005-0000-0000-0000D33C0000}"/>
    <cellStyle name="Normal 3 3 7 3 2 3" xfId="15574" xr:uid="{00000000-0005-0000-0000-0000D43C0000}"/>
    <cellStyle name="Normal 3 3 7 3 2 4" xfId="15575" xr:uid="{00000000-0005-0000-0000-0000D53C0000}"/>
    <cellStyle name="Normal 3 3 7 3 2 5" xfId="15576" xr:uid="{00000000-0005-0000-0000-0000D63C0000}"/>
    <cellStyle name="Normal 3 3 7 3 3" xfId="15577" xr:uid="{00000000-0005-0000-0000-0000D73C0000}"/>
    <cellStyle name="Normal 3 3 7 3 3 2" xfId="15578" xr:uid="{00000000-0005-0000-0000-0000D83C0000}"/>
    <cellStyle name="Normal 3 3 7 3 3 3" xfId="15579" xr:uid="{00000000-0005-0000-0000-0000D93C0000}"/>
    <cellStyle name="Normal 3 3 7 3 3 4" xfId="15580" xr:uid="{00000000-0005-0000-0000-0000DA3C0000}"/>
    <cellStyle name="Normal 3 3 7 3 4" xfId="15581" xr:uid="{00000000-0005-0000-0000-0000DB3C0000}"/>
    <cellStyle name="Normal 3 3 7 3 5" xfId="15582" xr:uid="{00000000-0005-0000-0000-0000DC3C0000}"/>
    <cellStyle name="Normal 3 3 7 3 6" xfId="15583" xr:uid="{00000000-0005-0000-0000-0000DD3C0000}"/>
    <cellStyle name="Normal 3 3 7 4" xfId="15584" xr:uid="{00000000-0005-0000-0000-0000DE3C0000}"/>
    <cellStyle name="Normal 3 3 7 5" xfId="15585" xr:uid="{00000000-0005-0000-0000-0000DF3C0000}"/>
    <cellStyle name="Normal 3 3 7 5 2" xfId="15586" xr:uid="{00000000-0005-0000-0000-0000E03C0000}"/>
    <cellStyle name="Normal 3 3 7 5 2 2" xfId="15587" xr:uid="{00000000-0005-0000-0000-0000E13C0000}"/>
    <cellStyle name="Normal 3 3 7 5 2 3" xfId="15588" xr:uid="{00000000-0005-0000-0000-0000E23C0000}"/>
    <cellStyle name="Normal 3 3 7 5 2 4" xfId="15589" xr:uid="{00000000-0005-0000-0000-0000E33C0000}"/>
    <cellStyle name="Normal 3 3 7 5 3" xfId="15590" xr:uid="{00000000-0005-0000-0000-0000E43C0000}"/>
    <cellStyle name="Normal 3 3 7 5 4" xfId="15591" xr:uid="{00000000-0005-0000-0000-0000E53C0000}"/>
    <cellStyle name="Normal 3 3 7 5 5" xfId="15592" xr:uid="{00000000-0005-0000-0000-0000E63C0000}"/>
    <cellStyle name="Normal 3 3 7 6" xfId="15593" xr:uid="{00000000-0005-0000-0000-0000E73C0000}"/>
    <cellStyle name="Normal 3 3 7 6 2" xfId="15594" xr:uid="{00000000-0005-0000-0000-0000E83C0000}"/>
    <cellStyle name="Normal 3 3 7 6 3" xfId="15595" xr:uid="{00000000-0005-0000-0000-0000E93C0000}"/>
    <cellStyle name="Normal 3 3 7 6 4" xfId="15596" xr:uid="{00000000-0005-0000-0000-0000EA3C0000}"/>
    <cellStyle name="Normal 3 3 7 7" xfId="15597" xr:uid="{00000000-0005-0000-0000-0000EB3C0000}"/>
    <cellStyle name="Normal 3 3 7 8" xfId="15598" xr:uid="{00000000-0005-0000-0000-0000EC3C0000}"/>
    <cellStyle name="Normal 3 3 7 9" xfId="15599" xr:uid="{00000000-0005-0000-0000-0000ED3C0000}"/>
    <cellStyle name="Normal 3 3 8" xfId="15600" xr:uid="{00000000-0005-0000-0000-0000EE3C0000}"/>
    <cellStyle name="Normal 3 3 8 2" xfId="15601" xr:uid="{00000000-0005-0000-0000-0000EF3C0000}"/>
    <cellStyle name="Normal 3 3 8 2 2" xfId="15602" xr:uid="{00000000-0005-0000-0000-0000F03C0000}"/>
    <cellStyle name="Normal 3 3 8 2 2 2" xfId="15603" xr:uid="{00000000-0005-0000-0000-0000F13C0000}"/>
    <cellStyle name="Normal 3 3 8 2 2 2 2" xfId="15604" xr:uid="{00000000-0005-0000-0000-0000F23C0000}"/>
    <cellStyle name="Normal 3 3 8 2 2 2 3" xfId="15605" xr:uid="{00000000-0005-0000-0000-0000F33C0000}"/>
    <cellStyle name="Normal 3 3 8 2 2 2 4" xfId="15606" xr:uid="{00000000-0005-0000-0000-0000F43C0000}"/>
    <cellStyle name="Normal 3 3 8 2 2 3" xfId="15607" xr:uid="{00000000-0005-0000-0000-0000F53C0000}"/>
    <cellStyle name="Normal 3 3 8 2 2 4" xfId="15608" xr:uid="{00000000-0005-0000-0000-0000F63C0000}"/>
    <cellStyle name="Normal 3 3 8 2 2 5" xfId="15609" xr:uid="{00000000-0005-0000-0000-0000F73C0000}"/>
    <cellStyle name="Normal 3 3 8 2 3" xfId="15610" xr:uid="{00000000-0005-0000-0000-0000F83C0000}"/>
    <cellStyle name="Normal 3 3 8 2 3 2" xfId="15611" xr:uid="{00000000-0005-0000-0000-0000F93C0000}"/>
    <cellStyle name="Normal 3 3 8 2 3 3" xfId="15612" xr:uid="{00000000-0005-0000-0000-0000FA3C0000}"/>
    <cellStyle name="Normal 3 3 8 2 3 4" xfId="15613" xr:uid="{00000000-0005-0000-0000-0000FB3C0000}"/>
    <cellStyle name="Normal 3 3 8 2 4" xfId="15614" xr:uid="{00000000-0005-0000-0000-0000FC3C0000}"/>
    <cellStyle name="Normal 3 3 8 2 5" xfId="15615" xr:uid="{00000000-0005-0000-0000-0000FD3C0000}"/>
    <cellStyle name="Normal 3 3 8 2 6" xfId="15616" xr:uid="{00000000-0005-0000-0000-0000FE3C0000}"/>
    <cellStyle name="Normal 3 3 8 3" xfId="15617" xr:uid="{00000000-0005-0000-0000-0000FF3C0000}"/>
    <cellStyle name="Normal 3 3 8 3 2" xfId="15618" xr:uid="{00000000-0005-0000-0000-0000003D0000}"/>
    <cellStyle name="Normal 3 3 8 3 2 2" xfId="15619" xr:uid="{00000000-0005-0000-0000-0000013D0000}"/>
    <cellStyle name="Normal 3 3 8 3 2 2 2" xfId="15620" xr:uid="{00000000-0005-0000-0000-0000023D0000}"/>
    <cellStyle name="Normal 3 3 8 3 2 2 3" xfId="15621" xr:uid="{00000000-0005-0000-0000-0000033D0000}"/>
    <cellStyle name="Normal 3 3 8 3 2 2 4" xfId="15622" xr:uid="{00000000-0005-0000-0000-0000043D0000}"/>
    <cellStyle name="Normal 3 3 8 3 2 3" xfId="15623" xr:uid="{00000000-0005-0000-0000-0000053D0000}"/>
    <cellStyle name="Normal 3 3 8 3 2 4" xfId="15624" xr:uid="{00000000-0005-0000-0000-0000063D0000}"/>
    <cellStyle name="Normal 3 3 8 3 2 5" xfId="15625" xr:uid="{00000000-0005-0000-0000-0000073D0000}"/>
    <cellStyle name="Normal 3 3 8 3 3" xfId="15626" xr:uid="{00000000-0005-0000-0000-0000083D0000}"/>
    <cellStyle name="Normal 3 3 8 3 3 2" xfId="15627" xr:uid="{00000000-0005-0000-0000-0000093D0000}"/>
    <cellStyle name="Normal 3 3 8 3 3 3" xfId="15628" xr:uid="{00000000-0005-0000-0000-00000A3D0000}"/>
    <cellStyle name="Normal 3 3 8 3 3 4" xfId="15629" xr:uid="{00000000-0005-0000-0000-00000B3D0000}"/>
    <cellStyle name="Normal 3 3 8 3 4" xfId="15630" xr:uid="{00000000-0005-0000-0000-00000C3D0000}"/>
    <cellStyle name="Normal 3 3 8 3 5" xfId="15631" xr:uid="{00000000-0005-0000-0000-00000D3D0000}"/>
    <cellStyle name="Normal 3 3 8 3 6" xfId="15632" xr:uid="{00000000-0005-0000-0000-00000E3D0000}"/>
    <cellStyle name="Normal 3 3 8 4" xfId="15633" xr:uid="{00000000-0005-0000-0000-00000F3D0000}"/>
    <cellStyle name="Normal 3 3 8 5" xfId="15634" xr:uid="{00000000-0005-0000-0000-0000103D0000}"/>
    <cellStyle name="Normal 3 3 8 5 2" xfId="15635" xr:uid="{00000000-0005-0000-0000-0000113D0000}"/>
    <cellStyle name="Normal 3 3 8 5 2 2" xfId="15636" xr:uid="{00000000-0005-0000-0000-0000123D0000}"/>
    <cellStyle name="Normal 3 3 8 5 2 3" xfId="15637" xr:uid="{00000000-0005-0000-0000-0000133D0000}"/>
    <cellStyle name="Normal 3 3 8 5 2 4" xfId="15638" xr:uid="{00000000-0005-0000-0000-0000143D0000}"/>
    <cellStyle name="Normal 3 3 8 5 3" xfId="15639" xr:uid="{00000000-0005-0000-0000-0000153D0000}"/>
    <cellStyle name="Normal 3 3 8 5 4" xfId="15640" xr:uid="{00000000-0005-0000-0000-0000163D0000}"/>
    <cellStyle name="Normal 3 3 8 5 5" xfId="15641" xr:uid="{00000000-0005-0000-0000-0000173D0000}"/>
    <cellStyle name="Normal 3 3 8 6" xfId="15642" xr:uid="{00000000-0005-0000-0000-0000183D0000}"/>
    <cellStyle name="Normal 3 3 8 6 2" xfId="15643" xr:uid="{00000000-0005-0000-0000-0000193D0000}"/>
    <cellStyle name="Normal 3 3 8 6 3" xfId="15644" xr:uid="{00000000-0005-0000-0000-00001A3D0000}"/>
    <cellStyle name="Normal 3 3 8 6 4" xfId="15645" xr:uid="{00000000-0005-0000-0000-00001B3D0000}"/>
    <cellStyle name="Normal 3 3 8 7" xfId="15646" xr:uid="{00000000-0005-0000-0000-00001C3D0000}"/>
    <cellStyle name="Normal 3 3 8 8" xfId="15647" xr:uid="{00000000-0005-0000-0000-00001D3D0000}"/>
    <cellStyle name="Normal 3 3 8 9" xfId="15648" xr:uid="{00000000-0005-0000-0000-00001E3D0000}"/>
    <cellStyle name="Normal 3 3 9" xfId="15649" xr:uid="{00000000-0005-0000-0000-00001F3D0000}"/>
    <cellStyle name="Normal 3 3 9 2" xfId="15650" xr:uid="{00000000-0005-0000-0000-0000203D0000}"/>
    <cellStyle name="Normal 3 3 9 3" xfId="15651" xr:uid="{00000000-0005-0000-0000-0000213D0000}"/>
    <cellStyle name="Normal 3 3 9 3 2" xfId="15652" xr:uid="{00000000-0005-0000-0000-0000223D0000}"/>
    <cellStyle name="Normal 3 3 9 3 2 2" xfId="15653" xr:uid="{00000000-0005-0000-0000-0000233D0000}"/>
    <cellStyle name="Normal 3 3 9 3 2 3" xfId="15654" xr:uid="{00000000-0005-0000-0000-0000243D0000}"/>
    <cellStyle name="Normal 3 3 9 3 2 4" xfId="15655" xr:uid="{00000000-0005-0000-0000-0000253D0000}"/>
    <cellStyle name="Normal 3 3 9 3 3" xfId="15656" xr:uid="{00000000-0005-0000-0000-0000263D0000}"/>
    <cellStyle name="Normal 3 3 9 3 4" xfId="15657" xr:uid="{00000000-0005-0000-0000-0000273D0000}"/>
    <cellStyle name="Normal 3 3 9 3 5" xfId="15658" xr:uid="{00000000-0005-0000-0000-0000283D0000}"/>
    <cellStyle name="Normal 3 3 9 4" xfId="15659" xr:uid="{00000000-0005-0000-0000-0000293D0000}"/>
    <cellStyle name="Normal 3 3 9 5" xfId="15660" xr:uid="{00000000-0005-0000-0000-00002A3D0000}"/>
    <cellStyle name="Normal 3 3 9 5 2" xfId="15661" xr:uid="{00000000-0005-0000-0000-00002B3D0000}"/>
    <cellStyle name="Normal 3 3 9 5 3" xfId="15662" xr:uid="{00000000-0005-0000-0000-00002C3D0000}"/>
    <cellStyle name="Normal 3 3 9 5 4" xfId="15663" xr:uid="{00000000-0005-0000-0000-00002D3D0000}"/>
    <cellStyle name="Normal 3 3 9 6" xfId="15664" xr:uid="{00000000-0005-0000-0000-00002E3D0000}"/>
    <cellStyle name="Normal 3 3 9 7" xfId="15665" xr:uid="{00000000-0005-0000-0000-00002F3D0000}"/>
    <cellStyle name="Normal 3 3 9 8" xfId="15666" xr:uid="{00000000-0005-0000-0000-0000303D0000}"/>
    <cellStyle name="Normal 3 30" xfId="15667" xr:uid="{00000000-0005-0000-0000-0000313D0000}"/>
    <cellStyle name="Normal 3 30 2" xfId="15668" xr:uid="{00000000-0005-0000-0000-0000323D0000}"/>
    <cellStyle name="Normal 3 30 2 2" xfId="15669" xr:uid="{00000000-0005-0000-0000-0000333D0000}"/>
    <cellStyle name="Normal 3 30 2 2 2" xfId="15670" xr:uid="{00000000-0005-0000-0000-0000343D0000}"/>
    <cellStyle name="Normal 3 30 2 2 3" xfId="15671" xr:uid="{00000000-0005-0000-0000-0000353D0000}"/>
    <cellStyle name="Normal 3 30 2 2 4" xfId="15672" xr:uid="{00000000-0005-0000-0000-0000363D0000}"/>
    <cellStyle name="Normal 3 30 2 3" xfId="15673" xr:uid="{00000000-0005-0000-0000-0000373D0000}"/>
    <cellStyle name="Normal 3 30 2 4" xfId="15674" xr:uid="{00000000-0005-0000-0000-0000383D0000}"/>
    <cellStyle name="Normal 3 30 2 5" xfId="15675" xr:uid="{00000000-0005-0000-0000-0000393D0000}"/>
    <cellStyle name="Normal 3 30 3" xfId="15676" xr:uid="{00000000-0005-0000-0000-00003A3D0000}"/>
    <cellStyle name="Normal 3 30 3 2" xfId="15677" xr:uid="{00000000-0005-0000-0000-00003B3D0000}"/>
    <cellStyle name="Normal 3 30 3 3" xfId="15678" xr:uid="{00000000-0005-0000-0000-00003C3D0000}"/>
    <cellStyle name="Normal 3 30 3 4" xfId="15679" xr:uid="{00000000-0005-0000-0000-00003D3D0000}"/>
    <cellStyle name="Normal 3 30 4" xfId="15680" xr:uid="{00000000-0005-0000-0000-00003E3D0000}"/>
    <cellStyle name="Normal 3 30 5" xfId="15681" xr:uid="{00000000-0005-0000-0000-00003F3D0000}"/>
    <cellStyle name="Normal 3 30 6" xfId="15682" xr:uid="{00000000-0005-0000-0000-0000403D0000}"/>
    <cellStyle name="Normal 3 31" xfId="15683" xr:uid="{00000000-0005-0000-0000-0000413D0000}"/>
    <cellStyle name="Normal 3 31 2" xfId="15684" xr:uid="{00000000-0005-0000-0000-0000423D0000}"/>
    <cellStyle name="Normal 3 31 2 2" xfId="15685" xr:uid="{00000000-0005-0000-0000-0000433D0000}"/>
    <cellStyle name="Normal 3 31 2 2 2" xfId="15686" xr:uid="{00000000-0005-0000-0000-0000443D0000}"/>
    <cellStyle name="Normal 3 31 2 2 3" xfId="15687" xr:uid="{00000000-0005-0000-0000-0000453D0000}"/>
    <cellStyle name="Normal 3 31 2 2 4" xfId="15688" xr:uid="{00000000-0005-0000-0000-0000463D0000}"/>
    <cellStyle name="Normal 3 31 2 3" xfId="15689" xr:uid="{00000000-0005-0000-0000-0000473D0000}"/>
    <cellStyle name="Normal 3 31 2 4" xfId="15690" xr:uid="{00000000-0005-0000-0000-0000483D0000}"/>
    <cellStyle name="Normal 3 31 2 5" xfId="15691" xr:uid="{00000000-0005-0000-0000-0000493D0000}"/>
    <cellStyle name="Normal 3 31 3" xfId="15692" xr:uid="{00000000-0005-0000-0000-00004A3D0000}"/>
    <cellStyle name="Normal 3 31 3 2" xfId="15693" xr:uid="{00000000-0005-0000-0000-00004B3D0000}"/>
    <cellStyle name="Normal 3 31 3 3" xfId="15694" xr:uid="{00000000-0005-0000-0000-00004C3D0000}"/>
    <cellStyle name="Normal 3 31 3 4" xfId="15695" xr:uid="{00000000-0005-0000-0000-00004D3D0000}"/>
    <cellStyle name="Normal 3 31 4" xfId="15696" xr:uid="{00000000-0005-0000-0000-00004E3D0000}"/>
    <cellStyle name="Normal 3 31 5" xfId="15697" xr:uid="{00000000-0005-0000-0000-00004F3D0000}"/>
    <cellStyle name="Normal 3 31 6" xfId="15698" xr:uid="{00000000-0005-0000-0000-0000503D0000}"/>
    <cellStyle name="Normal 3 32" xfId="15699" xr:uid="{00000000-0005-0000-0000-0000513D0000}"/>
    <cellStyle name="Normal 3 32 2" xfId="15700" xr:uid="{00000000-0005-0000-0000-0000523D0000}"/>
    <cellStyle name="Normal 3 33" xfId="15701" xr:uid="{00000000-0005-0000-0000-0000533D0000}"/>
    <cellStyle name="Normal 3 33 2" xfId="15702" xr:uid="{00000000-0005-0000-0000-0000543D0000}"/>
    <cellStyle name="Normal 3 34" xfId="15703" xr:uid="{00000000-0005-0000-0000-0000553D0000}"/>
    <cellStyle name="Normal 3 34 2" xfId="15704" xr:uid="{00000000-0005-0000-0000-0000563D0000}"/>
    <cellStyle name="Normal 3 34 2 2" xfId="15705" xr:uid="{00000000-0005-0000-0000-0000573D0000}"/>
    <cellStyle name="Normal 3 34 2 3" xfId="15706" xr:uid="{00000000-0005-0000-0000-0000583D0000}"/>
    <cellStyle name="Normal 3 34 2 4" xfId="15707" xr:uid="{00000000-0005-0000-0000-0000593D0000}"/>
    <cellStyle name="Normal 3 34 3" xfId="15708" xr:uid="{00000000-0005-0000-0000-00005A3D0000}"/>
    <cellStyle name="Normal 3 34 4" xfId="15709" xr:uid="{00000000-0005-0000-0000-00005B3D0000}"/>
    <cellStyle name="Normal 3 34 5" xfId="15710" xr:uid="{00000000-0005-0000-0000-00005C3D0000}"/>
    <cellStyle name="Normal 3 35" xfId="15711" xr:uid="{00000000-0005-0000-0000-00005D3D0000}"/>
    <cellStyle name="Normal 3 35 2" xfId="15712" xr:uid="{00000000-0005-0000-0000-00005E3D0000}"/>
    <cellStyle name="Normal 3 36" xfId="15713" xr:uid="{00000000-0005-0000-0000-00005F3D0000}"/>
    <cellStyle name="Normal 3 36 2" xfId="15714" xr:uid="{00000000-0005-0000-0000-0000603D0000}"/>
    <cellStyle name="Normal 3 37" xfId="15715" xr:uid="{00000000-0005-0000-0000-0000613D0000}"/>
    <cellStyle name="Normal 3 37 2" xfId="15716" xr:uid="{00000000-0005-0000-0000-0000623D0000}"/>
    <cellStyle name="Normal 3 38" xfId="15717" xr:uid="{00000000-0005-0000-0000-0000633D0000}"/>
    <cellStyle name="Normal 3 38 2" xfId="15718" xr:uid="{00000000-0005-0000-0000-0000643D0000}"/>
    <cellStyle name="Normal 3 39" xfId="15719" xr:uid="{00000000-0005-0000-0000-0000653D0000}"/>
    <cellStyle name="Normal 3 39 2" xfId="15720" xr:uid="{00000000-0005-0000-0000-0000663D0000}"/>
    <cellStyle name="Normal 3 4" xfId="15721" xr:uid="{00000000-0005-0000-0000-0000673D0000}"/>
    <cellStyle name="Normal 3 4 10" xfId="15722" xr:uid="{00000000-0005-0000-0000-0000683D0000}"/>
    <cellStyle name="Normal 3 4 10 2" xfId="15723" xr:uid="{00000000-0005-0000-0000-0000693D0000}"/>
    <cellStyle name="Normal 3 4 11" xfId="15724" xr:uid="{00000000-0005-0000-0000-00006A3D0000}"/>
    <cellStyle name="Normal 3 4 12" xfId="15725" xr:uid="{00000000-0005-0000-0000-00006B3D0000}"/>
    <cellStyle name="Normal 3 4 12 2" xfId="15726" xr:uid="{00000000-0005-0000-0000-00006C3D0000}"/>
    <cellStyle name="Normal 3 4 13" xfId="15727" xr:uid="{00000000-0005-0000-0000-00006D3D0000}"/>
    <cellStyle name="Normal 3 4 13 2" xfId="15728" xr:uid="{00000000-0005-0000-0000-00006E3D0000}"/>
    <cellStyle name="Normal 3 4 13 2 2" xfId="15729" xr:uid="{00000000-0005-0000-0000-00006F3D0000}"/>
    <cellStyle name="Normal 3 4 13 2 3" xfId="15730" xr:uid="{00000000-0005-0000-0000-0000703D0000}"/>
    <cellStyle name="Normal 3 4 13 2 4" xfId="15731" xr:uid="{00000000-0005-0000-0000-0000713D0000}"/>
    <cellStyle name="Normal 3 4 14" xfId="15732" xr:uid="{00000000-0005-0000-0000-0000723D0000}"/>
    <cellStyle name="Normal 3 4 14 2" xfId="15733" xr:uid="{00000000-0005-0000-0000-0000733D0000}"/>
    <cellStyle name="Normal 3 4 14 2 2" xfId="15734" xr:uid="{00000000-0005-0000-0000-0000743D0000}"/>
    <cellStyle name="Normal 3 4 14 2 3" xfId="15735" xr:uid="{00000000-0005-0000-0000-0000753D0000}"/>
    <cellStyle name="Normal 3 4 14 2 4" xfId="15736" xr:uid="{00000000-0005-0000-0000-0000763D0000}"/>
    <cellStyle name="Normal 3 4 14 3" xfId="15737" xr:uid="{00000000-0005-0000-0000-0000773D0000}"/>
    <cellStyle name="Normal 3 4 14 4" xfId="15738" xr:uid="{00000000-0005-0000-0000-0000783D0000}"/>
    <cellStyle name="Normal 3 4 14 5" xfId="15739" xr:uid="{00000000-0005-0000-0000-0000793D0000}"/>
    <cellStyle name="Normal 3 4 15" xfId="15740" xr:uid="{00000000-0005-0000-0000-00007A3D0000}"/>
    <cellStyle name="Normal 3 4 16" xfId="15741" xr:uid="{00000000-0005-0000-0000-00007B3D0000}"/>
    <cellStyle name="Normal 3 4 17" xfId="15742" xr:uid="{00000000-0005-0000-0000-00007C3D0000}"/>
    <cellStyle name="Normal 3 4 2" xfId="15743" xr:uid="{00000000-0005-0000-0000-00007D3D0000}"/>
    <cellStyle name="Normal 3 4 2 10" xfId="15744" xr:uid="{00000000-0005-0000-0000-00007E3D0000}"/>
    <cellStyle name="Normal 3 4 2 11" xfId="15745" xr:uid="{00000000-0005-0000-0000-00007F3D0000}"/>
    <cellStyle name="Normal 3 4 2 2" xfId="15746" xr:uid="{00000000-0005-0000-0000-0000803D0000}"/>
    <cellStyle name="Normal 3 4 2 2 2" xfId="15747" xr:uid="{00000000-0005-0000-0000-0000813D0000}"/>
    <cellStyle name="Normal 3 4 2 2 2 2" xfId="15748" xr:uid="{00000000-0005-0000-0000-0000823D0000}"/>
    <cellStyle name="Normal 3 4 2 2 2 2 2" xfId="15749" xr:uid="{00000000-0005-0000-0000-0000833D0000}"/>
    <cellStyle name="Normal 3 4 2 2 2 2 2 2" xfId="15750" xr:uid="{00000000-0005-0000-0000-0000843D0000}"/>
    <cellStyle name="Normal 3 4 2 2 2 2 2 2 2" xfId="15751" xr:uid="{00000000-0005-0000-0000-0000853D0000}"/>
    <cellStyle name="Normal 3 4 2 2 2 2 2 2 3" xfId="15752" xr:uid="{00000000-0005-0000-0000-0000863D0000}"/>
    <cellStyle name="Normal 3 4 2 2 2 2 2 2 4" xfId="15753" xr:uid="{00000000-0005-0000-0000-0000873D0000}"/>
    <cellStyle name="Normal 3 4 2 2 2 2 2 3" xfId="15754" xr:uid="{00000000-0005-0000-0000-0000883D0000}"/>
    <cellStyle name="Normal 3 4 2 2 2 2 2 4" xfId="15755" xr:uid="{00000000-0005-0000-0000-0000893D0000}"/>
    <cellStyle name="Normal 3 4 2 2 2 2 2 5" xfId="15756" xr:uid="{00000000-0005-0000-0000-00008A3D0000}"/>
    <cellStyle name="Normal 3 4 2 2 2 2 3" xfId="15757" xr:uid="{00000000-0005-0000-0000-00008B3D0000}"/>
    <cellStyle name="Normal 3 4 2 2 2 2 3 2" xfId="15758" xr:uid="{00000000-0005-0000-0000-00008C3D0000}"/>
    <cellStyle name="Normal 3 4 2 2 2 2 3 3" xfId="15759" xr:uid="{00000000-0005-0000-0000-00008D3D0000}"/>
    <cellStyle name="Normal 3 4 2 2 2 2 3 4" xfId="15760" xr:uid="{00000000-0005-0000-0000-00008E3D0000}"/>
    <cellStyle name="Normal 3 4 2 2 2 2 4" xfId="15761" xr:uid="{00000000-0005-0000-0000-00008F3D0000}"/>
    <cellStyle name="Normal 3 4 2 2 2 2 5" xfId="15762" xr:uid="{00000000-0005-0000-0000-0000903D0000}"/>
    <cellStyle name="Normal 3 4 2 2 2 2 6" xfId="15763" xr:uid="{00000000-0005-0000-0000-0000913D0000}"/>
    <cellStyle name="Normal 3 4 2 2 2 3" xfId="15764" xr:uid="{00000000-0005-0000-0000-0000923D0000}"/>
    <cellStyle name="Normal 3 4 2 2 2 3 2" xfId="15765" xr:uid="{00000000-0005-0000-0000-0000933D0000}"/>
    <cellStyle name="Normal 3 4 2 2 2 3 2 2" xfId="15766" xr:uid="{00000000-0005-0000-0000-0000943D0000}"/>
    <cellStyle name="Normal 3 4 2 2 2 3 2 2 2" xfId="15767" xr:uid="{00000000-0005-0000-0000-0000953D0000}"/>
    <cellStyle name="Normal 3 4 2 2 2 3 2 2 3" xfId="15768" xr:uid="{00000000-0005-0000-0000-0000963D0000}"/>
    <cellStyle name="Normal 3 4 2 2 2 3 2 2 4" xfId="15769" xr:uid="{00000000-0005-0000-0000-0000973D0000}"/>
    <cellStyle name="Normal 3 4 2 2 2 3 2 3" xfId="15770" xr:uid="{00000000-0005-0000-0000-0000983D0000}"/>
    <cellStyle name="Normal 3 4 2 2 2 3 2 4" xfId="15771" xr:uid="{00000000-0005-0000-0000-0000993D0000}"/>
    <cellStyle name="Normal 3 4 2 2 2 3 2 5" xfId="15772" xr:uid="{00000000-0005-0000-0000-00009A3D0000}"/>
    <cellStyle name="Normal 3 4 2 2 2 3 3" xfId="15773" xr:uid="{00000000-0005-0000-0000-00009B3D0000}"/>
    <cellStyle name="Normal 3 4 2 2 2 3 3 2" xfId="15774" xr:uid="{00000000-0005-0000-0000-00009C3D0000}"/>
    <cellStyle name="Normal 3 4 2 2 2 3 3 3" xfId="15775" xr:uid="{00000000-0005-0000-0000-00009D3D0000}"/>
    <cellStyle name="Normal 3 4 2 2 2 3 3 4" xfId="15776" xr:uid="{00000000-0005-0000-0000-00009E3D0000}"/>
    <cellStyle name="Normal 3 4 2 2 2 3 4" xfId="15777" xr:uid="{00000000-0005-0000-0000-00009F3D0000}"/>
    <cellStyle name="Normal 3 4 2 2 2 3 5" xfId="15778" xr:uid="{00000000-0005-0000-0000-0000A03D0000}"/>
    <cellStyle name="Normal 3 4 2 2 2 3 6" xfId="15779" xr:uid="{00000000-0005-0000-0000-0000A13D0000}"/>
    <cellStyle name="Normal 3 4 2 2 2 4" xfId="15780" xr:uid="{00000000-0005-0000-0000-0000A23D0000}"/>
    <cellStyle name="Normal 3 4 2 2 2 4 2" xfId="15781" xr:uid="{00000000-0005-0000-0000-0000A33D0000}"/>
    <cellStyle name="Normal 3 4 2 2 2 4 2 2" xfId="15782" xr:uid="{00000000-0005-0000-0000-0000A43D0000}"/>
    <cellStyle name="Normal 3 4 2 2 2 4 2 3" xfId="15783" xr:uid="{00000000-0005-0000-0000-0000A53D0000}"/>
    <cellStyle name="Normal 3 4 2 2 2 4 2 4" xfId="15784" xr:uid="{00000000-0005-0000-0000-0000A63D0000}"/>
    <cellStyle name="Normal 3 4 2 2 2 4 3" xfId="15785" xr:uid="{00000000-0005-0000-0000-0000A73D0000}"/>
    <cellStyle name="Normal 3 4 2 2 2 4 4" xfId="15786" xr:uid="{00000000-0005-0000-0000-0000A83D0000}"/>
    <cellStyle name="Normal 3 4 2 2 2 4 5" xfId="15787" xr:uid="{00000000-0005-0000-0000-0000A93D0000}"/>
    <cellStyle name="Normal 3 4 2 2 2 5" xfId="15788" xr:uid="{00000000-0005-0000-0000-0000AA3D0000}"/>
    <cellStyle name="Normal 3 4 2 2 2 5 2" xfId="15789" xr:uid="{00000000-0005-0000-0000-0000AB3D0000}"/>
    <cellStyle name="Normal 3 4 2 2 2 5 3" xfId="15790" xr:uid="{00000000-0005-0000-0000-0000AC3D0000}"/>
    <cellStyle name="Normal 3 4 2 2 2 5 4" xfId="15791" xr:uid="{00000000-0005-0000-0000-0000AD3D0000}"/>
    <cellStyle name="Normal 3 4 2 2 2 6" xfId="15792" xr:uid="{00000000-0005-0000-0000-0000AE3D0000}"/>
    <cellStyle name="Normal 3 4 2 2 2 7" xfId="15793" xr:uid="{00000000-0005-0000-0000-0000AF3D0000}"/>
    <cellStyle name="Normal 3 4 2 2 2 8" xfId="15794" xr:uid="{00000000-0005-0000-0000-0000B03D0000}"/>
    <cellStyle name="Normal 3 4 2 2 3" xfId="15795" xr:uid="{00000000-0005-0000-0000-0000B13D0000}"/>
    <cellStyle name="Normal 3 4 2 2 3 2" xfId="15796" xr:uid="{00000000-0005-0000-0000-0000B23D0000}"/>
    <cellStyle name="Normal 3 4 2 2 3 2 2" xfId="15797" xr:uid="{00000000-0005-0000-0000-0000B33D0000}"/>
    <cellStyle name="Normal 3 4 2 2 3 2 2 2" xfId="15798" xr:uid="{00000000-0005-0000-0000-0000B43D0000}"/>
    <cellStyle name="Normal 3 4 2 2 3 2 2 3" xfId="15799" xr:uid="{00000000-0005-0000-0000-0000B53D0000}"/>
    <cellStyle name="Normal 3 4 2 2 3 2 2 4" xfId="15800" xr:uid="{00000000-0005-0000-0000-0000B63D0000}"/>
    <cellStyle name="Normal 3 4 2 2 3 2 3" xfId="15801" xr:uid="{00000000-0005-0000-0000-0000B73D0000}"/>
    <cellStyle name="Normal 3 4 2 2 3 2 3 2" xfId="15802" xr:uid="{00000000-0005-0000-0000-0000B83D0000}"/>
    <cellStyle name="Normal 3 4 2 2 3 2 3 3" xfId="15803" xr:uid="{00000000-0005-0000-0000-0000B93D0000}"/>
    <cellStyle name="Normal 3 4 2 2 3 2 3 4" xfId="15804" xr:uid="{00000000-0005-0000-0000-0000BA3D0000}"/>
    <cellStyle name="Normal 3 4 2 2 3 2 4" xfId="15805" xr:uid="{00000000-0005-0000-0000-0000BB3D0000}"/>
    <cellStyle name="Normal 3 4 2 2 3 2 5" xfId="15806" xr:uid="{00000000-0005-0000-0000-0000BC3D0000}"/>
    <cellStyle name="Normal 3 4 2 2 3 2 6" xfId="15807" xr:uid="{00000000-0005-0000-0000-0000BD3D0000}"/>
    <cellStyle name="Normal 3 4 2 2 3 3" xfId="15808" xr:uid="{00000000-0005-0000-0000-0000BE3D0000}"/>
    <cellStyle name="Normal 3 4 2 2 3 3 2" xfId="15809" xr:uid="{00000000-0005-0000-0000-0000BF3D0000}"/>
    <cellStyle name="Normal 3 4 2 2 3 3 3" xfId="15810" xr:uid="{00000000-0005-0000-0000-0000C03D0000}"/>
    <cellStyle name="Normal 3 4 2 2 3 3 4" xfId="15811" xr:uid="{00000000-0005-0000-0000-0000C13D0000}"/>
    <cellStyle name="Normal 3 4 2 2 3 4" xfId="15812" xr:uid="{00000000-0005-0000-0000-0000C23D0000}"/>
    <cellStyle name="Normal 3 4 2 2 3 4 2" xfId="15813" xr:uid="{00000000-0005-0000-0000-0000C33D0000}"/>
    <cellStyle name="Normal 3 4 2 2 3 4 3" xfId="15814" xr:uid="{00000000-0005-0000-0000-0000C43D0000}"/>
    <cellStyle name="Normal 3 4 2 2 3 4 4" xfId="15815" xr:uid="{00000000-0005-0000-0000-0000C53D0000}"/>
    <cellStyle name="Normal 3 4 2 2 3 5" xfId="15816" xr:uid="{00000000-0005-0000-0000-0000C63D0000}"/>
    <cellStyle name="Normal 3 4 2 2 3 6" xfId="15817" xr:uid="{00000000-0005-0000-0000-0000C73D0000}"/>
    <cellStyle name="Normal 3 4 2 2 3 7" xfId="15818" xr:uid="{00000000-0005-0000-0000-0000C83D0000}"/>
    <cellStyle name="Normal 3 4 2 2 4" xfId="15819" xr:uid="{00000000-0005-0000-0000-0000C93D0000}"/>
    <cellStyle name="Normal 3 4 2 2 4 2" xfId="15820" xr:uid="{00000000-0005-0000-0000-0000CA3D0000}"/>
    <cellStyle name="Normal 3 4 2 2 4 2 2" xfId="15821" xr:uid="{00000000-0005-0000-0000-0000CB3D0000}"/>
    <cellStyle name="Normal 3 4 2 2 4 2 2 2" xfId="15822" xr:uid="{00000000-0005-0000-0000-0000CC3D0000}"/>
    <cellStyle name="Normal 3 4 2 2 4 2 2 3" xfId="15823" xr:uid="{00000000-0005-0000-0000-0000CD3D0000}"/>
    <cellStyle name="Normal 3 4 2 2 4 2 2 4" xfId="15824" xr:uid="{00000000-0005-0000-0000-0000CE3D0000}"/>
    <cellStyle name="Normal 3 4 2 2 4 2 3" xfId="15825" xr:uid="{00000000-0005-0000-0000-0000CF3D0000}"/>
    <cellStyle name="Normal 3 4 2 2 4 2 4" xfId="15826" xr:uid="{00000000-0005-0000-0000-0000D03D0000}"/>
    <cellStyle name="Normal 3 4 2 2 4 2 5" xfId="15827" xr:uid="{00000000-0005-0000-0000-0000D13D0000}"/>
    <cellStyle name="Normal 3 4 2 2 4 3" xfId="15828" xr:uid="{00000000-0005-0000-0000-0000D23D0000}"/>
    <cellStyle name="Normal 3 4 2 2 4 3 2" xfId="15829" xr:uid="{00000000-0005-0000-0000-0000D33D0000}"/>
    <cellStyle name="Normal 3 4 2 2 4 3 3" xfId="15830" xr:uid="{00000000-0005-0000-0000-0000D43D0000}"/>
    <cellStyle name="Normal 3 4 2 2 4 3 4" xfId="15831" xr:uid="{00000000-0005-0000-0000-0000D53D0000}"/>
    <cellStyle name="Normal 3 4 2 2 4 4" xfId="15832" xr:uid="{00000000-0005-0000-0000-0000D63D0000}"/>
    <cellStyle name="Normal 3 4 2 2 4 5" xfId="15833" xr:uid="{00000000-0005-0000-0000-0000D73D0000}"/>
    <cellStyle name="Normal 3 4 2 2 4 6" xfId="15834" xr:uid="{00000000-0005-0000-0000-0000D83D0000}"/>
    <cellStyle name="Normal 3 4 2 2 5" xfId="15835" xr:uid="{00000000-0005-0000-0000-0000D93D0000}"/>
    <cellStyle name="Normal 3 4 2 2 5 2" xfId="15836" xr:uid="{00000000-0005-0000-0000-0000DA3D0000}"/>
    <cellStyle name="Normal 3 4 2 2 5 2 2" xfId="15837" xr:uid="{00000000-0005-0000-0000-0000DB3D0000}"/>
    <cellStyle name="Normal 3 4 2 2 5 2 3" xfId="15838" xr:uid="{00000000-0005-0000-0000-0000DC3D0000}"/>
    <cellStyle name="Normal 3 4 2 2 5 2 4" xfId="15839" xr:uid="{00000000-0005-0000-0000-0000DD3D0000}"/>
    <cellStyle name="Normal 3 4 2 2 5 3" xfId="15840" xr:uid="{00000000-0005-0000-0000-0000DE3D0000}"/>
    <cellStyle name="Normal 3 4 2 2 5 4" xfId="15841" xr:uid="{00000000-0005-0000-0000-0000DF3D0000}"/>
    <cellStyle name="Normal 3 4 2 2 5 5" xfId="15842" xr:uid="{00000000-0005-0000-0000-0000E03D0000}"/>
    <cellStyle name="Normal 3 4 2 2 6" xfId="15843" xr:uid="{00000000-0005-0000-0000-0000E13D0000}"/>
    <cellStyle name="Normal 3 4 2 2 6 2" xfId="15844" xr:uid="{00000000-0005-0000-0000-0000E23D0000}"/>
    <cellStyle name="Normal 3 4 2 2 6 3" xfId="15845" xr:uid="{00000000-0005-0000-0000-0000E33D0000}"/>
    <cellStyle name="Normal 3 4 2 2 6 4" xfId="15846" xr:uid="{00000000-0005-0000-0000-0000E43D0000}"/>
    <cellStyle name="Normal 3 4 2 2 7" xfId="15847" xr:uid="{00000000-0005-0000-0000-0000E53D0000}"/>
    <cellStyle name="Normal 3 4 2 2 8" xfId="15848" xr:uid="{00000000-0005-0000-0000-0000E63D0000}"/>
    <cellStyle name="Normal 3 4 2 2 9" xfId="15849" xr:uid="{00000000-0005-0000-0000-0000E73D0000}"/>
    <cellStyle name="Normal 3 4 2 3" xfId="15850" xr:uid="{00000000-0005-0000-0000-0000E83D0000}"/>
    <cellStyle name="Normal 3 4 2 3 2" xfId="15851" xr:uid="{00000000-0005-0000-0000-0000E93D0000}"/>
    <cellStyle name="Normal 3 4 2 3 2 2" xfId="15852" xr:uid="{00000000-0005-0000-0000-0000EA3D0000}"/>
    <cellStyle name="Normal 3 4 2 3 2 2 2" xfId="15853" xr:uid="{00000000-0005-0000-0000-0000EB3D0000}"/>
    <cellStyle name="Normal 3 4 2 3 2 2 2 2" xfId="15854" xr:uid="{00000000-0005-0000-0000-0000EC3D0000}"/>
    <cellStyle name="Normal 3 4 2 3 2 2 2 3" xfId="15855" xr:uid="{00000000-0005-0000-0000-0000ED3D0000}"/>
    <cellStyle name="Normal 3 4 2 3 2 2 2 4" xfId="15856" xr:uid="{00000000-0005-0000-0000-0000EE3D0000}"/>
    <cellStyle name="Normal 3 4 2 3 2 2 3" xfId="15857" xr:uid="{00000000-0005-0000-0000-0000EF3D0000}"/>
    <cellStyle name="Normal 3 4 2 3 2 2 3 2" xfId="15858" xr:uid="{00000000-0005-0000-0000-0000F03D0000}"/>
    <cellStyle name="Normal 3 4 2 3 2 2 3 3" xfId="15859" xr:uid="{00000000-0005-0000-0000-0000F13D0000}"/>
    <cellStyle name="Normal 3 4 2 3 2 2 3 4" xfId="15860" xr:uid="{00000000-0005-0000-0000-0000F23D0000}"/>
    <cellStyle name="Normal 3 4 2 3 2 2 4" xfId="15861" xr:uid="{00000000-0005-0000-0000-0000F33D0000}"/>
    <cellStyle name="Normal 3 4 2 3 2 2 5" xfId="15862" xr:uid="{00000000-0005-0000-0000-0000F43D0000}"/>
    <cellStyle name="Normal 3 4 2 3 2 2 6" xfId="15863" xr:uid="{00000000-0005-0000-0000-0000F53D0000}"/>
    <cellStyle name="Normal 3 4 2 3 2 3" xfId="15864" xr:uid="{00000000-0005-0000-0000-0000F63D0000}"/>
    <cellStyle name="Normal 3 4 2 3 2 3 2" xfId="15865" xr:uid="{00000000-0005-0000-0000-0000F73D0000}"/>
    <cellStyle name="Normal 3 4 2 3 2 3 3" xfId="15866" xr:uid="{00000000-0005-0000-0000-0000F83D0000}"/>
    <cellStyle name="Normal 3 4 2 3 2 3 4" xfId="15867" xr:uid="{00000000-0005-0000-0000-0000F93D0000}"/>
    <cellStyle name="Normal 3 4 2 3 2 4" xfId="15868" xr:uid="{00000000-0005-0000-0000-0000FA3D0000}"/>
    <cellStyle name="Normal 3 4 2 3 2 4 2" xfId="15869" xr:uid="{00000000-0005-0000-0000-0000FB3D0000}"/>
    <cellStyle name="Normal 3 4 2 3 2 4 3" xfId="15870" xr:uid="{00000000-0005-0000-0000-0000FC3D0000}"/>
    <cellStyle name="Normal 3 4 2 3 2 4 4" xfId="15871" xr:uid="{00000000-0005-0000-0000-0000FD3D0000}"/>
    <cellStyle name="Normal 3 4 2 3 2 5" xfId="15872" xr:uid="{00000000-0005-0000-0000-0000FE3D0000}"/>
    <cellStyle name="Normal 3 4 2 3 2 6" xfId="15873" xr:uid="{00000000-0005-0000-0000-0000FF3D0000}"/>
    <cellStyle name="Normal 3 4 2 3 2 7" xfId="15874" xr:uid="{00000000-0005-0000-0000-0000003E0000}"/>
    <cellStyle name="Normal 3 4 2 3 3" xfId="15875" xr:uid="{00000000-0005-0000-0000-0000013E0000}"/>
    <cellStyle name="Normal 3 4 2 3 3 2" xfId="15876" xr:uid="{00000000-0005-0000-0000-0000023E0000}"/>
    <cellStyle name="Normal 3 4 2 3 3 2 2" xfId="15877" xr:uid="{00000000-0005-0000-0000-0000033E0000}"/>
    <cellStyle name="Normal 3 4 2 3 3 2 2 2" xfId="15878" xr:uid="{00000000-0005-0000-0000-0000043E0000}"/>
    <cellStyle name="Normal 3 4 2 3 3 2 2 3" xfId="15879" xr:uid="{00000000-0005-0000-0000-0000053E0000}"/>
    <cellStyle name="Normal 3 4 2 3 3 2 2 4" xfId="15880" xr:uid="{00000000-0005-0000-0000-0000063E0000}"/>
    <cellStyle name="Normal 3 4 2 3 3 2 3" xfId="15881" xr:uid="{00000000-0005-0000-0000-0000073E0000}"/>
    <cellStyle name="Normal 3 4 2 3 3 2 3 2" xfId="15882" xr:uid="{00000000-0005-0000-0000-0000083E0000}"/>
    <cellStyle name="Normal 3 4 2 3 3 2 3 3" xfId="15883" xr:uid="{00000000-0005-0000-0000-0000093E0000}"/>
    <cellStyle name="Normal 3 4 2 3 3 2 3 4" xfId="15884" xr:uid="{00000000-0005-0000-0000-00000A3E0000}"/>
    <cellStyle name="Normal 3 4 2 3 3 2 4" xfId="15885" xr:uid="{00000000-0005-0000-0000-00000B3E0000}"/>
    <cellStyle name="Normal 3 4 2 3 3 2 5" xfId="15886" xr:uid="{00000000-0005-0000-0000-00000C3E0000}"/>
    <cellStyle name="Normal 3 4 2 3 3 2 6" xfId="15887" xr:uid="{00000000-0005-0000-0000-00000D3E0000}"/>
    <cellStyle name="Normal 3 4 2 3 3 3" xfId="15888" xr:uid="{00000000-0005-0000-0000-00000E3E0000}"/>
    <cellStyle name="Normal 3 4 2 3 3 3 2" xfId="15889" xr:uid="{00000000-0005-0000-0000-00000F3E0000}"/>
    <cellStyle name="Normal 3 4 2 3 3 3 3" xfId="15890" xr:uid="{00000000-0005-0000-0000-0000103E0000}"/>
    <cellStyle name="Normal 3 4 2 3 3 3 4" xfId="15891" xr:uid="{00000000-0005-0000-0000-0000113E0000}"/>
    <cellStyle name="Normal 3 4 2 3 3 4" xfId="15892" xr:uid="{00000000-0005-0000-0000-0000123E0000}"/>
    <cellStyle name="Normal 3 4 2 3 3 4 2" xfId="15893" xr:uid="{00000000-0005-0000-0000-0000133E0000}"/>
    <cellStyle name="Normal 3 4 2 3 3 4 3" xfId="15894" xr:uid="{00000000-0005-0000-0000-0000143E0000}"/>
    <cellStyle name="Normal 3 4 2 3 3 4 4" xfId="15895" xr:uid="{00000000-0005-0000-0000-0000153E0000}"/>
    <cellStyle name="Normal 3 4 2 3 3 5" xfId="15896" xr:uid="{00000000-0005-0000-0000-0000163E0000}"/>
    <cellStyle name="Normal 3 4 2 3 3 6" xfId="15897" xr:uid="{00000000-0005-0000-0000-0000173E0000}"/>
    <cellStyle name="Normal 3 4 2 3 3 7" xfId="15898" xr:uid="{00000000-0005-0000-0000-0000183E0000}"/>
    <cellStyle name="Normal 3 4 2 3 4" xfId="15899" xr:uid="{00000000-0005-0000-0000-0000193E0000}"/>
    <cellStyle name="Normal 3 4 2 3 4 2" xfId="15900" xr:uid="{00000000-0005-0000-0000-00001A3E0000}"/>
    <cellStyle name="Normal 3 4 2 3 4 2 2" xfId="15901" xr:uid="{00000000-0005-0000-0000-00001B3E0000}"/>
    <cellStyle name="Normal 3 4 2 3 4 2 3" xfId="15902" xr:uid="{00000000-0005-0000-0000-00001C3E0000}"/>
    <cellStyle name="Normal 3 4 2 3 4 2 4" xfId="15903" xr:uid="{00000000-0005-0000-0000-00001D3E0000}"/>
    <cellStyle name="Normal 3 4 2 3 4 3" xfId="15904" xr:uid="{00000000-0005-0000-0000-00001E3E0000}"/>
    <cellStyle name="Normal 3 4 2 3 4 3 2" xfId="15905" xr:uid="{00000000-0005-0000-0000-00001F3E0000}"/>
    <cellStyle name="Normal 3 4 2 3 4 3 3" xfId="15906" xr:uid="{00000000-0005-0000-0000-0000203E0000}"/>
    <cellStyle name="Normal 3 4 2 3 4 3 4" xfId="15907" xr:uid="{00000000-0005-0000-0000-0000213E0000}"/>
    <cellStyle name="Normal 3 4 2 3 4 4" xfId="15908" xr:uid="{00000000-0005-0000-0000-0000223E0000}"/>
    <cellStyle name="Normal 3 4 2 3 4 5" xfId="15909" xr:uid="{00000000-0005-0000-0000-0000233E0000}"/>
    <cellStyle name="Normal 3 4 2 3 4 6" xfId="15910" xr:uid="{00000000-0005-0000-0000-0000243E0000}"/>
    <cellStyle name="Normal 3 4 2 3 5" xfId="15911" xr:uid="{00000000-0005-0000-0000-0000253E0000}"/>
    <cellStyle name="Normal 3 4 2 3 5 2" xfId="15912" xr:uid="{00000000-0005-0000-0000-0000263E0000}"/>
    <cellStyle name="Normal 3 4 2 3 5 3" xfId="15913" xr:uid="{00000000-0005-0000-0000-0000273E0000}"/>
    <cellStyle name="Normal 3 4 2 3 5 4" xfId="15914" xr:uid="{00000000-0005-0000-0000-0000283E0000}"/>
    <cellStyle name="Normal 3 4 2 3 6" xfId="15915" xr:uid="{00000000-0005-0000-0000-0000293E0000}"/>
    <cellStyle name="Normal 3 4 2 3 6 2" xfId="15916" xr:uid="{00000000-0005-0000-0000-00002A3E0000}"/>
    <cellStyle name="Normal 3 4 2 3 6 3" xfId="15917" xr:uid="{00000000-0005-0000-0000-00002B3E0000}"/>
    <cellStyle name="Normal 3 4 2 3 6 4" xfId="15918" xr:uid="{00000000-0005-0000-0000-00002C3E0000}"/>
    <cellStyle name="Normal 3 4 2 3 7" xfId="15919" xr:uid="{00000000-0005-0000-0000-00002D3E0000}"/>
    <cellStyle name="Normal 3 4 2 3 8" xfId="15920" xr:uid="{00000000-0005-0000-0000-00002E3E0000}"/>
    <cellStyle name="Normal 3 4 2 3 9" xfId="15921" xr:uid="{00000000-0005-0000-0000-00002F3E0000}"/>
    <cellStyle name="Normal 3 4 2 4" xfId="15922" xr:uid="{00000000-0005-0000-0000-0000303E0000}"/>
    <cellStyle name="Normal 3 4 2 4 2" xfId="15923" xr:uid="{00000000-0005-0000-0000-0000313E0000}"/>
    <cellStyle name="Normal 3 4 2 4 2 2" xfId="15924" xr:uid="{00000000-0005-0000-0000-0000323E0000}"/>
    <cellStyle name="Normal 3 4 2 4 2 2 2" xfId="15925" xr:uid="{00000000-0005-0000-0000-0000333E0000}"/>
    <cellStyle name="Normal 3 4 2 4 2 2 3" xfId="15926" xr:uid="{00000000-0005-0000-0000-0000343E0000}"/>
    <cellStyle name="Normal 3 4 2 4 2 2 4" xfId="15927" xr:uid="{00000000-0005-0000-0000-0000353E0000}"/>
    <cellStyle name="Normal 3 4 2 4 2 3" xfId="15928" xr:uid="{00000000-0005-0000-0000-0000363E0000}"/>
    <cellStyle name="Normal 3 4 2 4 2 3 2" xfId="15929" xr:uid="{00000000-0005-0000-0000-0000373E0000}"/>
    <cellStyle name="Normal 3 4 2 4 2 3 3" xfId="15930" xr:uid="{00000000-0005-0000-0000-0000383E0000}"/>
    <cellStyle name="Normal 3 4 2 4 2 3 4" xfId="15931" xr:uid="{00000000-0005-0000-0000-0000393E0000}"/>
    <cellStyle name="Normal 3 4 2 4 2 4" xfId="15932" xr:uid="{00000000-0005-0000-0000-00003A3E0000}"/>
    <cellStyle name="Normal 3 4 2 4 2 5" xfId="15933" xr:uid="{00000000-0005-0000-0000-00003B3E0000}"/>
    <cellStyle name="Normal 3 4 2 4 2 6" xfId="15934" xr:uid="{00000000-0005-0000-0000-00003C3E0000}"/>
    <cellStyle name="Normal 3 4 2 4 3" xfId="15935" xr:uid="{00000000-0005-0000-0000-00003D3E0000}"/>
    <cellStyle name="Normal 3 4 2 4 3 2" xfId="15936" xr:uid="{00000000-0005-0000-0000-00003E3E0000}"/>
    <cellStyle name="Normal 3 4 2 4 3 3" xfId="15937" xr:uid="{00000000-0005-0000-0000-00003F3E0000}"/>
    <cellStyle name="Normal 3 4 2 4 3 4" xfId="15938" xr:uid="{00000000-0005-0000-0000-0000403E0000}"/>
    <cellStyle name="Normal 3 4 2 4 4" xfId="15939" xr:uid="{00000000-0005-0000-0000-0000413E0000}"/>
    <cellStyle name="Normal 3 4 2 4 4 2" xfId="15940" xr:uid="{00000000-0005-0000-0000-0000423E0000}"/>
    <cellStyle name="Normal 3 4 2 4 4 3" xfId="15941" xr:uid="{00000000-0005-0000-0000-0000433E0000}"/>
    <cellStyle name="Normal 3 4 2 4 4 4" xfId="15942" xr:uid="{00000000-0005-0000-0000-0000443E0000}"/>
    <cellStyle name="Normal 3 4 2 4 5" xfId="15943" xr:uid="{00000000-0005-0000-0000-0000453E0000}"/>
    <cellStyle name="Normal 3 4 2 4 6" xfId="15944" xr:uid="{00000000-0005-0000-0000-0000463E0000}"/>
    <cellStyle name="Normal 3 4 2 4 7" xfId="15945" xr:uid="{00000000-0005-0000-0000-0000473E0000}"/>
    <cellStyle name="Normal 3 4 2 5" xfId="15946" xr:uid="{00000000-0005-0000-0000-0000483E0000}"/>
    <cellStyle name="Normal 3 4 2 5 2" xfId="15947" xr:uid="{00000000-0005-0000-0000-0000493E0000}"/>
    <cellStyle name="Normal 3 4 2 5 2 2" xfId="15948" xr:uid="{00000000-0005-0000-0000-00004A3E0000}"/>
    <cellStyle name="Normal 3 4 2 5 2 2 2" xfId="15949" xr:uid="{00000000-0005-0000-0000-00004B3E0000}"/>
    <cellStyle name="Normal 3 4 2 5 2 2 3" xfId="15950" xr:uid="{00000000-0005-0000-0000-00004C3E0000}"/>
    <cellStyle name="Normal 3 4 2 5 2 2 4" xfId="15951" xr:uid="{00000000-0005-0000-0000-00004D3E0000}"/>
    <cellStyle name="Normal 3 4 2 5 2 3" xfId="15952" xr:uid="{00000000-0005-0000-0000-00004E3E0000}"/>
    <cellStyle name="Normal 3 4 2 5 2 3 2" xfId="15953" xr:uid="{00000000-0005-0000-0000-00004F3E0000}"/>
    <cellStyle name="Normal 3 4 2 5 2 3 3" xfId="15954" xr:uid="{00000000-0005-0000-0000-0000503E0000}"/>
    <cellStyle name="Normal 3 4 2 5 2 3 4" xfId="15955" xr:uid="{00000000-0005-0000-0000-0000513E0000}"/>
    <cellStyle name="Normal 3 4 2 5 2 4" xfId="15956" xr:uid="{00000000-0005-0000-0000-0000523E0000}"/>
    <cellStyle name="Normal 3 4 2 5 2 5" xfId="15957" xr:uid="{00000000-0005-0000-0000-0000533E0000}"/>
    <cellStyle name="Normal 3 4 2 5 2 6" xfId="15958" xr:uid="{00000000-0005-0000-0000-0000543E0000}"/>
    <cellStyle name="Normal 3 4 2 5 3" xfId="15959" xr:uid="{00000000-0005-0000-0000-0000553E0000}"/>
    <cellStyle name="Normal 3 4 2 5 3 2" xfId="15960" xr:uid="{00000000-0005-0000-0000-0000563E0000}"/>
    <cellStyle name="Normal 3 4 2 5 3 3" xfId="15961" xr:uid="{00000000-0005-0000-0000-0000573E0000}"/>
    <cellStyle name="Normal 3 4 2 5 3 4" xfId="15962" xr:uid="{00000000-0005-0000-0000-0000583E0000}"/>
    <cellStyle name="Normal 3 4 2 5 4" xfId="15963" xr:uid="{00000000-0005-0000-0000-0000593E0000}"/>
    <cellStyle name="Normal 3 4 2 5 4 2" xfId="15964" xr:uid="{00000000-0005-0000-0000-00005A3E0000}"/>
    <cellStyle name="Normal 3 4 2 5 4 3" xfId="15965" xr:uid="{00000000-0005-0000-0000-00005B3E0000}"/>
    <cellStyle name="Normal 3 4 2 5 4 4" xfId="15966" xr:uid="{00000000-0005-0000-0000-00005C3E0000}"/>
    <cellStyle name="Normal 3 4 2 5 5" xfId="15967" xr:uid="{00000000-0005-0000-0000-00005D3E0000}"/>
    <cellStyle name="Normal 3 4 2 5 6" xfId="15968" xr:uid="{00000000-0005-0000-0000-00005E3E0000}"/>
    <cellStyle name="Normal 3 4 2 5 7" xfId="15969" xr:uid="{00000000-0005-0000-0000-00005F3E0000}"/>
    <cellStyle name="Normal 3 4 2 6" xfId="15970" xr:uid="{00000000-0005-0000-0000-0000603E0000}"/>
    <cellStyle name="Normal 3 4 2 6 2" xfId="15971" xr:uid="{00000000-0005-0000-0000-0000613E0000}"/>
    <cellStyle name="Normal 3 4 2 6 2 2" xfId="15972" xr:uid="{00000000-0005-0000-0000-0000623E0000}"/>
    <cellStyle name="Normal 3 4 2 6 2 3" xfId="15973" xr:uid="{00000000-0005-0000-0000-0000633E0000}"/>
    <cellStyle name="Normal 3 4 2 6 2 4" xfId="15974" xr:uid="{00000000-0005-0000-0000-0000643E0000}"/>
    <cellStyle name="Normal 3 4 2 6 3" xfId="15975" xr:uid="{00000000-0005-0000-0000-0000653E0000}"/>
    <cellStyle name="Normal 3 4 2 6 3 2" xfId="15976" xr:uid="{00000000-0005-0000-0000-0000663E0000}"/>
    <cellStyle name="Normal 3 4 2 6 3 3" xfId="15977" xr:uid="{00000000-0005-0000-0000-0000673E0000}"/>
    <cellStyle name="Normal 3 4 2 6 3 4" xfId="15978" xr:uid="{00000000-0005-0000-0000-0000683E0000}"/>
    <cellStyle name="Normal 3 4 2 7" xfId="15979" xr:uid="{00000000-0005-0000-0000-0000693E0000}"/>
    <cellStyle name="Normal 3 4 2 7 2" xfId="15980" xr:uid="{00000000-0005-0000-0000-00006A3E0000}"/>
    <cellStyle name="Normal 3 4 2 7 2 2" xfId="15981" xr:uid="{00000000-0005-0000-0000-00006B3E0000}"/>
    <cellStyle name="Normal 3 4 2 7 2 3" xfId="15982" xr:uid="{00000000-0005-0000-0000-00006C3E0000}"/>
    <cellStyle name="Normal 3 4 2 7 2 4" xfId="15983" xr:uid="{00000000-0005-0000-0000-00006D3E0000}"/>
    <cellStyle name="Normal 3 4 2 7 3" xfId="15984" xr:uid="{00000000-0005-0000-0000-00006E3E0000}"/>
    <cellStyle name="Normal 3 4 2 7 4" xfId="15985" xr:uid="{00000000-0005-0000-0000-00006F3E0000}"/>
    <cellStyle name="Normal 3 4 2 7 5" xfId="15986" xr:uid="{00000000-0005-0000-0000-0000703E0000}"/>
    <cellStyle name="Normal 3 4 2 8" xfId="15987" xr:uid="{00000000-0005-0000-0000-0000713E0000}"/>
    <cellStyle name="Normal 3 4 2 8 2" xfId="15988" xr:uid="{00000000-0005-0000-0000-0000723E0000}"/>
    <cellStyle name="Normal 3 4 2 8 3" xfId="15989" xr:uid="{00000000-0005-0000-0000-0000733E0000}"/>
    <cellStyle name="Normal 3 4 2 8 4" xfId="15990" xr:uid="{00000000-0005-0000-0000-0000743E0000}"/>
    <cellStyle name="Normal 3 4 2 9" xfId="15991" xr:uid="{00000000-0005-0000-0000-0000753E0000}"/>
    <cellStyle name="Normal 3 4 3" xfId="15992" xr:uid="{00000000-0005-0000-0000-0000763E0000}"/>
    <cellStyle name="Normal 3 4 3 10" xfId="15993" xr:uid="{00000000-0005-0000-0000-0000773E0000}"/>
    <cellStyle name="Normal 3 4 3 11" xfId="15994" xr:uid="{00000000-0005-0000-0000-0000783E0000}"/>
    <cellStyle name="Normal 3 4 3 2" xfId="15995" xr:uid="{00000000-0005-0000-0000-0000793E0000}"/>
    <cellStyle name="Normal 3 4 3 2 2" xfId="15996" xr:uid="{00000000-0005-0000-0000-00007A3E0000}"/>
    <cellStyle name="Normal 3 4 3 2 2 2" xfId="15997" xr:uid="{00000000-0005-0000-0000-00007B3E0000}"/>
    <cellStyle name="Normal 3 4 3 2 2 2 2" xfId="15998" xr:uid="{00000000-0005-0000-0000-00007C3E0000}"/>
    <cellStyle name="Normal 3 4 3 2 2 2 2 2" xfId="15999" xr:uid="{00000000-0005-0000-0000-00007D3E0000}"/>
    <cellStyle name="Normal 3 4 3 2 2 2 2 3" xfId="16000" xr:uid="{00000000-0005-0000-0000-00007E3E0000}"/>
    <cellStyle name="Normal 3 4 3 2 2 2 2 4" xfId="16001" xr:uid="{00000000-0005-0000-0000-00007F3E0000}"/>
    <cellStyle name="Normal 3 4 3 2 2 2 3" xfId="16002" xr:uid="{00000000-0005-0000-0000-0000803E0000}"/>
    <cellStyle name="Normal 3 4 3 2 2 2 3 2" xfId="16003" xr:uid="{00000000-0005-0000-0000-0000813E0000}"/>
    <cellStyle name="Normal 3 4 3 2 2 2 3 3" xfId="16004" xr:uid="{00000000-0005-0000-0000-0000823E0000}"/>
    <cellStyle name="Normal 3 4 3 2 2 2 3 4" xfId="16005" xr:uid="{00000000-0005-0000-0000-0000833E0000}"/>
    <cellStyle name="Normal 3 4 3 2 2 2 4" xfId="16006" xr:uid="{00000000-0005-0000-0000-0000843E0000}"/>
    <cellStyle name="Normal 3 4 3 2 2 2 5" xfId="16007" xr:uid="{00000000-0005-0000-0000-0000853E0000}"/>
    <cellStyle name="Normal 3 4 3 2 2 2 6" xfId="16008" xr:uid="{00000000-0005-0000-0000-0000863E0000}"/>
    <cellStyle name="Normal 3 4 3 2 2 3" xfId="16009" xr:uid="{00000000-0005-0000-0000-0000873E0000}"/>
    <cellStyle name="Normal 3 4 3 2 2 3 2" xfId="16010" xr:uid="{00000000-0005-0000-0000-0000883E0000}"/>
    <cellStyle name="Normal 3 4 3 2 2 3 3" xfId="16011" xr:uid="{00000000-0005-0000-0000-0000893E0000}"/>
    <cellStyle name="Normal 3 4 3 2 2 3 4" xfId="16012" xr:uid="{00000000-0005-0000-0000-00008A3E0000}"/>
    <cellStyle name="Normal 3 4 3 2 2 4" xfId="16013" xr:uid="{00000000-0005-0000-0000-00008B3E0000}"/>
    <cellStyle name="Normal 3 4 3 2 2 4 2" xfId="16014" xr:uid="{00000000-0005-0000-0000-00008C3E0000}"/>
    <cellStyle name="Normal 3 4 3 2 2 4 3" xfId="16015" xr:uid="{00000000-0005-0000-0000-00008D3E0000}"/>
    <cellStyle name="Normal 3 4 3 2 2 4 4" xfId="16016" xr:uid="{00000000-0005-0000-0000-00008E3E0000}"/>
    <cellStyle name="Normal 3 4 3 2 2 5" xfId="16017" xr:uid="{00000000-0005-0000-0000-00008F3E0000}"/>
    <cellStyle name="Normal 3 4 3 2 2 6" xfId="16018" xr:uid="{00000000-0005-0000-0000-0000903E0000}"/>
    <cellStyle name="Normal 3 4 3 2 2 7" xfId="16019" xr:uid="{00000000-0005-0000-0000-0000913E0000}"/>
    <cellStyle name="Normal 3 4 3 2 3" xfId="16020" xr:uid="{00000000-0005-0000-0000-0000923E0000}"/>
    <cellStyle name="Normal 3 4 3 2 3 2" xfId="16021" xr:uid="{00000000-0005-0000-0000-0000933E0000}"/>
    <cellStyle name="Normal 3 4 3 2 3 2 2" xfId="16022" xr:uid="{00000000-0005-0000-0000-0000943E0000}"/>
    <cellStyle name="Normal 3 4 3 2 3 2 2 2" xfId="16023" xr:uid="{00000000-0005-0000-0000-0000953E0000}"/>
    <cellStyle name="Normal 3 4 3 2 3 2 2 3" xfId="16024" xr:uid="{00000000-0005-0000-0000-0000963E0000}"/>
    <cellStyle name="Normal 3 4 3 2 3 2 2 4" xfId="16025" xr:uid="{00000000-0005-0000-0000-0000973E0000}"/>
    <cellStyle name="Normal 3 4 3 2 3 2 3" xfId="16026" xr:uid="{00000000-0005-0000-0000-0000983E0000}"/>
    <cellStyle name="Normal 3 4 3 2 3 2 3 2" xfId="16027" xr:uid="{00000000-0005-0000-0000-0000993E0000}"/>
    <cellStyle name="Normal 3 4 3 2 3 2 3 3" xfId="16028" xr:uid="{00000000-0005-0000-0000-00009A3E0000}"/>
    <cellStyle name="Normal 3 4 3 2 3 2 3 4" xfId="16029" xr:uid="{00000000-0005-0000-0000-00009B3E0000}"/>
    <cellStyle name="Normal 3 4 3 2 3 2 4" xfId="16030" xr:uid="{00000000-0005-0000-0000-00009C3E0000}"/>
    <cellStyle name="Normal 3 4 3 2 3 2 5" xfId="16031" xr:uid="{00000000-0005-0000-0000-00009D3E0000}"/>
    <cellStyle name="Normal 3 4 3 2 3 2 6" xfId="16032" xr:uid="{00000000-0005-0000-0000-00009E3E0000}"/>
    <cellStyle name="Normal 3 4 3 2 3 3" xfId="16033" xr:uid="{00000000-0005-0000-0000-00009F3E0000}"/>
    <cellStyle name="Normal 3 4 3 2 3 3 2" xfId="16034" xr:uid="{00000000-0005-0000-0000-0000A03E0000}"/>
    <cellStyle name="Normal 3 4 3 2 3 3 3" xfId="16035" xr:uid="{00000000-0005-0000-0000-0000A13E0000}"/>
    <cellStyle name="Normal 3 4 3 2 3 3 4" xfId="16036" xr:uid="{00000000-0005-0000-0000-0000A23E0000}"/>
    <cellStyle name="Normal 3 4 3 2 3 4" xfId="16037" xr:uid="{00000000-0005-0000-0000-0000A33E0000}"/>
    <cellStyle name="Normal 3 4 3 2 3 4 2" xfId="16038" xr:uid="{00000000-0005-0000-0000-0000A43E0000}"/>
    <cellStyle name="Normal 3 4 3 2 3 4 3" xfId="16039" xr:uid="{00000000-0005-0000-0000-0000A53E0000}"/>
    <cellStyle name="Normal 3 4 3 2 3 4 4" xfId="16040" xr:uid="{00000000-0005-0000-0000-0000A63E0000}"/>
    <cellStyle name="Normal 3 4 3 2 3 5" xfId="16041" xr:uid="{00000000-0005-0000-0000-0000A73E0000}"/>
    <cellStyle name="Normal 3 4 3 2 3 6" xfId="16042" xr:uid="{00000000-0005-0000-0000-0000A83E0000}"/>
    <cellStyle name="Normal 3 4 3 2 3 7" xfId="16043" xr:uid="{00000000-0005-0000-0000-0000A93E0000}"/>
    <cellStyle name="Normal 3 4 3 2 4" xfId="16044" xr:uid="{00000000-0005-0000-0000-0000AA3E0000}"/>
    <cellStyle name="Normal 3 4 3 2 4 2" xfId="16045" xr:uid="{00000000-0005-0000-0000-0000AB3E0000}"/>
    <cellStyle name="Normal 3 4 3 2 4 2 2" xfId="16046" xr:uid="{00000000-0005-0000-0000-0000AC3E0000}"/>
    <cellStyle name="Normal 3 4 3 2 4 2 3" xfId="16047" xr:uid="{00000000-0005-0000-0000-0000AD3E0000}"/>
    <cellStyle name="Normal 3 4 3 2 4 2 4" xfId="16048" xr:uid="{00000000-0005-0000-0000-0000AE3E0000}"/>
    <cellStyle name="Normal 3 4 3 2 4 3" xfId="16049" xr:uid="{00000000-0005-0000-0000-0000AF3E0000}"/>
    <cellStyle name="Normal 3 4 3 2 4 3 2" xfId="16050" xr:uid="{00000000-0005-0000-0000-0000B03E0000}"/>
    <cellStyle name="Normal 3 4 3 2 4 3 3" xfId="16051" xr:uid="{00000000-0005-0000-0000-0000B13E0000}"/>
    <cellStyle name="Normal 3 4 3 2 4 3 4" xfId="16052" xr:uid="{00000000-0005-0000-0000-0000B23E0000}"/>
    <cellStyle name="Normal 3 4 3 2 4 4" xfId="16053" xr:uid="{00000000-0005-0000-0000-0000B33E0000}"/>
    <cellStyle name="Normal 3 4 3 2 4 5" xfId="16054" xr:uid="{00000000-0005-0000-0000-0000B43E0000}"/>
    <cellStyle name="Normal 3 4 3 2 4 6" xfId="16055" xr:uid="{00000000-0005-0000-0000-0000B53E0000}"/>
    <cellStyle name="Normal 3 4 3 2 5" xfId="16056" xr:uid="{00000000-0005-0000-0000-0000B63E0000}"/>
    <cellStyle name="Normal 3 4 3 2 5 2" xfId="16057" xr:uid="{00000000-0005-0000-0000-0000B73E0000}"/>
    <cellStyle name="Normal 3 4 3 2 5 3" xfId="16058" xr:uid="{00000000-0005-0000-0000-0000B83E0000}"/>
    <cellStyle name="Normal 3 4 3 2 5 4" xfId="16059" xr:uid="{00000000-0005-0000-0000-0000B93E0000}"/>
    <cellStyle name="Normal 3 4 3 2 6" xfId="16060" xr:uid="{00000000-0005-0000-0000-0000BA3E0000}"/>
    <cellStyle name="Normal 3 4 3 2 6 2" xfId="16061" xr:uid="{00000000-0005-0000-0000-0000BB3E0000}"/>
    <cellStyle name="Normal 3 4 3 2 6 3" xfId="16062" xr:uid="{00000000-0005-0000-0000-0000BC3E0000}"/>
    <cellStyle name="Normal 3 4 3 2 6 4" xfId="16063" xr:uid="{00000000-0005-0000-0000-0000BD3E0000}"/>
    <cellStyle name="Normal 3 4 3 2 7" xfId="16064" xr:uid="{00000000-0005-0000-0000-0000BE3E0000}"/>
    <cellStyle name="Normal 3 4 3 2 8" xfId="16065" xr:uid="{00000000-0005-0000-0000-0000BF3E0000}"/>
    <cellStyle name="Normal 3 4 3 2 9" xfId="16066" xr:uid="{00000000-0005-0000-0000-0000C03E0000}"/>
    <cellStyle name="Normal 3 4 3 3" xfId="16067" xr:uid="{00000000-0005-0000-0000-0000C13E0000}"/>
    <cellStyle name="Normal 3 4 3 3 2" xfId="16068" xr:uid="{00000000-0005-0000-0000-0000C23E0000}"/>
    <cellStyle name="Normal 3 4 3 3 2 2" xfId="16069" xr:uid="{00000000-0005-0000-0000-0000C33E0000}"/>
    <cellStyle name="Normal 3 4 3 3 2 2 2" xfId="16070" xr:uid="{00000000-0005-0000-0000-0000C43E0000}"/>
    <cellStyle name="Normal 3 4 3 3 2 2 2 2" xfId="16071" xr:uid="{00000000-0005-0000-0000-0000C53E0000}"/>
    <cellStyle name="Normal 3 4 3 3 2 2 2 3" xfId="16072" xr:uid="{00000000-0005-0000-0000-0000C63E0000}"/>
    <cellStyle name="Normal 3 4 3 3 2 2 2 4" xfId="16073" xr:uid="{00000000-0005-0000-0000-0000C73E0000}"/>
    <cellStyle name="Normal 3 4 3 3 2 2 3" xfId="16074" xr:uid="{00000000-0005-0000-0000-0000C83E0000}"/>
    <cellStyle name="Normal 3 4 3 3 2 2 4" xfId="16075" xr:uid="{00000000-0005-0000-0000-0000C93E0000}"/>
    <cellStyle name="Normal 3 4 3 3 2 2 5" xfId="16076" xr:uid="{00000000-0005-0000-0000-0000CA3E0000}"/>
    <cellStyle name="Normal 3 4 3 3 2 3" xfId="16077" xr:uid="{00000000-0005-0000-0000-0000CB3E0000}"/>
    <cellStyle name="Normal 3 4 3 3 2 3 2" xfId="16078" xr:uid="{00000000-0005-0000-0000-0000CC3E0000}"/>
    <cellStyle name="Normal 3 4 3 3 2 3 3" xfId="16079" xr:uid="{00000000-0005-0000-0000-0000CD3E0000}"/>
    <cellStyle name="Normal 3 4 3 3 2 3 4" xfId="16080" xr:uid="{00000000-0005-0000-0000-0000CE3E0000}"/>
    <cellStyle name="Normal 3 4 3 3 2 4" xfId="16081" xr:uid="{00000000-0005-0000-0000-0000CF3E0000}"/>
    <cellStyle name="Normal 3 4 3 3 2 4 2" xfId="16082" xr:uid="{00000000-0005-0000-0000-0000D03E0000}"/>
    <cellStyle name="Normal 3 4 3 3 2 4 3" xfId="16083" xr:uid="{00000000-0005-0000-0000-0000D13E0000}"/>
    <cellStyle name="Normal 3 4 3 3 2 4 4" xfId="16084" xr:uid="{00000000-0005-0000-0000-0000D23E0000}"/>
    <cellStyle name="Normal 3 4 3 3 2 5" xfId="16085" xr:uid="{00000000-0005-0000-0000-0000D33E0000}"/>
    <cellStyle name="Normal 3 4 3 3 2 6" xfId="16086" xr:uid="{00000000-0005-0000-0000-0000D43E0000}"/>
    <cellStyle name="Normal 3 4 3 3 2 7" xfId="16087" xr:uid="{00000000-0005-0000-0000-0000D53E0000}"/>
    <cellStyle name="Normal 3 4 3 3 3" xfId="16088" xr:uid="{00000000-0005-0000-0000-0000D63E0000}"/>
    <cellStyle name="Normal 3 4 3 3 3 2" xfId="16089" xr:uid="{00000000-0005-0000-0000-0000D73E0000}"/>
    <cellStyle name="Normal 3 4 3 3 3 2 2" xfId="16090" xr:uid="{00000000-0005-0000-0000-0000D83E0000}"/>
    <cellStyle name="Normal 3 4 3 3 3 2 2 2" xfId="16091" xr:uid="{00000000-0005-0000-0000-0000D93E0000}"/>
    <cellStyle name="Normal 3 4 3 3 3 2 2 3" xfId="16092" xr:uid="{00000000-0005-0000-0000-0000DA3E0000}"/>
    <cellStyle name="Normal 3 4 3 3 3 2 2 4" xfId="16093" xr:uid="{00000000-0005-0000-0000-0000DB3E0000}"/>
    <cellStyle name="Normal 3 4 3 3 3 2 3" xfId="16094" xr:uid="{00000000-0005-0000-0000-0000DC3E0000}"/>
    <cellStyle name="Normal 3 4 3 3 3 2 4" xfId="16095" xr:uid="{00000000-0005-0000-0000-0000DD3E0000}"/>
    <cellStyle name="Normal 3 4 3 3 3 2 5" xfId="16096" xr:uid="{00000000-0005-0000-0000-0000DE3E0000}"/>
    <cellStyle name="Normal 3 4 3 3 3 3" xfId="16097" xr:uid="{00000000-0005-0000-0000-0000DF3E0000}"/>
    <cellStyle name="Normal 3 4 3 3 3 3 2" xfId="16098" xr:uid="{00000000-0005-0000-0000-0000E03E0000}"/>
    <cellStyle name="Normal 3 4 3 3 3 3 3" xfId="16099" xr:uid="{00000000-0005-0000-0000-0000E13E0000}"/>
    <cellStyle name="Normal 3 4 3 3 3 3 4" xfId="16100" xr:uid="{00000000-0005-0000-0000-0000E23E0000}"/>
    <cellStyle name="Normal 3 4 3 3 3 4" xfId="16101" xr:uid="{00000000-0005-0000-0000-0000E33E0000}"/>
    <cellStyle name="Normal 3 4 3 3 3 5" xfId="16102" xr:uid="{00000000-0005-0000-0000-0000E43E0000}"/>
    <cellStyle name="Normal 3 4 3 3 3 6" xfId="16103" xr:uid="{00000000-0005-0000-0000-0000E53E0000}"/>
    <cellStyle name="Normal 3 4 3 3 4" xfId="16104" xr:uid="{00000000-0005-0000-0000-0000E63E0000}"/>
    <cellStyle name="Normal 3 4 3 3 4 2" xfId="16105" xr:uid="{00000000-0005-0000-0000-0000E73E0000}"/>
    <cellStyle name="Normal 3 4 3 3 4 2 2" xfId="16106" xr:uid="{00000000-0005-0000-0000-0000E83E0000}"/>
    <cellStyle name="Normal 3 4 3 3 4 2 3" xfId="16107" xr:uid="{00000000-0005-0000-0000-0000E93E0000}"/>
    <cellStyle name="Normal 3 4 3 3 4 2 4" xfId="16108" xr:uid="{00000000-0005-0000-0000-0000EA3E0000}"/>
    <cellStyle name="Normal 3 4 3 3 4 3" xfId="16109" xr:uid="{00000000-0005-0000-0000-0000EB3E0000}"/>
    <cellStyle name="Normal 3 4 3 3 4 4" xfId="16110" xr:uid="{00000000-0005-0000-0000-0000EC3E0000}"/>
    <cellStyle name="Normal 3 4 3 3 4 5" xfId="16111" xr:uid="{00000000-0005-0000-0000-0000ED3E0000}"/>
    <cellStyle name="Normal 3 4 3 3 5" xfId="16112" xr:uid="{00000000-0005-0000-0000-0000EE3E0000}"/>
    <cellStyle name="Normal 3 4 3 3 5 2" xfId="16113" xr:uid="{00000000-0005-0000-0000-0000EF3E0000}"/>
    <cellStyle name="Normal 3 4 3 3 5 3" xfId="16114" xr:uid="{00000000-0005-0000-0000-0000F03E0000}"/>
    <cellStyle name="Normal 3 4 3 3 5 4" xfId="16115" xr:uid="{00000000-0005-0000-0000-0000F13E0000}"/>
    <cellStyle name="Normal 3 4 3 3 6" xfId="16116" xr:uid="{00000000-0005-0000-0000-0000F23E0000}"/>
    <cellStyle name="Normal 3 4 3 3 6 2" xfId="16117" xr:uid="{00000000-0005-0000-0000-0000F33E0000}"/>
    <cellStyle name="Normal 3 4 3 3 6 3" xfId="16118" xr:uid="{00000000-0005-0000-0000-0000F43E0000}"/>
    <cellStyle name="Normal 3 4 3 3 6 4" xfId="16119" xr:uid="{00000000-0005-0000-0000-0000F53E0000}"/>
    <cellStyle name="Normal 3 4 3 3 7" xfId="16120" xr:uid="{00000000-0005-0000-0000-0000F63E0000}"/>
    <cellStyle name="Normal 3 4 3 3 8" xfId="16121" xr:uid="{00000000-0005-0000-0000-0000F73E0000}"/>
    <cellStyle name="Normal 3 4 3 3 9" xfId="16122" xr:uid="{00000000-0005-0000-0000-0000F83E0000}"/>
    <cellStyle name="Normal 3 4 3 4" xfId="16123" xr:uid="{00000000-0005-0000-0000-0000F93E0000}"/>
    <cellStyle name="Normal 3 4 3 4 2" xfId="16124" xr:uid="{00000000-0005-0000-0000-0000FA3E0000}"/>
    <cellStyle name="Normal 3 4 3 4 2 2" xfId="16125" xr:uid="{00000000-0005-0000-0000-0000FB3E0000}"/>
    <cellStyle name="Normal 3 4 3 4 2 2 2" xfId="16126" xr:uid="{00000000-0005-0000-0000-0000FC3E0000}"/>
    <cellStyle name="Normal 3 4 3 4 2 2 3" xfId="16127" xr:uid="{00000000-0005-0000-0000-0000FD3E0000}"/>
    <cellStyle name="Normal 3 4 3 4 2 2 4" xfId="16128" xr:uid="{00000000-0005-0000-0000-0000FE3E0000}"/>
    <cellStyle name="Normal 3 4 3 4 2 3" xfId="16129" xr:uid="{00000000-0005-0000-0000-0000FF3E0000}"/>
    <cellStyle name="Normal 3 4 3 4 2 3 2" xfId="16130" xr:uid="{00000000-0005-0000-0000-0000003F0000}"/>
    <cellStyle name="Normal 3 4 3 4 2 3 3" xfId="16131" xr:uid="{00000000-0005-0000-0000-0000013F0000}"/>
    <cellStyle name="Normal 3 4 3 4 2 3 4" xfId="16132" xr:uid="{00000000-0005-0000-0000-0000023F0000}"/>
    <cellStyle name="Normal 3 4 3 4 2 4" xfId="16133" xr:uid="{00000000-0005-0000-0000-0000033F0000}"/>
    <cellStyle name="Normal 3 4 3 4 2 5" xfId="16134" xr:uid="{00000000-0005-0000-0000-0000043F0000}"/>
    <cellStyle name="Normal 3 4 3 4 2 6" xfId="16135" xr:uid="{00000000-0005-0000-0000-0000053F0000}"/>
    <cellStyle name="Normal 3 4 3 4 3" xfId="16136" xr:uid="{00000000-0005-0000-0000-0000063F0000}"/>
    <cellStyle name="Normal 3 4 3 4 3 2" xfId="16137" xr:uid="{00000000-0005-0000-0000-0000073F0000}"/>
    <cellStyle name="Normal 3 4 3 4 3 3" xfId="16138" xr:uid="{00000000-0005-0000-0000-0000083F0000}"/>
    <cellStyle name="Normal 3 4 3 4 3 4" xfId="16139" xr:uid="{00000000-0005-0000-0000-0000093F0000}"/>
    <cellStyle name="Normal 3 4 3 4 4" xfId="16140" xr:uid="{00000000-0005-0000-0000-00000A3F0000}"/>
    <cellStyle name="Normal 3 4 3 4 4 2" xfId="16141" xr:uid="{00000000-0005-0000-0000-00000B3F0000}"/>
    <cellStyle name="Normal 3 4 3 4 4 3" xfId="16142" xr:uid="{00000000-0005-0000-0000-00000C3F0000}"/>
    <cellStyle name="Normal 3 4 3 4 4 4" xfId="16143" xr:uid="{00000000-0005-0000-0000-00000D3F0000}"/>
    <cellStyle name="Normal 3 4 3 4 5" xfId="16144" xr:uid="{00000000-0005-0000-0000-00000E3F0000}"/>
    <cellStyle name="Normal 3 4 3 4 6" xfId="16145" xr:uid="{00000000-0005-0000-0000-00000F3F0000}"/>
    <cellStyle name="Normal 3 4 3 4 7" xfId="16146" xr:uid="{00000000-0005-0000-0000-0000103F0000}"/>
    <cellStyle name="Normal 3 4 3 5" xfId="16147" xr:uid="{00000000-0005-0000-0000-0000113F0000}"/>
    <cellStyle name="Normal 3 4 3 5 2" xfId="16148" xr:uid="{00000000-0005-0000-0000-0000123F0000}"/>
    <cellStyle name="Normal 3 4 3 5 2 2" xfId="16149" xr:uid="{00000000-0005-0000-0000-0000133F0000}"/>
    <cellStyle name="Normal 3 4 3 5 2 2 2" xfId="16150" xr:uid="{00000000-0005-0000-0000-0000143F0000}"/>
    <cellStyle name="Normal 3 4 3 5 2 2 3" xfId="16151" xr:uid="{00000000-0005-0000-0000-0000153F0000}"/>
    <cellStyle name="Normal 3 4 3 5 2 2 4" xfId="16152" xr:uid="{00000000-0005-0000-0000-0000163F0000}"/>
    <cellStyle name="Normal 3 4 3 5 2 3" xfId="16153" xr:uid="{00000000-0005-0000-0000-0000173F0000}"/>
    <cellStyle name="Normal 3 4 3 5 2 4" xfId="16154" xr:uid="{00000000-0005-0000-0000-0000183F0000}"/>
    <cellStyle name="Normal 3 4 3 5 2 5" xfId="16155" xr:uid="{00000000-0005-0000-0000-0000193F0000}"/>
    <cellStyle name="Normal 3 4 3 5 3" xfId="16156" xr:uid="{00000000-0005-0000-0000-00001A3F0000}"/>
    <cellStyle name="Normal 3 4 3 5 3 2" xfId="16157" xr:uid="{00000000-0005-0000-0000-00001B3F0000}"/>
    <cellStyle name="Normal 3 4 3 5 3 3" xfId="16158" xr:uid="{00000000-0005-0000-0000-00001C3F0000}"/>
    <cellStyle name="Normal 3 4 3 5 3 4" xfId="16159" xr:uid="{00000000-0005-0000-0000-00001D3F0000}"/>
    <cellStyle name="Normal 3 4 3 5 4" xfId="16160" xr:uid="{00000000-0005-0000-0000-00001E3F0000}"/>
    <cellStyle name="Normal 3 4 3 5 4 2" xfId="16161" xr:uid="{00000000-0005-0000-0000-00001F3F0000}"/>
    <cellStyle name="Normal 3 4 3 5 4 3" xfId="16162" xr:uid="{00000000-0005-0000-0000-0000203F0000}"/>
    <cellStyle name="Normal 3 4 3 5 4 4" xfId="16163" xr:uid="{00000000-0005-0000-0000-0000213F0000}"/>
    <cellStyle name="Normal 3 4 3 6" xfId="16164" xr:uid="{00000000-0005-0000-0000-0000223F0000}"/>
    <cellStyle name="Normal 3 4 3 6 2" xfId="16165" xr:uid="{00000000-0005-0000-0000-0000233F0000}"/>
    <cellStyle name="Normal 3 4 3 6 2 2" xfId="16166" xr:uid="{00000000-0005-0000-0000-0000243F0000}"/>
    <cellStyle name="Normal 3 4 3 6 2 3" xfId="16167" xr:uid="{00000000-0005-0000-0000-0000253F0000}"/>
    <cellStyle name="Normal 3 4 3 6 2 4" xfId="16168" xr:uid="{00000000-0005-0000-0000-0000263F0000}"/>
    <cellStyle name="Normal 3 4 3 6 3" xfId="16169" xr:uid="{00000000-0005-0000-0000-0000273F0000}"/>
    <cellStyle name="Normal 3 4 3 6 3 2" xfId="16170" xr:uid="{00000000-0005-0000-0000-0000283F0000}"/>
    <cellStyle name="Normal 3 4 3 6 3 3" xfId="16171" xr:uid="{00000000-0005-0000-0000-0000293F0000}"/>
    <cellStyle name="Normal 3 4 3 6 3 4" xfId="16172" xr:uid="{00000000-0005-0000-0000-00002A3F0000}"/>
    <cellStyle name="Normal 3 4 3 6 4" xfId="16173" xr:uid="{00000000-0005-0000-0000-00002B3F0000}"/>
    <cellStyle name="Normal 3 4 3 6 5" xfId="16174" xr:uid="{00000000-0005-0000-0000-00002C3F0000}"/>
    <cellStyle name="Normal 3 4 3 6 6" xfId="16175" xr:uid="{00000000-0005-0000-0000-00002D3F0000}"/>
    <cellStyle name="Normal 3 4 3 7" xfId="16176" xr:uid="{00000000-0005-0000-0000-00002E3F0000}"/>
    <cellStyle name="Normal 3 4 3 7 2" xfId="16177" xr:uid="{00000000-0005-0000-0000-00002F3F0000}"/>
    <cellStyle name="Normal 3 4 3 7 3" xfId="16178" xr:uid="{00000000-0005-0000-0000-0000303F0000}"/>
    <cellStyle name="Normal 3 4 3 7 4" xfId="16179" xr:uid="{00000000-0005-0000-0000-0000313F0000}"/>
    <cellStyle name="Normal 3 4 3 8" xfId="16180" xr:uid="{00000000-0005-0000-0000-0000323F0000}"/>
    <cellStyle name="Normal 3 4 3 8 2" xfId="16181" xr:uid="{00000000-0005-0000-0000-0000333F0000}"/>
    <cellStyle name="Normal 3 4 3 8 3" xfId="16182" xr:uid="{00000000-0005-0000-0000-0000343F0000}"/>
    <cellStyle name="Normal 3 4 3 8 4" xfId="16183" xr:uid="{00000000-0005-0000-0000-0000353F0000}"/>
    <cellStyle name="Normal 3 4 3 9" xfId="16184" xr:uid="{00000000-0005-0000-0000-0000363F0000}"/>
    <cellStyle name="Normal 3 4 4" xfId="16185" xr:uid="{00000000-0005-0000-0000-0000373F0000}"/>
    <cellStyle name="Normal 3 4 4 2" xfId="16186" xr:uid="{00000000-0005-0000-0000-0000383F0000}"/>
    <cellStyle name="Normal 3 4 4 2 2" xfId="16187" xr:uid="{00000000-0005-0000-0000-0000393F0000}"/>
    <cellStyle name="Normal 3 4 4 2 2 2" xfId="16188" xr:uid="{00000000-0005-0000-0000-00003A3F0000}"/>
    <cellStyle name="Normal 3 4 4 2 2 2 2" xfId="16189" xr:uid="{00000000-0005-0000-0000-00003B3F0000}"/>
    <cellStyle name="Normal 3 4 4 2 2 2 3" xfId="16190" xr:uid="{00000000-0005-0000-0000-00003C3F0000}"/>
    <cellStyle name="Normal 3 4 4 2 2 2 4" xfId="16191" xr:uid="{00000000-0005-0000-0000-00003D3F0000}"/>
    <cellStyle name="Normal 3 4 4 2 2 3" xfId="16192" xr:uid="{00000000-0005-0000-0000-00003E3F0000}"/>
    <cellStyle name="Normal 3 4 4 2 2 4" xfId="16193" xr:uid="{00000000-0005-0000-0000-00003F3F0000}"/>
    <cellStyle name="Normal 3 4 4 2 2 5" xfId="16194" xr:uid="{00000000-0005-0000-0000-0000403F0000}"/>
    <cellStyle name="Normal 3 4 4 2 3" xfId="16195" xr:uid="{00000000-0005-0000-0000-0000413F0000}"/>
    <cellStyle name="Normal 3 4 4 2 3 2" xfId="16196" xr:uid="{00000000-0005-0000-0000-0000423F0000}"/>
    <cellStyle name="Normal 3 4 4 2 3 3" xfId="16197" xr:uid="{00000000-0005-0000-0000-0000433F0000}"/>
    <cellStyle name="Normal 3 4 4 2 3 4" xfId="16198" xr:uid="{00000000-0005-0000-0000-0000443F0000}"/>
    <cellStyle name="Normal 3 4 4 2 4" xfId="16199" xr:uid="{00000000-0005-0000-0000-0000453F0000}"/>
    <cellStyle name="Normal 3 4 4 2 4 2" xfId="16200" xr:uid="{00000000-0005-0000-0000-0000463F0000}"/>
    <cellStyle name="Normal 3 4 4 2 4 3" xfId="16201" xr:uid="{00000000-0005-0000-0000-0000473F0000}"/>
    <cellStyle name="Normal 3 4 4 2 4 4" xfId="16202" xr:uid="{00000000-0005-0000-0000-0000483F0000}"/>
    <cellStyle name="Normal 3 4 4 3" xfId="16203" xr:uid="{00000000-0005-0000-0000-0000493F0000}"/>
    <cellStyle name="Normal 3 4 4 3 2" xfId="16204" xr:uid="{00000000-0005-0000-0000-00004A3F0000}"/>
    <cellStyle name="Normal 3 4 4 3 2 2" xfId="16205" xr:uid="{00000000-0005-0000-0000-00004B3F0000}"/>
    <cellStyle name="Normal 3 4 4 3 2 2 2" xfId="16206" xr:uid="{00000000-0005-0000-0000-00004C3F0000}"/>
    <cellStyle name="Normal 3 4 4 3 2 2 3" xfId="16207" xr:uid="{00000000-0005-0000-0000-00004D3F0000}"/>
    <cellStyle name="Normal 3 4 4 3 2 2 4" xfId="16208" xr:uid="{00000000-0005-0000-0000-00004E3F0000}"/>
    <cellStyle name="Normal 3 4 4 3 2 3" xfId="16209" xr:uid="{00000000-0005-0000-0000-00004F3F0000}"/>
    <cellStyle name="Normal 3 4 4 3 2 4" xfId="16210" xr:uid="{00000000-0005-0000-0000-0000503F0000}"/>
    <cellStyle name="Normal 3 4 4 3 2 5" xfId="16211" xr:uid="{00000000-0005-0000-0000-0000513F0000}"/>
    <cellStyle name="Normal 3 4 4 3 3" xfId="16212" xr:uid="{00000000-0005-0000-0000-0000523F0000}"/>
    <cellStyle name="Normal 3 4 4 3 3 2" xfId="16213" xr:uid="{00000000-0005-0000-0000-0000533F0000}"/>
    <cellStyle name="Normal 3 4 4 3 3 3" xfId="16214" xr:uid="{00000000-0005-0000-0000-0000543F0000}"/>
    <cellStyle name="Normal 3 4 4 3 3 4" xfId="16215" xr:uid="{00000000-0005-0000-0000-0000553F0000}"/>
    <cellStyle name="Normal 3 4 4 3 4" xfId="16216" xr:uid="{00000000-0005-0000-0000-0000563F0000}"/>
    <cellStyle name="Normal 3 4 4 3 5" xfId="16217" xr:uid="{00000000-0005-0000-0000-0000573F0000}"/>
    <cellStyle name="Normal 3 4 4 3 6" xfId="16218" xr:uid="{00000000-0005-0000-0000-0000583F0000}"/>
    <cellStyle name="Normal 3 4 4 4" xfId="16219" xr:uid="{00000000-0005-0000-0000-0000593F0000}"/>
    <cellStyle name="Normal 3 4 4 4 2" xfId="16220" xr:uid="{00000000-0005-0000-0000-00005A3F0000}"/>
    <cellStyle name="Normal 3 4 4 4 2 2" xfId="16221" xr:uid="{00000000-0005-0000-0000-00005B3F0000}"/>
    <cellStyle name="Normal 3 4 4 4 2 3" xfId="16222" xr:uid="{00000000-0005-0000-0000-00005C3F0000}"/>
    <cellStyle name="Normal 3 4 4 4 2 4" xfId="16223" xr:uid="{00000000-0005-0000-0000-00005D3F0000}"/>
    <cellStyle name="Normal 3 4 4 4 3" xfId="16224" xr:uid="{00000000-0005-0000-0000-00005E3F0000}"/>
    <cellStyle name="Normal 3 4 4 4 4" xfId="16225" xr:uid="{00000000-0005-0000-0000-00005F3F0000}"/>
    <cellStyle name="Normal 3 4 4 4 5" xfId="16226" xr:uid="{00000000-0005-0000-0000-0000603F0000}"/>
    <cellStyle name="Normal 3 4 4 5" xfId="16227" xr:uid="{00000000-0005-0000-0000-0000613F0000}"/>
    <cellStyle name="Normal 3 4 4 5 2" xfId="16228" xr:uid="{00000000-0005-0000-0000-0000623F0000}"/>
    <cellStyle name="Normal 3 4 4 5 3" xfId="16229" xr:uid="{00000000-0005-0000-0000-0000633F0000}"/>
    <cellStyle name="Normal 3 4 4 5 4" xfId="16230" xr:uid="{00000000-0005-0000-0000-0000643F0000}"/>
    <cellStyle name="Normal 3 4 4 6" xfId="16231" xr:uid="{00000000-0005-0000-0000-0000653F0000}"/>
    <cellStyle name="Normal 3 4 4 6 2" xfId="16232" xr:uid="{00000000-0005-0000-0000-0000663F0000}"/>
    <cellStyle name="Normal 3 4 4 6 3" xfId="16233" xr:uid="{00000000-0005-0000-0000-0000673F0000}"/>
    <cellStyle name="Normal 3 4 4 6 4" xfId="16234" xr:uid="{00000000-0005-0000-0000-0000683F0000}"/>
    <cellStyle name="Normal 3 4 5" xfId="16235" xr:uid="{00000000-0005-0000-0000-0000693F0000}"/>
    <cellStyle name="Normal 3 4 5 2" xfId="16236" xr:uid="{00000000-0005-0000-0000-00006A3F0000}"/>
    <cellStyle name="Normal 3 4 5 2 2" xfId="16237" xr:uid="{00000000-0005-0000-0000-00006B3F0000}"/>
    <cellStyle name="Normal 3 4 5 2 2 2" xfId="16238" xr:uid="{00000000-0005-0000-0000-00006C3F0000}"/>
    <cellStyle name="Normal 3 4 5 2 2 2 2" xfId="16239" xr:uid="{00000000-0005-0000-0000-00006D3F0000}"/>
    <cellStyle name="Normal 3 4 5 2 2 2 2 2" xfId="16240" xr:uid="{00000000-0005-0000-0000-00006E3F0000}"/>
    <cellStyle name="Normal 3 4 5 2 2 2 2 3" xfId="16241" xr:uid="{00000000-0005-0000-0000-00006F3F0000}"/>
    <cellStyle name="Normal 3 4 5 2 2 2 2 4" xfId="16242" xr:uid="{00000000-0005-0000-0000-0000703F0000}"/>
    <cellStyle name="Normal 3 4 5 2 2 2 3" xfId="16243" xr:uid="{00000000-0005-0000-0000-0000713F0000}"/>
    <cellStyle name="Normal 3 4 5 2 2 2 4" xfId="16244" xr:uid="{00000000-0005-0000-0000-0000723F0000}"/>
    <cellStyle name="Normal 3 4 5 2 2 2 5" xfId="16245" xr:uid="{00000000-0005-0000-0000-0000733F0000}"/>
    <cellStyle name="Normal 3 4 5 2 2 3" xfId="16246" xr:uid="{00000000-0005-0000-0000-0000743F0000}"/>
    <cellStyle name="Normal 3 4 5 2 2 3 2" xfId="16247" xr:uid="{00000000-0005-0000-0000-0000753F0000}"/>
    <cellStyle name="Normal 3 4 5 2 2 3 3" xfId="16248" xr:uid="{00000000-0005-0000-0000-0000763F0000}"/>
    <cellStyle name="Normal 3 4 5 2 2 3 4" xfId="16249" xr:uid="{00000000-0005-0000-0000-0000773F0000}"/>
    <cellStyle name="Normal 3 4 5 2 2 4" xfId="16250" xr:uid="{00000000-0005-0000-0000-0000783F0000}"/>
    <cellStyle name="Normal 3 4 5 2 2 5" xfId="16251" xr:uid="{00000000-0005-0000-0000-0000793F0000}"/>
    <cellStyle name="Normal 3 4 5 2 2 6" xfId="16252" xr:uid="{00000000-0005-0000-0000-00007A3F0000}"/>
    <cellStyle name="Normal 3 4 5 2 3" xfId="16253" xr:uid="{00000000-0005-0000-0000-00007B3F0000}"/>
    <cellStyle name="Normal 3 4 5 2 3 2" xfId="16254" xr:uid="{00000000-0005-0000-0000-00007C3F0000}"/>
    <cellStyle name="Normal 3 4 5 2 3 2 2" xfId="16255" xr:uid="{00000000-0005-0000-0000-00007D3F0000}"/>
    <cellStyle name="Normal 3 4 5 2 3 2 2 2" xfId="16256" xr:uid="{00000000-0005-0000-0000-00007E3F0000}"/>
    <cellStyle name="Normal 3 4 5 2 3 2 2 3" xfId="16257" xr:uid="{00000000-0005-0000-0000-00007F3F0000}"/>
    <cellStyle name="Normal 3 4 5 2 3 2 2 4" xfId="16258" xr:uid="{00000000-0005-0000-0000-0000803F0000}"/>
    <cellStyle name="Normal 3 4 5 2 3 2 3" xfId="16259" xr:uid="{00000000-0005-0000-0000-0000813F0000}"/>
    <cellStyle name="Normal 3 4 5 2 3 2 4" xfId="16260" xr:uid="{00000000-0005-0000-0000-0000823F0000}"/>
    <cellStyle name="Normal 3 4 5 2 3 2 5" xfId="16261" xr:uid="{00000000-0005-0000-0000-0000833F0000}"/>
    <cellStyle name="Normal 3 4 5 2 3 3" xfId="16262" xr:uid="{00000000-0005-0000-0000-0000843F0000}"/>
    <cellStyle name="Normal 3 4 5 2 3 3 2" xfId="16263" xr:uid="{00000000-0005-0000-0000-0000853F0000}"/>
    <cellStyle name="Normal 3 4 5 2 3 3 3" xfId="16264" xr:uid="{00000000-0005-0000-0000-0000863F0000}"/>
    <cellStyle name="Normal 3 4 5 2 3 3 4" xfId="16265" xr:uid="{00000000-0005-0000-0000-0000873F0000}"/>
    <cellStyle name="Normal 3 4 5 2 3 4" xfId="16266" xr:uid="{00000000-0005-0000-0000-0000883F0000}"/>
    <cellStyle name="Normal 3 4 5 2 3 5" xfId="16267" xr:uid="{00000000-0005-0000-0000-0000893F0000}"/>
    <cellStyle name="Normal 3 4 5 2 3 6" xfId="16268" xr:uid="{00000000-0005-0000-0000-00008A3F0000}"/>
    <cellStyle name="Normal 3 4 5 2 4" xfId="16269" xr:uid="{00000000-0005-0000-0000-00008B3F0000}"/>
    <cellStyle name="Normal 3 4 5 2 4 2" xfId="16270" xr:uid="{00000000-0005-0000-0000-00008C3F0000}"/>
    <cellStyle name="Normal 3 4 5 2 4 2 2" xfId="16271" xr:uid="{00000000-0005-0000-0000-00008D3F0000}"/>
    <cellStyle name="Normal 3 4 5 2 4 2 3" xfId="16272" xr:uid="{00000000-0005-0000-0000-00008E3F0000}"/>
    <cellStyle name="Normal 3 4 5 2 4 2 4" xfId="16273" xr:uid="{00000000-0005-0000-0000-00008F3F0000}"/>
    <cellStyle name="Normal 3 4 5 2 4 3" xfId="16274" xr:uid="{00000000-0005-0000-0000-0000903F0000}"/>
    <cellStyle name="Normal 3 4 5 2 4 4" xfId="16275" xr:uid="{00000000-0005-0000-0000-0000913F0000}"/>
    <cellStyle name="Normal 3 4 5 2 4 5" xfId="16276" xr:uid="{00000000-0005-0000-0000-0000923F0000}"/>
    <cellStyle name="Normal 3 4 5 2 5" xfId="16277" xr:uid="{00000000-0005-0000-0000-0000933F0000}"/>
    <cellStyle name="Normal 3 4 5 2 5 2" xfId="16278" xr:uid="{00000000-0005-0000-0000-0000943F0000}"/>
    <cellStyle name="Normal 3 4 5 2 5 3" xfId="16279" xr:uid="{00000000-0005-0000-0000-0000953F0000}"/>
    <cellStyle name="Normal 3 4 5 2 5 4" xfId="16280" xr:uid="{00000000-0005-0000-0000-0000963F0000}"/>
    <cellStyle name="Normal 3 4 5 2 6" xfId="16281" xr:uid="{00000000-0005-0000-0000-0000973F0000}"/>
    <cellStyle name="Normal 3 4 5 2 7" xfId="16282" xr:uid="{00000000-0005-0000-0000-0000983F0000}"/>
    <cellStyle name="Normal 3 4 5 2 8" xfId="16283" xr:uid="{00000000-0005-0000-0000-0000993F0000}"/>
    <cellStyle name="Normal 3 4 5 3" xfId="16284" xr:uid="{00000000-0005-0000-0000-00009A3F0000}"/>
    <cellStyle name="Normal 3 4 5 3 2" xfId="16285" xr:uid="{00000000-0005-0000-0000-00009B3F0000}"/>
    <cellStyle name="Normal 3 4 5 3 2 2" xfId="16286" xr:uid="{00000000-0005-0000-0000-00009C3F0000}"/>
    <cellStyle name="Normal 3 4 5 3 2 2 2" xfId="16287" xr:uid="{00000000-0005-0000-0000-00009D3F0000}"/>
    <cellStyle name="Normal 3 4 5 3 2 2 3" xfId="16288" xr:uid="{00000000-0005-0000-0000-00009E3F0000}"/>
    <cellStyle name="Normal 3 4 5 3 2 2 4" xfId="16289" xr:uid="{00000000-0005-0000-0000-00009F3F0000}"/>
    <cellStyle name="Normal 3 4 5 3 2 3" xfId="16290" xr:uid="{00000000-0005-0000-0000-0000A03F0000}"/>
    <cellStyle name="Normal 3 4 5 3 2 3 2" xfId="16291" xr:uid="{00000000-0005-0000-0000-0000A13F0000}"/>
    <cellStyle name="Normal 3 4 5 3 2 3 3" xfId="16292" xr:uid="{00000000-0005-0000-0000-0000A23F0000}"/>
    <cellStyle name="Normal 3 4 5 3 2 3 4" xfId="16293" xr:uid="{00000000-0005-0000-0000-0000A33F0000}"/>
    <cellStyle name="Normal 3 4 5 3 2 4" xfId="16294" xr:uid="{00000000-0005-0000-0000-0000A43F0000}"/>
    <cellStyle name="Normal 3 4 5 3 2 5" xfId="16295" xr:uid="{00000000-0005-0000-0000-0000A53F0000}"/>
    <cellStyle name="Normal 3 4 5 3 2 6" xfId="16296" xr:uid="{00000000-0005-0000-0000-0000A63F0000}"/>
    <cellStyle name="Normal 3 4 5 3 3" xfId="16297" xr:uid="{00000000-0005-0000-0000-0000A73F0000}"/>
    <cellStyle name="Normal 3 4 5 3 3 2" xfId="16298" xr:uid="{00000000-0005-0000-0000-0000A83F0000}"/>
    <cellStyle name="Normal 3 4 5 3 3 3" xfId="16299" xr:uid="{00000000-0005-0000-0000-0000A93F0000}"/>
    <cellStyle name="Normal 3 4 5 3 3 4" xfId="16300" xr:uid="{00000000-0005-0000-0000-0000AA3F0000}"/>
    <cellStyle name="Normal 3 4 5 3 4" xfId="16301" xr:uid="{00000000-0005-0000-0000-0000AB3F0000}"/>
    <cellStyle name="Normal 3 4 5 3 4 2" xfId="16302" xr:uid="{00000000-0005-0000-0000-0000AC3F0000}"/>
    <cellStyle name="Normal 3 4 5 3 4 3" xfId="16303" xr:uid="{00000000-0005-0000-0000-0000AD3F0000}"/>
    <cellStyle name="Normal 3 4 5 3 4 4" xfId="16304" xr:uid="{00000000-0005-0000-0000-0000AE3F0000}"/>
    <cellStyle name="Normal 3 4 5 3 5" xfId="16305" xr:uid="{00000000-0005-0000-0000-0000AF3F0000}"/>
    <cellStyle name="Normal 3 4 5 3 6" xfId="16306" xr:uid="{00000000-0005-0000-0000-0000B03F0000}"/>
    <cellStyle name="Normal 3 4 5 3 7" xfId="16307" xr:uid="{00000000-0005-0000-0000-0000B13F0000}"/>
    <cellStyle name="Normal 3 4 5 4" xfId="16308" xr:uid="{00000000-0005-0000-0000-0000B23F0000}"/>
    <cellStyle name="Normal 3 4 5 4 2" xfId="16309" xr:uid="{00000000-0005-0000-0000-0000B33F0000}"/>
    <cellStyle name="Normal 3 4 5 4 2 2" xfId="16310" xr:uid="{00000000-0005-0000-0000-0000B43F0000}"/>
    <cellStyle name="Normal 3 4 5 4 2 2 2" xfId="16311" xr:uid="{00000000-0005-0000-0000-0000B53F0000}"/>
    <cellStyle name="Normal 3 4 5 4 2 2 3" xfId="16312" xr:uid="{00000000-0005-0000-0000-0000B63F0000}"/>
    <cellStyle name="Normal 3 4 5 4 2 2 4" xfId="16313" xr:uid="{00000000-0005-0000-0000-0000B73F0000}"/>
    <cellStyle name="Normal 3 4 5 4 2 3" xfId="16314" xr:uid="{00000000-0005-0000-0000-0000B83F0000}"/>
    <cellStyle name="Normal 3 4 5 4 2 4" xfId="16315" xr:uid="{00000000-0005-0000-0000-0000B93F0000}"/>
    <cellStyle name="Normal 3 4 5 4 2 5" xfId="16316" xr:uid="{00000000-0005-0000-0000-0000BA3F0000}"/>
    <cellStyle name="Normal 3 4 5 4 3" xfId="16317" xr:uid="{00000000-0005-0000-0000-0000BB3F0000}"/>
    <cellStyle name="Normal 3 4 5 4 3 2" xfId="16318" xr:uid="{00000000-0005-0000-0000-0000BC3F0000}"/>
    <cellStyle name="Normal 3 4 5 4 3 3" xfId="16319" xr:uid="{00000000-0005-0000-0000-0000BD3F0000}"/>
    <cellStyle name="Normal 3 4 5 4 3 4" xfId="16320" xr:uid="{00000000-0005-0000-0000-0000BE3F0000}"/>
    <cellStyle name="Normal 3 4 5 4 4" xfId="16321" xr:uid="{00000000-0005-0000-0000-0000BF3F0000}"/>
    <cellStyle name="Normal 3 4 5 4 5" xfId="16322" xr:uid="{00000000-0005-0000-0000-0000C03F0000}"/>
    <cellStyle name="Normal 3 4 5 4 6" xfId="16323" xr:uid="{00000000-0005-0000-0000-0000C13F0000}"/>
    <cellStyle name="Normal 3 4 5 5" xfId="16324" xr:uid="{00000000-0005-0000-0000-0000C23F0000}"/>
    <cellStyle name="Normal 3 4 5 5 2" xfId="16325" xr:uid="{00000000-0005-0000-0000-0000C33F0000}"/>
    <cellStyle name="Normal 3 4 5 5 2 2" xfId="16326" xr:uid="{00000000-0005-0000-0000-0000C43F0000}"/>
    <cellStyle name="Normal 3 4 5 5 2 3" xfId="16327" xr:uid="{00000000-0005-0000-0000-0000C53F0000}"/>
    <cellStyle name="Normal 3 4 5 5 2 4" xfId="16328" xr:uid="{00000000-0005-0000-0000-0000C63F0000}"/>
    <cellStyle name="Normal 3 4 5 6" xfId="16329" xr:uid="{00000000-0005-0000-0000-0000C73F0000}"/>
    <cellStyle name="Normal 3 4 5 6 2" xfId="16330" xr:uid="{00000000-0005-0000-0000-0000C83F0000}"/>
    <cellStyle name="Normal 3 4 5 6 2 2" xfId="16331" xr:uid="{00000000-0005-0000-0000-0000C93F0000}"/>
    <cellStyle name="Normal 3 4 5 6 2 3" xfId="16332" xr:uid="{00000000-0005-0000-0000-0000CA3F0000}"/>
    <cellStyle name="Normal 3 4 5 6 2 4" xfId="16333" xr:uid="{00000000-0005-0000-0000-0000CB3F0000}"/>
    <cellStyle name="Normal 3 4 5 6 3" xfId="16334" xr:uid="{00000000-0005-0000-0000-0000CC3F0000}"/>
    <cellStyle name="Normal 3 4 5 6 4" xfId="16335" xr:uid="{00000000-0005-0000-0000-0000CD3F0000}"/>
    <cellStyle name="Normal 3 4 5 6 5" xfId="16336" xr:uid="{00000000-0005-0000-0000-0000CE3F0000}"/>
    <cellStyle name="Normal 3 4 5 7" xfId="16337" xr:uid="{00000000-0005-0000-0000-0000CF3F0000}"/>
    <cellStyle name="Normal 3 4 5 8" xfId="16338" xr:uid="{00000000-0005-0000-0000-0000D03F0000}"/>
    <cellStyle name="Normal 3 4 5 9" xfId="16339" xr:uid="{00000000-0005-0000-0000-0000D13F0000}"/>
    <cellStyle name="Normal 3 4 6" xfId="16340" xr:uid="{00000000-0005-0000-0000-0000D23F0000}"/>
    <cellStyle name="Normal 3 4 6 2" xfId="16341" xr:uid="{00000000-0005-0000-0000-0000D33F0000}"/>
    <cellStyle name="Normal 3 4 6 2 2" xfId="16342" xr:uid="{00000000-0005-0000-0000-0000D43F0000}"/>
    <cellStyle name="Normal 3 4 6 2 2 2" xfId="16343" xr:uid="{00000000-0005-0000-0000-0000D53F0000}"/>
    <cellStyle name="Normal 3 4 6 2 2 2 2" xfId="16344" xr:uid="{00000000-0005-0000-0000-0000D63F0000}"/>
    <cellStyle name="Normal 3 4 6 2 2 2 3" xfId="16345" xr:uid="{00000000-0005-0000-0000-0000D73F0000}"/>
    <cellStyle name="Normal 3 4 6 2 2 2 4" xfId="16346" xr:uid="{00000000-0005-0000-0000-0000D83F0000}"/>
    <cellStyle name="Normal 3 4 6 2 2 3" xfId="16347" xr:uid="{00000000-0005-0000-0000-0000D93F0000}"/>
    <cellStyle name="Normal 3 4 6 2 2 4" xfId="16348" xr:uid="{00000000-0005-0000-0000-0000DA3F0000}"/>
    <cellStyle name="Normal 3 4 6 2 2 5" xfId="16349" xr:uid="{00000000-0005-0000-0000-0000DB3F0000}"/>
    <cellStyle name="Normal 3 4 6 2 3" xfId="16350" xr:uid="{00000000-0005-0000-0000-0000DC3F0000}"/>
    <cellStyle name="Normal 3 4 6 2 3 2" xfId="16351" xr:uid="{00000000-0005-0000-0000-0000DD3F0000}"/>
    <cellStyle name="Normal 3 4 6 2 3 3" xfId="16352" xr:uid="{00000000-0005-0000-0000-0000DE3F0000}"/>
    <cellStyle name="Normal 3 4 6 2 3 4" xfId="16353" xr:uid="{00000000-0005-0000-0000-0000DF3F0000}"/>
    <cellStyle name="Normal 3 4 6 2 4" xfId="16354" xr:uid="{00000000-0005-0000-0000-0000E03F0000}"/>
    <cellStyle name="Normal 3 4 6 2 5" xfId="16355" xr:uid="{00000000-0005-0000-0000-0000E13F0000}"/>
    <cellStyle name="Normal 3 4 6 2 6" xfId="16356" xr:uid="{00000000-0005-0000-0000-0000E23F0000}"/>
    <cellStyle name="Normal 3 4 6 3" xfId="16357" xr:uid="{00000000-0005-0000-0000-0000E33F0000}"/>
    <cellStyle name="Normal 3 4 6 3 2" xfId="16358" xr:uid="{00000000-0005-0000-0000-0000E43F0000}"/>
    <cellStyle name="Normal 3 4 6 3 2 2" xfId="16359" xr:uid="{00000000-0005-0000-0000-0000E53F0000}"/>
    <cellStyle name="Normal 3 4 6 3 2 2 2" xfId="16360" xr:uid="{00000000-0005-0000-0000-0000E63F0000}"/>
    <cellStyle name="Normal 3 4 6 3 2 2 3" xfId="16361" xr:uid="{00000000-0005-0000-0000-0000E73F0000}"/>
    <cellStyle name="Normal 3 4 6 3 2 2 4" xfId="16362" xr:uid="{00000000-0005-0000-0000-0000E83F0000}"/>
    <cellStyle name="Normal 3 4 6 3 2 3" xfId="16363" xr:uid="{00000000-0005-0000-0000-0000E93F0000}"/>
    <cellStyle name="Normal 3 4 6 3 2 4" xfId="16364" xr:uid="{00000000-0005-0000-0000-0000EA3F0000}"/>
    <cellStyle name="Normal 3 4 6 3 2 5" xfId="16365" xr:uid="{00000000-0005-0000-0000-0000EB3F0000}"/>
    <cellStyle name="Normal 3 4 6 3 3" xfId="16366" xr:uid="{00000000-0005-0000-0000-0000EC3F0000}"/>
    <cellStyle name="Normal 3 4 6 3 3 2" xfId="16367" xr:uid="{00000000-0005-0000-0000-0000ED3F0000}"/>
    <cellStyle name="Normal 3 4 6 3 3 3" xfId="16368" xr:uid="{00000000-0005-0000-0000-0000EE3F0000}"/>
    <cellStyle name="Normal 3 4 6 3 3 4" xfId="16369" xr:uid="{00000000-0005-0000-0000-0000EF3F0000}"/>
    <cellStyle name="Normal 3 4 6 3 4" xfId="16370" xr:uid="{00000000-0005-0000-0000-0000F03F0000}"/>
    <cellStyle name="Normal 3 4 6 3 5" xfId="16371" xr:uid="{00000000-0005-0000-0000-0000F13F0000}"/>
    <cellStyle name="Normal 3 4 6 3 6" xfId="16372" xr:uid="{00000000-0005-0000-0000-0000F23F0000}"/>
    <cellStyle name="Normal 3 4 6 4" xfId="16373" xr:uid="{00000000-0005-0000-0000-0000F33F0000}"/>
    <cellStyle name="Normal 3 4 6 4 2" xfId="16374" xr:uid="{00000000-0005-0000-0000-0000F43F0000}"/>
    <cellStyle name="Normal 3 4 6 4 2 2" xfId="16375" xr:uid="{00000000-0005-0000-0000-0000F53F0000}"/>
    <cellStyle name="Normal 3 4 6 4 2 3" xfId="16376" xr:uid="{00000000-0005-0000-0000-0000F63F0000}"/>
    <cellStyle name="Normal 3 4 6 4 2 4" xfId="16377" xr:uid="{00000000-0005-0000-0000-0000F73F0000}"/>
    <cellStyle name="Normal 3 4 6 5" xfId="16378" xr:uid="{00000000-0005-0000-0000-0000F83F0000}"/>
    <cellStyle name="Normal 3 4 6 5 2" xfId="16379" xr:uid="{00000000-0005-0000-0000-0000F93F0000}"/>
    <cellStyle name="Normal 3 4 6 5 2 2" xfId="16380" xr:uid="{00000000-0005-0000-0000-0000FA3F0000}"/>
    <cellStyle name="Normal 3 4 6 5 2 3" xfId="16381" xr:uid="{00000000-0005-0000-0000-0000FB3F0000}"/>
    <cellStyle name="Normal 3 4 6 5 2 4" xfId="16382" xr:uid="{00000000-0005-0000-0000-0000FC3F0000}"/>
    <cellStyle name="Normal 3 4 6 5 3" xfId="16383" xr:uid="{00000000-0005-0000-0000-0000FD3F0000}"/>
    <cellStyle name="Normal 3 4 6 5 4" xfId="16384" xr:uid="{00000000-0005-0000-0000-0000FE3F0000}"/>
    <cellStyle name="Normal 3 4 6 5 5" xfId="16385" xr:uid="{00000000-0005-0000-0000-0000FF3F0000}"/>
    <cellStyle name="Normal 3 4 6 6" xfId="16386" xr:uid="{00000000-0005-0000-0000-000000400000}"/>
    <cellStyle name="Normal 3 4 6 7" xfId="16387" xr:uid="{00000000-0005-0000-0000-000001400000}"/>
    <cellStyle name="Normal 3 4 6 8" xfId="16388" xr:uid="{00000000-0005-0000-0000-000002400000}"/>
    <cellStyle name="Normal 3 4 7" xfId="16389" xr:uid="{00000000-0005-0000-0000-000003400000}"/>
    <cellStyle name="Normal 3 4 7 2" xfId="16390" xr:uid="{00000000-0005-0000-0000-000004400000}"/>
    <cellStyle name="Normal 3 4 7 2 2" xfId="16391" xr:uid="{00000000-0005-0000-0000-000005400000}"/>
    <cellStyle name="Normal 3 4 7 2 2 2" xfId="16392" xr:uid="{00000000-0005-0000-0000-000006400000}"/>
    <cellStyle name="Normal 3 4 7 2 2 2 2" xfId="16393" xr:uid="{00000000-0005-0000-0000-000007400000}"/>
    <cellStyle name="Normal 3 4 7 2 2 2 3" xfId="16394" xr:uid="{00000000-0005-0000-0000-000008400000}"/>
    <cellStyle name="Normal 3 4 7 2 2 2 4" xfId="16395" xr:uid="{00000000-0005-0000-0000-000009400000}"/>
    <cellStyle name="Normal 3 4 7 2 2 3" xfId="16396" xr:uid="{00000000-0005-0000-0000-00000A400000}"/>
    <cellStyle name="Normal 3 4 7 2 2 4" xfId="16397" xr:uid="{00000000-0005-0000-0000-00000B400000}"/>
    <cellStyle name="Normal 3 4 7 2 2 5" xfId="16398" xr:uid="{00000000-0005-0000-0000-00000C400000}"/>
    <cellStyle name="Normal 3 4 7 2 3" xfId="16399" xr:uid="{00000000-0005-0000-0000-00000D400000}"/>
    <cellStyle name="Normal 3 4 7 2 3 2" xfId="16400" xr:uid="{00000000-0005-0000-0000-00000E400000}"/>
    <cellStyle name="Normal 3 4 7 2 3 3" xfId="16401" xr:uid="{00000000-0005-0000-0000-00000F400000}"/>
    <cellStyle name="Normal 3 4 7 2 3 4" xfId="16402" xr:uid="{00000000-0005-0000-0000-000010400000}"/>
    <cellStyle name="Normal 3 4 7 2 4" xfId="16403" xr:uid="{00000000-0005-0000-0000-000011400000}"/>
    <cellStyle name="Normal 3 4 7 2 5" xfId="16404" xr:uid="{00000000-0005-0000-0000-000012400000}"/>
    <cellStyle name="Normal 3 4 7 2 6" xfId="16405" xr:uid="{00000000-0005-0000-0000-000013400000}"/>
    <cellStyle name="Normal 3 4 7 3" xfId="16406" xr:uid="{00000000-0005-0000-0000-000014400000}"/>
    <cellStyle name="Normal 3 4 7 3 2" xfId="16407" xr:uid="{00000000-0005-0000-0000-000015400000}"/>
    <cellStyle name="Normal 3 4 7 3 2 2" xfId="16408" xr:uid="{00000000-0005-0000-0000-000016400000}"/>
    <cellStyle name="Normal 3 4 7 3 2 2 2" xfId="16409" xr:uid="{00000000-0005-0000-0000-000017400000}"/>
    <cellStyle name="Normal 3 4 7 3 2 2 3" xfId="16410" xr:uid="{00000000-0005-0000-0000-000018400000}"/>
    <cellStyle name="Normal 3 4 7 3 2 2 4" xfId="16411" xr:uid="{00000000-0005-0000-0000-000019400000}"/>
    <cellStyle name="Normal 3 4 7 3 2 3" xfId="16412" xr:uid="{00000000-0005-0000-0000-00001A400000}"/>
    <cellStyle name="Normal 3 4 7 3 2 4" xfId="16413" xr:uid="{00000000-0005-0000-0000-00001B400000}"/>
    <cellStyle name="Normal 3 4 7 3 2 5" xfId="16414" xr:uid="{00000000-0005-0000-0000-00001C400000}"/>
    <cellStyle name="Normal 3 4 7 3 3" xfId="16415" xr:uid="{00000000-0005-0000-0000-00001D400000}"/>
    <cellStyle name="Normal 3 4 7 3 3 2" xfId="16416" xr:uid="{00000000-0005-0000-0000-00001E400000}"/>
    <cellStyle name="Normal 3 4 7 3 3 3" xfId="16417" xr:uid="{00000000-0005-0000-0000-00001F400000}"/>
    <cellStyle name="Normal 3 4 7 3 3 4" xfId="16418" xr:uid="{00000000-0005-0000-0000-000020400000}"/>
    <cellStyle name="Normal 3 4 7 3 4" xfId="16419" xr:uid="{00000000-0005-0000-0000-000021400000}"/>
    <cellStyle name="Normal 3 4 7 3 5" xfId="16420" xr:uid="{00000000-0005-0000-0000-000022400000}"/>
    <cellStyle name="Normal 3 4 7 3 6" xfId="16421" xr:uid="{00000000-0005-0000-0000-000023400000}"/>
    <cellStyle name="Normal 3 4 7 4" xfId="16422" xr:uid="{00000000-0005-0000-0000-000024400000}"/>
    <cellStyle name="Normal 3 4 7 4 2" xfId="16423" xr:uid="{00000000-0005-0000-0000-000025400000}"/>
    <cellStyle name="Normal 3 4 7 4 2 2" xfId="16424" xr:uid="{00000000-0005-0000-0000-000026400000}"/>
    <cellStyle name="Normal 3 4 7 4 2 3" xfId="16425" xr:uid="{00000000-0005-0000-0000-000027400000}"/>
    <cellStyle name="Normal 3 4 7 4 2 4" xfId="16426" xr:uid="{00000000-0005-0000-0000-000028400000}"/>
    <cellStyle name="Normal 3 4 7 5" xfId="16427" xr:uid="{00000000-0005-0000-0000-000029400000}"/>
    <cellStyle name="Normal 3 4 7 5 2" xfId="16428" xr:uid="{00000000-0005-0000-0000-00002A400000}"/>
    <cellStyle name="Normal 3 4 7 5 2 2" xfId="16429" xr:uid="{00000000-0005-0000-0000-00002B400000}"/>
    <cellStyle name="Normal 3 4 7 5 2 3" xfId="16430" xr:uid="{00000000-0005-0000-0000-00002C400000}"/>
    <cellStyle name="Normal 3 4 7 5 2 4" xfId="16431" xr:uid="{00000000-0005-0000-0000-00002D400000}"/>
    <cellStyle name="Normal 3 4 7 5 3" xfId="16432" xr:uid="{00000000-0005-0000-0000-00002E400000}"/>
    <cellStyle name="Normal 3 4 7 5 4" xfId="16433" xr:uid="{00000000-0005-0000-0000-00002F400000}"/>
    <cellStyle name="Normal 3 4 7 5 5" xfId="16434" xr:uid="{00000000-0005-0000-0000-000030400000}"/>
    <cellStyle name="Normal 3 4 7 6" xfId="16435" xr:uid="{00000000-0005-0000-0000-000031400000}"/>
    <cellStyle name="Normal 3 4 7 7" xfId="16436" xr:uid="{00000000-0005-0000-0000-000032400000}"/>
    <cellStyle name="Normal 3 4 7 8" xfId="16437" xr:uid="{00000000-0005-0000-0000-000033400000}"/>
    <cellStyle name="Normal 3 4 8" xfId="16438" xr:uid="{00000000-0005-0000-0000-000034400000}"/>
    <cellStyle name="Normal 3 4 8 2" xfId="16439" xr:uid="{00000000-0005-0000-0000-000035400000}"/>
    <cellStyle name="Normal 3 4 8 2 2" xfId="16440" xr:uid="{00000000-0005-0000-0000-000036400000}"/>
    <cellStyle name="Normal 3 4 8 2 2 2" xfId="16441" xr:uid="{00000000-0005-0000-0000-000037400000}"/>
    <cellStyle name="Normal 3 4 8 2 2 3" xfId="16442" xr:uid="{00000000-0005-0000-0000-000038400000}"/>
    <cellStyle name="Normal 3 4 8 2 2 4" xfId="16443" xr:uid="{00000000-0005-0000-0000-000039400000}"/>
    <cellStyle name="Normal 3 4 8 3" xfId="16444" xr:uid="{00000000-0005-0000-0000-00003A400000}"/>
    <cellStyle name="Normal 3 4 8 3 2" xfId="16445" xr:uid="{00000000-0005-0000-0000-00003B400000}"/>
    <cellStyle name="Normal 3 4 8 3 2 2" xfId="16446" xr:uid="{00000000-0005-0000-0000-00003C400000}"/>
    <cellStyle name="Normal 3 4 8 3 2 3" xfId="16447" xr:uid="{00000000-0005-0000-0000-00003D400000}"/>
    <cellStyle name="Normal 3 4 8 3 2 4" xfId="16448" xr:uid="{00000000-0005-0000-0000-00003E400000}"/>
    <cellStyle name="Normal 3 4 8 3 3" xfId="16449" xr:uid="{00000000-0005-0000-0000-00003F400000}"/>
    <cellStyle name="Normal 3 4 8 3 4" xfId="16450" xr:uid="{00000000-0005-0000-0000-000040400000}"/>
    <cellStyle name="Normal 3 4 8 3 5" xfId="16451" xr:uid="{00000000-0005-0000-0000-000041400000}"/>
    <cellStyle name="Normal 3 4 8 4" xfId="16452" xr:uid="{00000000-0005-0000-0000-000042400000}"/>
    <cellStyle name="Normal 3 4 8 5" xfId="16453" xr:uid="{00000000-0005-0000-0000-000043400000}"/>
    <cellStyle name="Normal 3 4 8 6" xfId="16454" xr:uid="{00000000-0005-0000-0000-000044400000}"/>
    <cellStyle name="Normal 3 4 9" xfId="16455" xr:uid="{00000000-0005-0000-0000-000045400000}"/>
    <cellStyle name="Normal 3 4 9 2" xfId="16456" xr:uid="{00000000-0005-0000-0000-000046400000}"/>
    <cellStyle name="Normal 3 4 9 2 2" xfId="16457" xr:uid="{00000000-0005-0000-0000-000047400000}"/>
    <cellStyle name="Normal 3 4 9 2 2 2" xfId="16458" xr:uid="{00000000-0005-0000-0000-000048400000}"/>
    <cellStyle name="Normal 3 4 9 2 2 3" xfId="16459" xr:uid="{00000000-0005-0000-0000-000049400000}"/>
    <cellStyle name="Normal 3 4 9 2 2 4" xfId="16460" xr:uid="{00000000-0005-0000-0000-00004A400000}"/>
    <cellStyle name="Normal 3 4 9 3" xfId="16461" xr:uid="{00000000-0005-0000-0000-00004B400000}"/>
    <cellStyle name="Normal 3 4 9 3 2" xfId="16462" xr:uid="{00000000-0005-0000-0000-00004C400000}"/>
    <cellStyle name="Normal 3 4 9 3 2 2" xfId="16463" xr:uid="{00000000-0005-0000-0000-00004D400000}"/>
    <cellStyle name="Normal 3 4 9 3 2 3" xfId="16464" xr:uid="{00000000-0005-0000-0000-00004E400000}"/>
    <cellStyle name="Normal 3 4 9 3 2 4" xfId="16465" xr:uid="{00000000-0005-0000-0000-00004F400000}"/>
    <cellStyle name="Normal 3 4 9 3 3" xfId="16466" xr:uid="{00000000-0005-0000-0000-000050400000}"/>
    <cellStyle name="Normal 3 4 9 3 4" xfId="16467" xr:uid="{00000000-0005-0000-0000-000051400000}"/>
    <cellStyle name="Normal 3 4 9 3 5" xfId="16468" xr:uid="{00000000-0005-0000-0000-000052400000}"/>
    <cellStyle name="Normal 3 4 9 4" xfId="16469" xr:uid="{00000000-0005-0000-0000-000053400000}"/>
    <cellStyle name="Normal 3 4 9 5" xfId="16470" xr:uid="{00000000-0005-0000-0000-000054400000}"/>
    <cellStyle name="Normal 3 4 9 6" xfId="16471" xr:uid="{00000000-0005-0000-0000-000055400000}"/>
    <cellStyle name="Normal 3 4 9 7" xfId="16472" xr:uid="{00000000-0005-0000-0000-000056400000}"/>
    <cellStyle name="Normal 3 40" xfId="16473" xr:uid="{00000000-0005-0000-0000-000057400000}"/>
    <cellStyle name="Normal 3 40 2" xfId="16474" xr:uid="{00000000-0005-0000-0000-000058400000}"/>
    <cellStyle name="Normal 3 41" xfId="16475" xr:uid="{00000000-0005-0000-0000-000059400000}"/>
    <cellStyle name="Normal 3 41 2" xfId="16476" xr:uid="{00000000-0005-0000-0000-00005A400000}"/>
    <cellStyle name="Normal 3 42" xfId="16477" xr:uid="{00000000-0005-0000-0000-00005B400000}"/>
    <cellStyle name="Normal 3 42 2" xfId="16478" xr:uid="{00000000-0005-0000-0000-00005C400000}"/>
    <cellStyle name="Normal 3 43" xfId="16479" xr:uid="{00000000-0005-0000-0000-00005D400000}"/>
    <cellStyle name="Normal 3 43 2" xfId="16480" xr:uid="{00000000-0005-0000-0000-00005E400000}"/>
    <cellStyle name="Normal 3 44" xfId="16481" xr:uid="{00000000-0005-0000-0000-00005F400000}"/>
    <cellStyle name="Normal 3 44 2" xfId="16482" xr:uid="{00000000-0005-0000-0000-000060400000}"/>
    <cellStyle name="Normal 3 45" xfId="16483" xr:uid="{00000000-0005-0000-0000-000061400000}"/>
    <cellStyle name="Normal 3 45 2" xfId="16484" xr:uid="{00000000-0005-0000-0000-000062400000}"/>
    <cellStyle name="Normal 3 46" xfId="16485" xr:uid="{00000000-0005-0000-0000-000063400000}"/>
    <cellStyle name="Normal 3 46 2" xfId="16486" xr:uid="{00000000-0005-0000-0000-000064400000}"/>
    <cellStyle name="Normal 3 47" xfId="16487" xr:uid="{00000000-0005-0000-0000-000065400000}"/>
    <cellStyle name="Normal 3 47 2" xfId="16488" xr:uid="{00000000-0005-0000-0000-000066400000}"/>
    <cellStyle name="Normal 3 5" xfId="16489" xr:uid="{00000000-0005-0000-0000-000067400000}"/>
    <cellStyle name="Normal 3 5 10" xfId="16490" xr:uid="{00000000-0005-0000-0000-000068400000}"/>
    <cellStyle name="Normal 3 5 10 2" xfId="16491" xr:uid="{00000000-0005-0000-0000-000069400000}"/>
    <cellStyle name="Normal 3 5 11" xfId="16492" xr:uid="{00000000-0005-0000-0000-00006A400000}"/>
    <cellStyle name="Normal 3 5 11 2" xfId="16493" xr:uid="{00000000-0005-0000-0000-00006B400000}"/>
    <cellStyle name="Normal 3 5 12" xfId="16494" xr:uid="{00000000-0005-0000-0000-00006C400000}"/>
    <cellStyle name="Normal 3 5 12 2" xfId="16495" xr:uid="{00000000-0005-0000-0000-00006D400000}"/>
    <cellStyle name="Normal 3 5 13" xfId="16496" xr:uid="{00000000-0005-0000-0000-00006E400000}"/>
    <cellStyle name="Normal 3 5 13 2" xfId="16497" xr:uid="{00000000-0005-0000-0000-00006F400000}"/>
    <cellStyle name="Normal 3 5 14" xfId="16498" xr:uid="{00000000-0005-0000-0000-000070400000}"/>
    <cellStyle name="Normal 3 5 14 2" xfId="16499" xr:uid="{00000000-0005-0000-0000-000071400000}"/>
    <cellStyle name="Normal 3 5 14 3" xfId="16500" xr:uid="{00000000-0005-0000-0000-000072400000}"/>
    <cellStyle name="Normal 3 5 14 3 2" xfId="16501" xr:uid="{00000000-0005-0000-0000-000073400000}"/>
    <cellStyle name="Normal 3 5 14 3 3" xfId="16502" xr:uid="{00000000-0005-0000-0000-000074400000}"/>
    <cellStyle name="Normal 3 5 14 3 4" xfId="16503" xr:uid="{00000000-0005-0000-0000-000075400000}"/>
    <cellStyle name="Normal 3 5 14 4" xfId="16504" xr:uid="{00000000-0005-0000-0000-000076400000}"/>
    <cellStyle name="Normal 3 5 14 5" xfId="16505" xr:uid="{00000000-0005-0000-0000-000077400000}"/>
    <cellStyle name="Normal 3 5 14 6" xfId="16506" xr:uid="{00000000-0005-0000-0000-000078400000}"/>
    <cellStyle name="Normal 3 5 15" xfId="16507" xr:uid="{00000000-0005-0000-0000-000079400000}"/>
    <cellStyle name="Normal 3 5 16" xfId="16508" xr:uid="{00000000-0005-0000-0000-00007A400000}"/>
    <cellStyle name="Normal 3 5 17" xfId="16509" xr:uid="{00000000-0005-0000-0000-00007B400000}"/>
    <cellStyle name="Normal 3 5 18" xfId="16510" xr:uid="{00000000-0005-0000-0000-00007C400000}"/>
    <cellStyle name="Normal 3 5 19" xfId="16511" xr:uid="{00000000-0005-0000-0000-00007D400000}"/>
    <cellStyle name="Normal 3 5 2" xfId="16512" xr:uid="{00000000-0005-0000-0000-00007E400000}"/>
    <cellStyle name="Normal 3 5 2 2" xfId="16513" xr:uid="{00000000-0005-0000-0000-00007F400000}"/>
    <cellStyle name="Normal 3 5 2 2 2" xfId="16514" xr:uid="{00000000-0005-0000-0000-000080400000}"/>
    <cellStyle name="Normal 3 5 2 2 2 2" xfId="16515" xr:uid="{00000000-0005-0000-0000-000081400000}"/>
    <cellStyle name="Normal 3 5 2 2 2 2 2" xfId="16516" xr:uid="{00000000-0005-0000-0000-000082400000}"/>
    <cellStyle name="Normal 3 5 2 2 2 2 3" xfId="16517" xr:uid="{00000000-0005-0000-0000-000083400000}"/>
    <cellStyle name="Normal 3 5 2 2 2 2 4" xfId="16518" xr:uid="{00000000-0005-0000-0000-000084400000}"/>
    <cellStyle name="Normal 3 5 2 2 2 3" xfId="16519" xr:uid="{00000000-0005-0000-0000-000085400000}"/>
    <cellStyle name="Normal 3 5 2 2 2 4" xfId="16520" xr:uid="{00000000-0005-0000-0000-000086400000}"/>
    <cellStyle name="Normal 3 5 2 2 2 5" xfId="16521" xr:uid="{00000000-0005-0000-0000-000087400000}"/>
    <cellStyle name="Normal 3 5 2 2 3" xfId="16522" xr:uid="{00000000-0005-0000-0000-000088400000}"/>
    <cellStyle name="Normal 3 5 2 2 4" xfId="16523" xr:uid="{00000000-0005-0000-0000-000089400000}"/>
    <cellStyle name="Normal 3 5 2 2 4 2" xfId="16524" xr:uid="{00000000-0005-0000-0000-00008A400000}"/>
    <cellStyle name="Normal 3 5 2 2 4 3" xfId="16525" xr:uid="{00000000-0005-0000-0000-00008B400000}"/>
    <cellStyle name="Normal 3 5 2 2 4 4" xfId="16526" xr:uid="{00000000-0005-0000-0000-00008C400000}"/>
    <cellStyle name="Normal 3 5 2 2 5" xfId="16527" xr:uid="{00000000-0005-0000-0000-00008D400000}"/>
    <cellStyle name="Normal 3 5 2 2 6" xfId="16528" xr:uid="{00000000-0005-0000-0000-00008E400000}"/>
    <cellStyle name="Normal 3 5 2 2 7" xfId="16529" xr:uid="{00000000-0005-0000-0000-00008F400000}"/>
    <cellStyle name="Normal 3 5 2 3" xfId="16530" xr:uid="{00000000-0005-0000-0000-000090400000}"/>
    <cellStyle name="Normal 3 5 2 3 2" xfId="16531" xr:uid="{00000000-0005-0000-0000-000091400000}"/>
    <cellStyle name="Normal 3 5 2 3 2 2" xfId="16532" xr:uid="{00000000-0005-0000-0000-000092400000}"/>
    <cellStyle name="Normal 3 5 2 3 2 2 2" xfId="16533" xr:uid="{00000000-0005-0000-0000-000093400000}"/>
    <cellStyle name="Normal 3 5 2 3 2 2 3" xfId="16534" xr:uid="{00000000-0005-0000-0000-000094400000}"/>
    <cellStyle name="Normal 3 5 2 3 2 2 4" xfId="16535" xr:uid="{00000000-0005-0000-0000-000095400000}"/>
    <cellStyle name="Normal 3 5 2 3 2 3" xfId="16536" xr:uid="{00000000-0005-0000-0000-000096400000}"/>
    <cellStyle name="Normal 3 5 2 3 2 4" xfId="16537" xr:uid="{00000000-0005-0000-0000-000097400000}"/>
    <cellStyle name="Normal 3 5 2 3 2 5" xfId="16538" xr:uid="{00000000-0005-0000-0000-000098400000}"/>
    <cellStyle name="Normal 3 5 2 3 3" xfId="16539" xr:uid="{00000000-0005-0000-0000-000099400000}"/>
    <cellStyle name="Normal 3 5 2 3 3 2" xfId="16540" xr:uid="{00000000-0005-0000-0000-00009A400000}"/>
    <cellStyle name="Normal 3 5 2 3 3 3" xfId="16541" xr:uid="{00000000-0005-0000-0000-00009B400000}"/>
    <cellStyle name="Normal 3 5 2 3 3 4" xfId="16542" xr:uid="{00000000-0005-0000-0000-00009C400000}"/>
    <cellStyle name="Normal 3 5 2 3 4" xfId="16543" xr:uid="{00000000-0005-0000-0000-00009D400000}"/>
    <cellStyle name="Normal 3 5 2 3 5" xfId="16544" xr:uid="{00000000-0005-0000-0000-00009E400000}"/>
    <cellStyle name="Normal 3 5 2 3 6" xfId="16545" xr:uid="{00000000-0005-0000-0000-00009F400000}"/>
    <cellStyle name="Normal 3 5 2 4" xfId="16546" xr:uid="{00000000-0005-0000-0000-0000A0400000}"/>
    <cellStyle name="Normal 3 5 2 5" xfId="16547" xr:uid="{00000000-0005-0000-0000-0000A1400000}"/>
    <cellStyle name="Normal 3 5 2 5 2" xfId="16548" xr:uid="{00000000-0005-0000-0000-0000A2400000}"/>
    <cellStyle name="Normal 3 5 2 5 2 2" xfId="16549" xr:uid="{00000000-0005-0000-0000-0000A3400000}"/>
    <cellStyle name="Normal 3 5 2 5 2 3" xfId="16550" xr:uid="{00000000-0005-0000-0000-0000A4400000}"/>
    <cellStyle name="Normal 3 5 2 5 2 4" xfId="16551" xr:uid="{00000000-0005-0000-0000-0000A5400000}"/>
    <cellStyle name="Normal 3 5 2 5 3" xfId="16552" xr:uid="{00000000-0005-0000-0000-0000A6400000}"/>
    <cellStyle name="Normal 3 5 2 5 4" xfId="16553" xr:uid="{00000000-0005-0000-0000-0000A7400000}"/>
    <cellStyle name="Normal 3 5 2 5 5" xfId="16554" xr:uid="{00000000-0005-0000-0000-0000A8400000}"/>
    <cellStyle name="Normal 3 5 2 6" xfId="16555" xr:uid="{00000000-0005-0000-0000-0000A9400000}"/>
    <cellStyle name="Normal 3 5 2 6 2" xfId="16556" xr:uid="{00000000-0005-0000-0000-0000AA400000}"/>
    <cellStyle name="Normal 3 5 2 6 3" xfId="16557" xr:uid="{00000000-0005-0000-0000-0000AB400000}"/>
    <cellStyle name="Normal 3 5 2 6 4" xfId="16558" xr:uid="{00000000-0005-0000-0000-0000AC400000}"/>
    <cellStyle name="Normal 3 5 2 7" xfId="16559" xr:uid="{00000000-0005-0000-0000-0000AD400000}"/>
    <cellStyle name="Normal 3 5 2 8" xfId="16560" xr:uid="{00000000-0005-0000-0000-0000AE400000}"/>
    <cellStyle name="Normal 3 5 2 9" xfId="16561" xr:uid="{00000000-0005-0000-0000-0000AF400000}"/>
    <cellStyle name="Normal 3 5 20" xfId="16562" xr:uid="{00000000-0005-0000-0000-0000B0400000}"/>
    <cellStyle name="Normal 3 5 21" xfId="16563" xr:uid="{00000000-0005-0000-0000-0000B1400000}"/>
    <cellStyle name="Normal 3 5 22" xfId="16564" xr:uid="{00000000-0005-0000-0000-0000B2400000}"/>
    <cellStyle name="Normal 3 5 23" xfId="16565" xr:uid="{00000000-0005-0000-0000-0000B3400000}"/>
    <cellStyle name="Normal 3 5 24" xfId="16566" xr:uid="{00000000-0005-0000-0000-0000B4400000}"/>
    <cellStyle name="Normal 3 5 25" xfId="16567" xr:uid="{00000000-0005-0000-0000-0000B5400000}"/>
    <cellStyle name="Normal 3 5 26" xfId="16568" xr:uid="{00000000-0005-0000-0000-0000B6400000}"/>
    <cellStyle name="Normal 3 5 27" xfId="16569" xr:uid="{00000000-0005-0000-0000-0000B7400000}"/>
    <cellStyle name="Normal 3 5 28" xfId="16570" xr:uid="{00000000-0005-0000-0000-0000B8400000}"/>
    <cellStyle name="Normal 3 5 29" xfId="16571" xr:uid="{00000000-0005-0000-0000-0000B9400000}"/>
    <cellStyle name="Normal 3 5 3" xfId="16572" xr:uid="{00000000-0005-0000-0000-0000BA400000}"/>
    <cellStyle name="Normal 3 5 3 2" xfId="16573" xr:uid="{00000000-0005-0000-0000-0000BB400000}"/>
    <cellStyle name="Normal 3 5 3 2 2" xfId="16574" xr:uid="{00000000-0005-0000-0000-0000BC400000}"/>
    <cellStyle name="Normal 3 5 3 3" xfId="16575" xr:uid="{00000000-0005-0000-0000-0000BD400000}"/>
    <cellStyle name="Normal 3 5 3 3 2" xfId="16576" xr:uid="{00000000-0005-0000-0000-0000BE400000}"/>
    <cellStyle name="Normal 3 5 3 3 2 2" xfId="16577" xr:uid="{00000000-0005-0000-0000-0000BF400000}"/>
    <cellStyle name="Normal 3 5 3 3 2 3" xfId="16578" xr:uid="{00000000-0005-0000-0000-0000C0400000}"/>
    <cellStyle name="Normal 3 5 3 3 2 4" xfId="16579" xr:uid="{00000000-0005-0000-0000-0000C1400000}"/>
    <cellStyle name="Normal 3 5 3 3 3" xfId="16580" xr:uid="{00000000-0005-0000-0000-0000C2400000}"/>
    <cellStyle name="Normal 3 5 3 3 4" xfId="16581" xr:uid="{00000000-0005-0000-0000-0000C3400000}"/>
    <cellStyle name="Normal 3 5 3 3 5" xfId="16582" xr:uid="{00000000-0005-0000-0000-0000C4400000}"/>
    <cellStyle name="Normal 3 5 3 4" xfId="16583" xr:uid="{00000000-0005-0000-0000-0000C5400000}"/>
    <cellStyle name="Normal 3 5 3 5" xfId="16584" xr:uid="{00000000-0005-0000-0000-0000C6400000}"/>
    <cellStyle name="Normal 3 5 3 5 2" xfId="16585" xr:uid="{00000000-0005-0000-0000-0000C7400000}"/>
    <cellStyle name="Normal 3 5 3 5 3" xfId="16586" xr:uid="{00000000-0005-0000-0000-0000C8400000}"/>
    <cellStyle name="Normal 3 5 3 5 4" xfId="16587" xr:uid="{00000000-0005-0000-0000-0000C9400000}"/>
    <cellStyle name="Normal 3 5 3 6" xfId="16588" xr:uid="{00000000-0005-0000-0000-0000CA400000}"/>
    <cellStyle name="Normal 3 5 3 7" xfId="16589" xr:uid="{00000000-0005-0000-0000-0000CB400000}"/>
    <cellStyle name="Normal 3 5 3 8" xfId="16590" xr:uid="{00000000-0005-0000-0000-0000CC400000}"/>
    <cellStyle name="Normal 3 5 30" xfId="16591" xr:uid="{00000000-0005-0000-0000-0000CD400000}"/>
    <cellStyle name="Normal 3 5 31" xfId="16592" xr:uid="{00000000-0005-0000-0000-0000CE400000}"/>
    <cellStyle name="Normal 3 5 32" xfId="16593" xr:uid="{00000000-0005-0000-0000-0000CF400000}"/>
    <cellStyle name="Normal 3 5 33" xfId="16594" xr:uid="{00000000-0005-0000-0000-0000D0400000}"/>
    <cellStyle name="Normal 3 5 34" xfId="16595" xr:uid="{00000000-0005-0000-0000-0000D1400000}"/>
    <cellStyle name="Normal 3 5 35" xfId="16596" xr:uid="{00000000-0005-0000-0000-0000D2400000}"/>
    <cellStyle name="Normal 3 5 36" xfId="16597" xr:uid="{00000000-0005-0000-0000-0000D3400000}"/>
    <cellStyle name="Normal 3 5 37" xfId="16598" xr:uid="{00000000-0005-0000-0000-0000D4400000}"/>
    <cellStyle name="Normal 3 5 38" xfId="16599" xr:uid="{00000000-0005-0000-0000-0000D5400000}"/>
    <cellStyle name="Normal 3 5 39" xfId="16600" xr:uid="{00000000-0005-0000-0000-0000D6400000}"/>
    <cellStyle name="Normal 3 5 4" xfId="16601" xr:uid="{00000000-0005-0000-0000-0000D7400000}"/>
    <cellStyle name="Normal 3 5 4 2" xfId="16602" xr:uid="{00000000-0005-0000-0000-0000D8400000}"/>
    <cellStyle name="Normal 3 5 4 2 2" xfId="16603" xr:uid="{00000000-0005-0000-0000-0000D9400000}"/>
    <cellStyle name="Normal 3 5 4 3" xfId="16604" xr:uid="{00000000-0005-0000-0000-0000DA400000}"/>
    <cellStyle name="Normal 3 5 4 3 2" xfId="16605" xr:uid="{00000000-0005-0000-0000-0000DB400000}"/>
    <cellStyle name="Normal 3 5 4 3 2 2" xfId="16606" xr:uid="{00000000-0005-0000-0000-0000DC400000}"/>
    <cellStyle name="Normal 3 5 4 3 2 3" xfId="16607" xr:uid="{00000000-0005-0000-0000-0000DD400000}"/>
    <cellStyle name="Normal 3 5 4 3 2 4" xfId="16608" xr:uid="{00000000-0005-0000-0000-0000DE400000}"/>
    <cellStyle name="Normal 3 5 4 3 3" xfId="16609" xr:uid="{00000000-0005-0000-0000-0000DF400000}"/>
    <cellStyle name="Normal 3 5 4 3 4" xfId="16610" xr:uid="{00000000-0005-0000-0000-0000E0400000}"/>
    <cellStyle name="Normal 3 5 4 3 5" xfId="16611" xr:uid="{00000000-0005-0000-0000-0000E1400000}"/>
    <cellStyle name="Normal 3 5 4 4" xfId="16612" xr:uid="{00000000-0005-0000-0000-0000E2400000}"/>
    <cellStyle name="Normal 3 5 4 5" xfId="16613" xr:uid="{00000000-0005-0000-0000-0000E3400000}"/>
    <cellStyle name="Normal 3 5 4 5 2" xfId="16614" xr:uid="{00000000-0005-0000-0000-0000E4400000}"/>
    <cellStyle name="Normal 3 5 4 5 3" xfId="16615" xr:uid="{00000000-0005-0000-0000-0000E5400000}"/>
    <cellStyle name="Normal 3 5 4 5 4" xfId="16616" xr:uid="{00000000-0005-0000-0000-0000E6400000}"/>
    <cellStyle name="Normal 3 5 4 6" xfId="16617" xr:uid="{00000000-0005-0000-0000-0000E7400000}"/>
    <cellStyle name="Normal 3 5 4 7" xfId="16618" xr:uid="{00000000-0005-0000-0000-0000E8400000}"/>
    <cellStyle name="Normal 3 5 4 8" xfId="16619" xr:uid="{00000000-0005-0000-0000-0000E9400000}"/>
    <cellStyle name="Normal 3 5 40" xfId="16620" xr:uid="{00000000-0005-0000-0000-0000EA400000}"/>
    <cellStyle name="Normal 3 5 41" xfId="16621" xr:uid="{00000000-0005-0000-0000-0000EB400000}"/>
    <cellStyle name="Normal 3 5 42" xfId="16622" xr:uid="{00000000-0005-0000-0000-0000EC400000}"/>
    <cellStyle name="Normal 3 5 43" xfId="16623" xr:uid="{00000000-0005-0000-0000-0000ED400000}"/>
    <cellStyle name="Normal 3 5 44" xfId="16624" xr:uid="{00000000-0005-0000-0000-0000EE400000}"/>
    <cellStyle name="Normal 3 5 45" xfId="16625" xr:uid="{00000000-0005-0000-0000-0000EF400000}"/>
    <cellStyle name="Normal 3 5 46" xfId="16626" xr:uid="{00000000-0005-0000-0000-0000F0400000}"/>
    <cellStyle name="Normal 3 5 47" xfId="16627" xr:uid="{00000000-0005-0000-0000-0000F1400000}"/>
    <cellStyle name="Normal 3 5 48" xfId="16628" xr:uid="{00000000-0005-0000-0000-0000F2400000}"/>
    <cellStyle name="Normal 3 5 49" xfId="16629" xr:uid="{00000000-0005-0000-0000-0000F3400000}"/>
    <cellStyle name="Normal 3 5 5" xfId="16630" xr:uid="{00000000-0005-0000-0000-0000F4400000}"/>
    <cellStyle name="Normal 3 5 5 2" xfId="16631" xr:uid="{00000000-0005-0000-0000-0000F5400000}"/>
    <cellStyle name="Normal 3 5 5 3" xfId="16632" xr:uid="{00000000-0005-0000-0000-0000F6400000}"/>
    <cellStyle name="Normal 3 5 50" xfId="16633" xr:uid="{00000000-0005-0000-0000-0000F7400000}"/>
    <cellStyle name="Normal 3 5 51" xfId="16634" xr:uid="{00000000-0005-0000-0000-0000F8400000}"/>
    <cellStyle name="Normal 3 5 52" xfId="16635" xr:uid="{00000000-0005-0000-0000-0000F9400000}"/>
    <cellStyle name="Normal 3 5 53" xfId="16636" xr:uid="{00000000-0005-0000-0000-0000FA400000}"/>
    <cellStyle name="Normal 3 5 54" xfId="16637" xr:uid="{00000000-0005-0000-0000-0000FB400000}"/>
    <cellStyle name="Normal 3 5 55" xfId="16638" xr:uid="{00000000-0005-0000-0000-0000FC400000}"/>
    <cellStyle name="Normal 3 5 56" xfId="16639" xr:uid="{00000000-0005-0000-0000-0000FD400000}"/>
    <cellStyle name="Normal 3 5 57" xfId="16640" xr:uid="{00000000-0005-0000-0000-0000FE400000}"/>
    <cellStyle name="Normal 3 5 58" xfId="16641" xr:uid="{00000000-0005-0000-0000-0000FF400000}"/>
    <cellStyle name="Normal 3 5 59" xfId="16642" xr:uid="{00000000-0005-0000-0000-000000410000}"/>
    <cellStyle name="Normal 3 5 6" xfId="16643" xr:uid="{00000000-0005-0000-0000-000001410000}"/>
    <cellStyle name="Normal 3 5 6 2" xfId="16644" xr:uid="{00000000-0005-0000-0000-000002410000}"/>
    <cellStyle name="Normal 3 5 60" xfId="16645" xr:uid="{00000000-0005-0000-0000-000003410000}"/>
    <cellStyle name="Normal 3 5 61" xfId="16646" xr:uid="{00000000-0005-0000-0000-000004410000}"/>
    <cellStyle name="Normal 3 5 62" xfId="16647" xr:uid="{00000000-0005-0000-0000-000005410000}"/>
    <cellStyle name="Normal 3 5 63" xfId="16648" xr:uid="{00000000-0005-0000-0000-000006410000}"/>
    <cellStyle name="Normal 3 5 64" xfId="16649" xr:uid="{00000000-0005-0000-0000-000007410000}"/>
    <cellStyle name="Normal 3 5 65" xfId="16650" xr:uid="{00000000-0005-0000-0000-000008410000}"/>
    <cellStyle name="Normal 3 5 66" xfId="16651" xr:uid="{00000000-0005-0000-0000-000009410000}"/>
    <cellStyle name="Normal 3 5 67" xfId="16652" xr:uid="{00000000-0005-0000-0000-00000A410000}"/>
    <cellStyle name="Normal 3 5 68" xfId="16653" xr:uid="{00000000-0005-0000-0000-00000B410000}"/>
    <cellStyle name="Normal 3 5 69" xfId="16654" xr:uid="{00000000-0005-0000-0000-00000C410000}"/>
    <cellStyle name="Normal 3 5 7" xfId="16655" xr:uid="{00000000-0005-0000-0000-00000D410000}"/>
    <cellStyle name="Normal 3 5 7 2" xfId="16656" xr:uid="{00000000-0005-0000-0000-00000E410000}"/>
    <cellStyle name="Normal 3 5 70" xfId="16657" xr:uid="{00000000-0005-0000-0000-00000F410000}"/>
    <cellStyle name="Normal 3 5 71" xfId="16658" xr:uid="{00000000-0005-0000-0000-000010410000}"/>
    <cellStyle name="Normal 3 5 72" xfId="16659" xr:uid="{00000000-0005-0000-0000-000011410000}"/>
    <cellStyle name="Normal 3 5 73" xfId="16660" xr:uid="{00000000-0005-0000-0000-000012410000}"/>
    <cellStyle name="Normal 3 5 74" xfId="16661" xr:uid="{00000000-0005-0000-0000-000013410000}"/>
    <cellStyle name="Normal 3 5 75" xfId="16662" xr:uid="{00000000-0005-0000-0000-000014410000}"/>
    <cellStyle name="Normal 3 5 76" xfId="16663" xr:uid="{00000000-0005-0000-0000-000015410000}"/>
    <cellStyle name="Normal 3 5 77" xfId="16664" xr:uid="{00000000-0005-0000-0000-000016410000}"/>
    <cellStyle name="Normal 3 5 78" xfId="16665" xr:uid="{00000000-0005-0000-0000-000017410000}"/>
    <cellStyle name="Normal 3 5 79" xfId="16666" xr:uid="{00000000-0005-0000-0000-000018410000}"/>
    <cellStyle name="Normal 3 5 8" xfId="16667" xr:uid="{00000000-0005-0000-0000-000019410000}"/>
    <cellStyle name="Normal 3 5 8 2" xfId="16668" xr:uid="{00000000-0005-0000-0000-00001A410000}"/>
    <cellStyle name="Normal 3 5 80" xfId="16669" xr:uid="{00000000-0005-0000-0000-00001B410000}"/>
    <cellStyle name="Normal 3 5 81" xfId="16670" xr:uid="{00000000-0005-0000-0000-00001C410000}"/>
    <cellStyle name="Normal 3 5 82" xfId="16671" xr:uid="{00000000-0005-0000-0000-00001D410000}"/>
    <cellStyle name="Normal 3 5 83" xfId="16672" xr:uid="{00000000-0005-0000-0000-00001E410000}"/>
    <cellStyle name="Normal 3 5 84" xfId="16673" xr:uid="{00000000-0005-0000-0000-00001F410000}"/>
    <cellStyle name="Normal 3 5 85" xfId="16674" xr:uid="{00000000-0005-0000-0000-000020410000}"/>
    <cellStyle name="Normal 3 5 86" xfId="16675" xr:uid="{00000000-0005-0000-0000-000021410000}"/>
    <cellStyle name="Normal 3 5 87" xfId="16676" xr:uid="{00000000-0005-0000-0000-000022410000}"/>
    <cellStyle name="Normal 3 5 88" xfId="16677" xr:uid="{00000000-0005-0000-0000-000023410000}"/>
    <cellStyle name="Normal 3 5 89" xfId="16678" xr:uid="{00000000-0005-0000-0000-000024410000}"/>
    <cellStyle name="Normal 3 5 9" xfId="16679" xr:uid="{00000000-0005-0000-0000-000025410000}"/>
    <cellStyle name="Normal 3 5 9 2" xfId="16680" xr:uid="{00000000-0005-0000-0000-000026410000}"/>
    <cellStyle name="Normal 3 5 90" xfId="16681" xr:uid="{00000000-0005-0000-0000-000027410000}"/>
    <cellStyle name="Normal 3 5 91" xfId="16682" xr:uid="{00000000-0005-0000-0000-000028410000}"/>
    <cellStyle name="Normal 3 5 92" xfId="16683" xr:uid="{00000000-0005-0000-0000-000029410000}"/>
    <cellStyle name="Normal 3 5 93" xfId="16684" xr:uid="{00000000-0005-0000-0000-00002A410000}"/>
    <cellStyle name="Normal 3 5 94" xfId="16685" xr:uid="{00000000-0005-0000-0000-00002B410000}"/>
    <cellStyle name="Normal 3 5 95" xfId="16686" xr:uid="{00000000-0005-0000-0000-00002C410000}"/>
    <cellStyle name="Normal 3 5 95 2" xfId="16687" xr:uid="{00000000-0005-0000-0000-00002D410000}"/>
    <cellStyle name="Normal 3 5 95 3" xfId="16688" xr:uid="{00000000-0005-0000-0000-00002E410000}"/>
    <cellStyle name="Normal 3 5 95 4" xfId="16689" xr:uid="{00000000-0005-0000-0000-00002F410000}"/>
    <cellStyle name="Normal 3 5 96" xfId="16690" xr:uid="{00000000-0005-0000-0000-000030410000}"/>
    <cellStyle name="Normal 3 5 97" xfId="16691" xr:uid="{00000000-0005-0000-0000-000031410000}"/>
    <cellStyle name="Normal 3 5 98" xfId="16692" xr:uid="{00000000-0005-0000-0000-000032410000}"/>
    <cellStyle name="Normal 3 6" xfId="16693" xr:uid="{00000000-0005-0000-0000-000033410000}"/>
    <cellStyle name="Normal 3 6 10" xfId="16694" xr:uid="{00000000-0005-0000-0000-000034410000}"/>
    <cellStyle name="Normal 3 6 2" xfId="16695" xr:uid="{00000000-0005-0000-0000-000035410000}"/>
    <cellStyle name="Normal 3 6 2 2" xfId="16696" xr:uid="{00000000-0005-0000-0000-000036410000}"/>
    <cellStyle name="Normal 3 6 2 2 2" xfId="16697" xr:uid="{00000000-0005-0000-0000-000037410000}"/>
    <cellStyle name="Normal 3 6 2 2 3" xfId="16698" xr:uid="{00000000-0005-0000-0000-000038410000}"/>
    <cellStyle name="Normal 3 6 2 2 3 2" xfId="16699" xr:uid="{00000000-0005-0000-0000-000039410000}"/>
    <cellStyle name="Normal 3 6 2 2 3 2 2" xfId="16700" xr:uid="{00000000-0005-0000-0000-00003A410000}"/>
    <cellStyle name="Normal 3 6 2 2 3 2 3" xfId="16701" xr:uid="{00000000-0005-0000-0000-00003B410000}"/>
    <cellStyle name="Normal 3 6 2 2 3 2 4" xfId="16702" xr:uid="{00000000-0005-0000-0000-00003C410000}"/>
    <cellStyle name="Normal 3 6 2 2 3 3" xfId="16703" xr:uid="{00000000-0005-0000-0000-00003D410000}"/>
    <cellStyle name="Normal 3 6 2 2 3 4" xfId="16704" xr:uid="{00000000-0005-0000-0000-00003E410000}"/>
    <cellStyle name="Normal 3 6 2 2 3 5" xfId="16705" xr:uid="{00000000-0005-0000-0000-00003F410000}"/>
    <cellStyle name="Normal 3 6 2 2 4" xfId="16706" xr:uid="{00000000-0005-0000-0000-000040410000}"/>
    <cellStyle name="Normal 3 6 2 2 4 2" xfId="16707" xr:uid="{00000000-0005-0000-0000-000041410000}"/>
    <cellStyle name="Normal 3 6 2 2 4 3" xfId="16708" xr:uid="{00000000-0005-0000-0000-000042410000}"/>
    <cellStyle name="Normal 3 6 2 2 4 4" xfId="16709" xr:uid="{00000000-0005-0000-0000-000043410000}"/>
    <cellStyle name="Normal 3 6 2 2 5" xfId="16710" xr:uid="{00000000-0005-0000-0000-000044410000}"/>
    <cellStyle name="Normal 3 6 2 2 6" xfId="16711" xr:uid="{00000000-0005-0000-0000-000045410000}"/>
    <cellStyle name="Normal 3 6 2 2 7" xfId="16712" xr:uid="{00000000-0005-0000-0000-000046410000}"/>
    <cellStyle name="Normal 3 6 2 3" xfId="16713" xr:uid="{00000000-0005-0000-0000-000047410000}"/>
    <cellStyle name="Normal 3 6 2 3 2" xfId="16714" xr:uid="{00000000-0005-0000-0000-000048410000}"/>
    <cellStyle name="Normal 3 6 2 3 2 2" xfId="16715" xr:uid="{00000000-0005-0000-0000-000049410000}"/>
    <cellStyle name="Normal 3 6 2 3 2 2 2" xfId="16716" xr:uid="{00000000-0005-0000-0000-00004A410000}"/>
    <cellStyle name="Normal 3 6 2 3 2 2 3" xfId="16717" xr:uid="{00000000-0005-0000-0000-00004B410000}"/>
    <cellStyle name="Normal 3 6 2 3 2 2 4" xfId="16718" xr:uid="{00000000-0005-0000-0000-00004C410000}"/>
    <cellStyle name="Normal 3 6 2 3 2 3" xfId="16719" xr:uid="{00000000-0005-0000-0000-00004D410000}"/>
    <cellStyle name="Normal 3 6 2 3 2 4" xfId="16720" xr:uid="{00000000-0005-0000-0000-00004E410000}"/>
    <cellStyle name="Normal 3 6 2 3 2 5" xfId="16721" xr:uid="{00000000-0005-0000-0000-00004F410000}"/>
    <cellStyle name="Normal 3 6 2 3 3" xfId="16722" xr:uid="{00000000-0005-0000-0000-000050410000}"/>
    <cellStyle name="Normal 3 6 2 3 3 2" xfId="16723" xr:uid="{00000000-0005-0000-0000-000051410000}"/>
    <cellStyle name="Normal 3 6 2 3 3 3" xfId="16724" xr:uid="{00000000-0005-0000-0000-000052410000}"/>
    <cellStyle name="Normal 3 6 2 3 3 4" xfId="16725" xr:uid="{00000000-0005-0000-0000-000053410000}"/>
    <cellStyle name="Normal 3 6 2 3 4" xfId="16726" xr:uid="{00000000-0005-0000-0000-000054410000}"/>
    <cellStyle name="Normal 3 6 2 3 5" xfId="16727" xr:uid="{00000000-0005-0000-0000-000055410000}"/>
    <cellStyle name="Normal 3 6 2 3 6" xfId="16728" xr:uid="{00000000-0005-0000-0000-000056410000}"/>
    <cellStyle name="Normal 3 6 2 4" xfId="16729" xr:uid="{00000000-0005-0000-0000-000057410000}"/>
    <cellStyle name="Normal 3 6 2 5" xfId="16730" xr:uid="{00000000-0005-0000-0000-000058410000}"/>
    <cellStyle name="Normal 3 6 2 5 2" xfId="16731" xr:uid="{00000000-0005-0000-0000-000059410000}"/>
    <cellStyle name="Normal 3 6 2 5 2 2" xfId="16732" xr:uid="{00000000-0005-0000-0000-00005A410000}"/>
    <cellStyle name="Normal 3 6 2 5 2 3" xfId="16733" xr:uid="{00000000-0005-0000-0000-00005B410000}"/>
    <cellStyle name="Normal 3 6 2 5 2 4" xfId="16734" xr:uid="{00000000-0005-0000-0000-00005C410000}"/>
    <cellStyle name="Normal 3 6 2 5 3" xfId="16735" xr:uid="{00000000-0005-0000-0000-00005D410000}"/>
    <cellStyle name="Normal 3 6 2 5 4" xfId="16736" xr:uid="{00000000-0005-0000-0000-00005E410000}"/>
    <cellStyle name="Normal 3 6 2 5 5" xfId="16737" xr:uid="{00000000-0005-0000-0000-00005F410000}"/>
    <cellStyle name="Normal 3 6 2 6" xfId="16738" xr:uid="{00000000-0005-0000-0000-000060410000}"/>
    <cellStyle name="Normal 3 6 2 6 2" xfId="16739" xr:uid="{00000000-0005-0000-0000-000061410000}"/>
    <cellStyle name="Normal 3 6 2 6 3" xfId="16740" xr:uid="{00000000-0005-0000-0000-000062410000}"/>
    <cellStyle name="Normal 3 6 2 6 4" xfId="16741" xr:uid="{00000000-0005-0000-0000-000063410000}"/>
    <cellStyle name="Normal 3 6 2 7" xfId="16742" xr:uid="{00000000-0005-0000-0000-000064410000}"/>
    <cellStyle name="Normal 3 6 2 8" xfId="16743" xr:uid="{00000000-0005-0000-0000-000065410000}"/>
    <cellStyle name="Normal 3 6 2 9" xfId="16744" xr:uid="{00000000-0005-0000-0000-000066410000}"/>
    <cellStyle name="Normal 3 6 3" xfId="16745" xr:uid="{00000000-0005-0000-0000-000067410000}"/>
    <cellStyle name="Normal 3 6 3 2" xfId="16746" xr:uid="{00000000-0005-0000-0000-000068410000}"/>
    <cellStyle name="Normal 3 6 3 3" xfId="16747" xr:uid="{00000000-0005-0000-0000-000069410000}"/>
    <cellStyle name="Normal 3 6 3 3 2" xfId="16748" xr:uid="{00000000-0005-0000-0000-00006A410000}"/>
    <cellStyle name="Normal 3 6 3 3 2 2" xfId="16749" xr:uid="{00000000-0005-0000-0000-00006B410000}"/>
    <cellStyle name="Normal 3 6 3 3 2 3" xfId="16750" xr:uid="{00000000-0005-0000-0000-00006C410000}"/>
    <cellStyle name="Normal 3 6 3 3 2 4" xfId="16751" xr:uid="{00000000-0005-0000-0000-00006D410000}"/>
    <cellStyle name="Normal 3 6 3 3 3" xfId="16752" xr:uid="{00000000-0005-0000-0000-00006E410000}"/>
    <cellStyle name="Normal 3 6 3 3 4" xfId="16753" xr:uid="{00000000-0005-0000-0000-00006F410000}"/>
    <cellStyle name="Normal 3 6 3 3 5" xfId="16754" xr:uid="{00000000-0005-0000-0000-000070410000}"/>
    <cellStyle name="Normal 3 6 3 4" xfId="16755" xr:uid="{00000000-0005-0000-0000-000071410000}"/>
    <cellStyle name="Normal 3 6 3 5" xfId="16756" xr:uid="{00000000-0005-0000-0000-000072410000}"/>
    <cellStyle name="Normal 3 6 3 5 2" xfId="16757" xr:uid="{00000000-0005-0000-0000-000073410000}"/>
    <cellStyle name="Normal 3 6 3 5 3" xfId="16758" xr:uid="{00000000-0005-0000-0000-000074410000}"/>
    <cellStyle name="Normal 3 6 3 5 4" xfId="16759" xr:uid="{00000000-0005-0000-0000-000075410000}"/>
    <cellStyle name="Normal 3 6 3 6" xfId="16760" xr:uid="{00000000-0005-0000-0000-000076410000}"/>
    <cellStyle name="Normal 3 6 3 7" xfId="16761" xr:uid="{00000000-0005-0000-0000-000077410000}"/>
    <cellStyle name="Normal 3 6 3 8" xfId="16762" xr:uid="{00000000-0005-0000-0000-000078410000}"/>
    <cellStyle name="Normal 3 6 4" xfId="16763" xr:uid="{00000000-0005-0000-0000-000079410000}"/>
    <cellStyle name="Normal 3 6 4 2" xfId="16764" xr:uid="{00000000-0005-0000-0000-00007A410000}"/>
    <cellStyle name="Normal 3 6 4 2 2" xfId="16765" xr:uid="{00000000-0005-0000-0000-00007B410000}"/>
    <cellStyle name="Normal 3 6 4 2 2 2" xfId="16766" xr:uid="{00000000-0005-0000-0000-00007C410000}"/>
    <cellStyle name="Normal 3 6 4 2 2 3" xfId="16767" xr:uid="{00000000-0005-0000-0000-00007D410000}"/>
    <cellStyle name="Normal 3 6 4 2 2 4" xfId="16768" xr:uid="{00000000-0005-0000-0000-00007E410000}"/>
    <cellStyle name="Normal 3 6 4 2 3" xfId="16769" xr:uid="{00000000-0005-0000-0000-00007F410000}"/>
    <cellStyle name="Normal 3 6 4 2 4" xfId="16770" xr:uid="{00000000-0005-0000-0000-000080410000}"/>
    <cellStyle name="Normal 3 6 4 2 5" xfId="16771" xr:uid="{00000000-0005-0000-0000-000081410000}"/>
    <cellStyle name="Normal 3 6 4 3" xfId="16772" xr:uid="{00000000-0005-0000-0000-000082410000}"/>
    <cellStyle name="Normal 3 6 4 3 2" xfId="16773" xr:uid="{00000000-0005-0000-0000-000083410000}"/>
    <cellStyle name="Normal 3 6 4 3 3" xfId="16774" xr:uid="{00000000-0005-0000-0000-000084410000}"/>
    <cellStyle name="Normal 3 6 4 3 4" xfId="16775" xr:uid="{00000000-0005-0000-0000-000085410000}"/>
    <cellStyle name="Normal 3 6 4 4" xfId="16776" xr:uid="{00000000-0005-0000-0000-000086410000}"/>
    <cellStyle name="Normal 3 6 4 5" xfId="16777" xr:uid="{00000000-0005-0000-0000-000087410000}"/>
    <cellStyle name="Normal 3 6 4 6" xfId="16778" xr:uid="{00000000-0005-0000-0000-000088410000}"/>
    <cellStyle name="Normal 3 6 5" xfId="16779" xr:uid="{00000000-0005-0000-0000-000089410000}"/>
    <cellStyle name="Normal 3 6 6" xfId="16780" xr:uid="{00000000-0005-0000-0000-00008A410000}"/>
    <cellStyle name="Normal 3 6 6 2" xfId="16781" xr:uid="{00000000-0005-0000-0000-00008B410000}"/>
    <cellStyle name="Normal 3 6 6 2 2" xfId="16782" xr:uid="{00000000-0005-0000-0000-00008C410000}"/>
    <cellStyle name="Normal 3 6 6 2 3" xfId="16783" xr:uid="{00000000-0005-0000-0000-00008D410000}"/>
    <cellStyle name="Normal 3 6 6 2 4" xfId="16784" xr:uid="{00000000-0005-0000-0000-00008E410000}"/>
    <cellStyle name="Normal 3 6 6 3" xfId="16785" xr:uid="{00000000-0005-0000-0000-00008F410000}"/>
    <cellStyle name="Normal 3 6 6 4" xfId="16786" xr:uid="{00000000-0005-0000-0000-000090410000}"/>
    <cellStyle name="Normal 3 6 6 5" xfId="16787" xr:uid="{00000000-0005-0000-0000-000091410000}"/>
    <cellStyle name="Normal 3 6 7" xfId="16788" xr:uid="{00000000-0005-0000-0000-000092410000}"/>
    <cellStyle name="Normal 3 6 7 2" xfId="16789" xr:uid="{00000000-0005-0000-0000-000093410000}"/>
    <cellStyle name="Normal 3 6 7 3" xfId="16790" xr:uid="{00000000-0005-0000-0000-000094410000}"/>
    <cellStyle name="Normal 3 6 7 4" xfId="16791" xr:uid="{00000000-0005-0000-0000-000095410000}"/>
    <cellStyle name="Normal 3 6 8" xfId="16792" xr:uid="{00000000-0005-0000-0000-000096410000}"/>
    <cellStyle name="Normal 3 6 9" xfId="16793" xr:uid="{00000000-0005-0000-0000-000097410000}"/>
    <cellStyle name="Normal 3 7" xfId="16794" xr:uid="{00000000-0005-0000-0000-000098410000}"/>
    <cellStyle name="Normal 3 7 10" xfId="16795" xr:uid="{00000000-0005-0000-0000-000099410000}"/>
    <cellStyle name="Normal 3 7 2" xfId="16796" xr:uid="{00000000-0005-0000-0000-00009A410000}"/>
    <cellStyle name="Normal 3 7 2 2" xfId="16797" xr:uid="{00000000-0005-0000-0000-00009B410000}"/>
    <cellStyle name="Normal 3 7 2 2 2" xfId="16798" xr:uid="{00000000-0005-0000-0000-00009C410000}"/>
    <cellStyle name="Normal 3 7 2 2 2 2" xfId="16799" xr:uid="{00000000-0005-0000-0000-00009D410000}"/>
    <cellStyle name="Normal 3 7 2 2 2 2 2" xfId="16800" xr:uid="{00000000-0005-0000-0000-00009E410000}"/>
    <cellStyle name="Normal 3 7 2 2 2 2 3" xfId="16801" xr:uid="{00000000-0005-0000-0000-00009F410000}"/>
    <cellStyle name="Normal 3 7 2 2 2 2 4" xfId="16802" xr:uid="{00000000-0005-0000-0000-0000A0410000}"/>
    <cellStyle name="Normal 3 7 2 2 2 3" xfId="16803" xr:uid="{00000000-0005-0000-0000-0000A1410000}"/>
    <cellStyle name="Normal 3 7 2 2 2 4" xfId="16804" xr:uid="{00000000-0005-0000-0000-0000A2410000}"/>
    <cellStyle name="Normal 3 7 2 2 2 5" xfId="16805" xr:uid="{00000000-0005-0000-0000-0000A3410000}"/>
    <cellStyle name="Normal 3 7 2 2 3" xfId="16806" xr:uid="{00000000-0005-0000-0000-0000A4410000}"/>
    <cellStyle name="Normal 3 7 2 2 3 2" xfId="16807" xr:uid="{00000000-0005-0000-0000-0000A5410000}"/>
    <cellStyle name="Normal 3 7 2 2 3 3" xfId="16808" xr:uid="{00000000-0005-0000-0000-0000A6410000}"/>
    <cellStyle name="Normal 3 7 2 2 3 4" xfId="16809" xr:uid="{00000000-0005-0000-0000-0000A7410000}"/>
    <cellStyle name="Normal 3 7 2 2 4" xfId="16810" xr:uid="{00000000-0005-0000-0000-0000A8410000}"/>
    <cellStyle name="Normal 3 7 2 2 5" xfId="16811" xr:uid="{00000000-0005-0000-0000-0000A9410000}"/>
    <cellStyle name="Normal 3 7 2 2 6" xfId="16812" xr:uid="{00000000-0005-0000-0000-0000AA410000}"/>
    <cellStyle name="Normal 3 7 2 3" xfId="16813" xr:uid="{00000000-0005-0000-0000-0000AB410000}"/>
    <cellStyle name="Normal 3 7 2 3 2" xfId="16814" xr:uid="{00000000-0005-0000-0000-0000AC410000}"/>
    <cellStyle name="Normal 3 7 2 3 2 2" xfId="16815" xr:uid="{00000000-0005-0000-0000-0000AD410000}"/>
    <cellStyle name="Normal 3 7 2 3 2 2 2" xfId="16816" xr:uid="{00000000-0005-0000-0000-0000AE410000}"/>
    <cellStyle name="Normal 3 7 2 3 2 2 3" xfId="16817" xr:uid="{00000000-0005-0000-0000-0000AF410000}"/>
    <cellStyle name="Normal 3 7 2 3 2 2 4" xfId="16818" xr:uid="{00000000-0005-0000-0000-0000B0410000}"/>
    <cellStyle name="Normal 3 7 2 3 2 3" xfId="16819" xr:uid="{00000000-0005-0000-0000-0000B1410000}"/>
    <cellStyle name="Normal 3 7 2 3 2 4" xfId="16820" xr:uid="{00000000-0005-0000-0000-0000B2410000}"/>
    <cellStyle name="Normal 3 7 2 3 2 5" xfId="16821" xr:uid="{00000000-0005-0000-0000-0000B3410000}"/>
    <cellStyle name="Normal 3 7 2 3 3" xfId="16822" xr:uid="{00000000-0005-0000-0000-0000B4410000}"/>
    <cellStyle name="Normal 3 7 2 3 3 2" xfId="16823" xr:uid="{00000000-0005-0000-0000-0000B5410000}"/>
    <cellStyle name="Normal 3 7 2 3 3 3" xfId="16824" xr:uid="{00000000-0005-0000-0000-0000B6410000}"/>
    <cellStyle name="Normal 3 7 2 3 3 4" xfId="16825" xr:uid="{00000000-0005-0000-0000-0000B7410000}"/>
    <cellStyle name="Normal 3 7 2 3 4" xfId="16826" xr:uid="{00000000-0005-0000-0000-0000B8410000}"/>
    <cellStyle name="Normal 3 7 2 3 5" xfId="16827" xr:uid="{00000000-0005-0000-0000-0000B9410000}"/>
    <cellStyle name="Normal 3 7 2 3 6" xfId="16828" xr:uid="{00000000-0005-0000-0000-0000BA410000}"/>
    <cellStyle name="Normal 3 7 2 4" xfId="16829" xr:uid="{00000000-0005-0000-0000-0000BB410000}"/>
    <cellStyle name="Normal 3 7 2 5" xfId="16830" xr:uid="{00000000-0005-0000-0000-0000BC410000}"/>
    <cellStyle name="Normal 3 7 2 5 2" xfId="16831" xr:uid="{00000000-0005-0000-0000-0000BD410000}"/>
    <cellStyle name="Normal 3 7 2 5 2 2" xfId="16832" xr:uid="{00000000-0005-0000-0000-0000BE410000}"/>
    <cellStyle name="Normal 3 7 2 5 2 3" xfId="16833" xr:uid="{00000000-0005-0000-0000-0000BF410000}"/>
    <cellStyle name="Normal 3 7 2 5 2 4" xfId="16834" xr:uid="{00000000-0005-0000-0000-0000C0410000}"/>
    <cellStyle name="Normal 3 7 2 5 3" xfId="16835" xr:uid="{00000000-0005-0000-0000-0000C1410000}"/>
    <cellStyle name="Normal 3 7 2 5 4" xfId="16836" xr:uid="{00000000-0005-0000-0000-0000C2410000}"/>
    <cellStyle name="Normal 3 7 2 5 5" xfId="16837" xr:uid="{00000000-0005-0000-0000-0000C3410000}"/>
    <cellStyle name="Normal 3 7 2 6" xfId="16838" xr:uid="{00000000-0005-0000-0000-0000C4410000}"/>
    <cellStyle name="Normal 3 7 2 6 2" xfId="16839" xr:uid="{00000000-0005-0000-0000-0000C5410000}"/>
    <cellStyle name="Normal 3 7 2 6 3" xfId="16840" xr:uid="{00000000-0005-0000-0000-0000C6410000}"/>
    <cellStyle name="Normal 3 7 2 6 4" xfId="16841" xr:uid="{00000000-0005-0000-0000-0000C7410000}"/>
    <cellStyle name="Normal 3 7 2 7" xfId="16842" xr:uid="{00000000-0005-0000-0000-0000C8410000}"/>
    <cellStyle name="Normal 3 7 2 8" xfId="16843" xr:uid="{00000000-0005-0000-0000-0000C9410000}"/>
    <cellStyle name="Normal 3 7 2 9" xfId="16844" xr:uid="{00000000-0005-0000-0000-0000CA410000}"/>
    <cellStyle name="Normal 3 7 3" xfId="16845" xr:uid="{00000000-0005-0000-0000-0000CB410000}"/>
    <cellStyle name="Normal 3 7 3 2" xfId="16846" xr:uid="{00000000-0005-0000-0000-0000CC410000}"/>
    <cellStyle name="Normal 3 7 3 2 2" xfId="16847" xr:uid="{00000000-0005-0000-0000-0000CD410000}"/>
    <cellStyle name="Normal 3 7 3 2 2 2" xfId="16848" xr:uid="{00000000-0005-0000-0000-0000CE410000}"/>
    <cellStyle name="Normal 3 7 3 2 2 2 2" xfId="16849" xr:uid="{00000000-0005-0000-0000-0000CF410000}"/>
    <cellStyle name="Normal 3 7 3 2 2 2 3" xfId="16850" xr:uid="{00000000-0005-0000-0000-0000D0410000}"/>
    <cellStyle name="Normal 3 7 3 2 2 2 4" xfId="16851" xr:uid="{00000000-0005-0000-0000-0000D1410000}"/>
    <cellStyle name="Normal 3 7 3 2 2 3" xfId="16852" xr:uid="{00000000-0005-0000-0000-0000D2410000}"/>
    <cellStyle name="Normal 3 7 3 2 2 4" xfId="16853" xr:uid="{00000000-0005-0000-0000-0000D3410000}"/>
    <cellStyle name="Normal 3 7 3 2 2 5" xfId="16854" xr:uid="{00000000-0005-0000-0000-0000D4410000}"/>
    <cellStyle name="Normal 3 7 3 2 3" xfId="16855" xr:uid="{00000000-0005-0000-0000-0000D5410000}"/>
    <cellStyle name="Normal 3 7 3 2 3 2" xfId="16856" xr:uid="{00000000-0005-0000-0000-0000D6410000}"/>
    <cellStyle name="Normal 3 7 3 2 3 3" xfId="16857" xr:uid="{00000000-0005-0000-0000-0000D7410000}"/>
    <cellStyle name="Normal 3 7 3 2 3 4" xfId="16858" xr:uid="{00000000-0005-0000-0000-0000D8410000}"/>
    <cellStyle name="Normal 3 7 3 2 4" xfId="16859" xr:uid="{00000000-0005-0000-0000-0000D9410000}"/>
    <cellStyle name="Normal 3 7 3 2 5" xfId="16860" xr:uid="{00000000-0005-0000-0000-0000DA410000}"/>
    <cellStyle name="Normal 3 7 3 2 6" xfId="16861" xr:uid="{00000000-0005-0000-0000-0000DB410000}"/>
    <cellStyle name="Normal 3 7 3 3" xfId="16862" xr:uid="{00000000-0005-0000-0000-0000DC410000}"/>
    <cellStyle name="Normal 3 7 3 3 2" xfId="16863" xr:uid="{00000000-0005-0000-0000-0000DD410000}"/>
    <cellStyle name="Normal 3 7 3 3 2 2" xfId="16864" xr:uid="{00000000-0005-0000-0000-0000DE410000}"/>
    <cellStyle name="Normal 3 7 3 3 2 3" xfId="16865" xr:uid="{00000000-0005-0000-0000-0000DF410000}"/>
    <cellStyle name="Normal 3 7 3 3 2 4" xfId="16866" xr:uid="{00000000-0005-0000-0000-0000E0410000}"/>
    <cellStyle name="Normal 3 7 3 3 3" xfId="16867" xr:uid="{00000000-0005-0000-0000-0000E1410000}"/>
    <cellStyle name="Normal 3 7 3 3 4" xfId="16868" xr:uid="{00000000-0005-0000-0000-0000E2410000}"/>
    <cellStyle name="Normal 3 7 3 3 5" xfId="16869" xr:uid="{00000000-0005-0000-0000-0000E3410000}"/>
    <cellStyle name="Normal 3 7 3 4" xfId="16870" xr:uid="{00000000-0005-0000-0000-0000E4410000}"/>
    <cellStyle name="Normal 3 7 3 5" xfId="16871" xr:uid="{00000000-0005-0000-0000-0000E5410000}"/>
    <cellStyle name="Normal 3 7 3 5 2" xfId="16872" xr:uid="{00000000-0005-0000-0000-0000E6410000}"/>
    <cellStyle name="Normal 3 7 3 5 3" xfId="16873" xr:uid="{00000000-0005-0000-0000-0000E7410000}"/>
    <cellStyle name="Normal 3 7 3 5 4" xfId="16874" xr:uid="{00000000-0005-0000-0000-0000E8410000}"/>
    <cellStyle name="Normal 3 7 3 6" xfId="16875" xr:uid="{00000000-0005-0000-0000-0000E9410000}"/>
    <cellStyle name="Normal 3 7 3 7" xfId="16876" xr:uid="{00000000-0005-0000-0000-0000EA410000}"/>
    <cellStyle name="Normal 3 7 3 8" xfId="16877" xr:uid="{00000000-0005-0000-0000-0000EB410000}"/>
    <cellStyle name="Normal 3 7 4" xfId="16878" xr:uid="{00000000-0005-0000-0000-0000EC410000}"/>
    <cellStyle name="Normal 3 7 4 2" xfId="16879" xr:uid="{00000000-0005-0000-0000-0000ED410000}"/>
    <cellStyle name="Normal 3 7 4 2 2" xfId="16880" xr:uid="{00000000-0005-0000-0000-0000EE410000}"/>
    <cellStyle name="Normal 3 7 4 2 2 2" xfId="16881" xr:uid="{00000000-0005-0000-0000-0000EF410000}"/>
    <cellStyle name="Normal 3 7 4 2 2 3" xfId="16882" xr:uid="{00000000-0005-0000-0000-0000F0410000}"/>
    <cellStyle name="Normal 3 7 4 2 2 4" xfId="16883" xr:uid="{00000000-0005-0000-0000-0000F1410000}"/>
    <cellStyle name="Normal 3 7 4 2 3" xfId="16884" xr:uid="{00000000-0005-0000-0000-0000F2410000}"/>
    <cellStyle name="Normal 3 7 4 2 4" xfId="16885" xr:uid="{00000000-0005-0000-0000-0000F3410000}"/>
    <cellStyle name="Normal 3 7 4 2 5" xfId="16886" xr:uid="{00000000-0005-0000-0000-0000F4410000}"/>
    <cellStyle name="Normal 3 7 4 3" xfId="16887" xr:uid="{00000000-0005-0000-0000-0000F5410000}"/>
    <cellStyle name="Normal 3 7 4 3 2" xfId="16888" xr:uid="{00000000-0005-0000-0000-0000F6410000}"/>
    <cellStyle name="Normal 3 7 4 3 3" xfId="16889" xr:uid="{00000000-0005-0000-0000-0000F7410000}"/>
    <cellStyle name="Normal 3 7 4 3 4" xfId="16890" xr:uid="{00000000-0005-0000-0000-0000F8410000}"/>
    <cellStyle name="Normal 3 7 4 4" xfId="16891" xr:uid="{00000000-0005-0000-0000-0000F9410000}"/>
    <cellStyle name="Normal 3 7 4 5" xfId="16892" xr:uid="{00000000-0005-0000-0000-0000FA410000}"/>
    <cellStyle name="Normal 3 7 4 6" xfId="16893" xr:uid="{00000000-0005-0000-0000-0000FB410000}"/>
    <cellStyle name="Normal 3 7 5" xfId="16894" xr:uid="{00000000-0005-0000-0000-0000FC410000}"/>
    <cellStyle name="Normal 3 7 6" xfId="16895" xr:uid="{00000000-0005-0000-0000-0000FD410000}"/>
    <cellStyle name="Normal 3 7 6 2" xfId="16896" xr:uid="{00000000-0005-0000-0000-0000FE410000}"/>
    <cellStyle name="Normal 3 7 6 2 2" xfId="16897" xr:uid="{00000000-0005-0000-0000-0000FF410000}"/>
    <cellStyle name="Normal 3 7 6 2 3" xfId="16898" xr:uid="{00000000-0005-0000-0000-000000420000}"/>
    <cellStyle name="Normal 3 7 6 2 4" xfId="16899" xr:uid="{00000000-0005-0000-0000-000001420000}"/>
    <cellStyle name="Normal 3 7 6 3" xfId="16900" xr:uid="{00000000-0005-0000-0000-000002420000}"/>
    <cellStyle name="Normal 3 7 6 4" xfId="16901" xr:uid="{00000000-0005-0000-0000-000003420000}"/>
    <cellStyle name="Normal 3 7 6 5" xfId="16902" xr:uid="{00000000-0005-0000-0000-000004420000}"/>
    <cellStyle name="Normal 3 7 7" xfId="16903" xr:uid="{00000000-0005-0000-0000-000005420000}"/>
    <cellStyle name="Normal 3 7 7 2" xfId="16904" xr:uid="{00000000-0005-0000-0000-000006420000}"/>
    <cellStyle name="Normal 3 7 7 3" xfId="16905" xr:uid="{00000000-0005-0000-0000-000007420000}"/>
    <cellStyle name="Normal 3 7 7 4" xfId="16906" xr:uid="{00000000-0005-0000-0000-000008420000}"/>
    <cellStyle name="Normal 3 7 8" xfId="16907" xr:uid="{00000000-0005-0000-0000-000009420000}"/>
    <cellStyle name="Normal 3 7 9" xfId="16908" xr:uid="{00000000-0005-0000-0000-00000A420000}"/>
    <cellStyle name="Normal 3 8" xfId="16909" xr:uid="{00000000-0005-0000-0000-00000B420000}"/>
    <cellStyle name="Normal 3 8 10" xfId="16910" xr:uid="{00000000-0005-0000-0000-00000C420000}"/>
    <cellStyle name="Normal 3 8 11" xfId="16911" xr:uid="{00000000-0005-0000-0000-00000D420000}"/>
    <cellStyle name="Normal 3 8 11 2" xfId="16912" xr:uid="{00000000-0005-0000-0000-00000E420000}"/>
    <cellStyle name="Normal 3 8 11 2 2" xfId="16913" xr:uid="{00000000-0005-0000-0000-00000F420000}"/>
    <cellStyle name="Normal 3 8 11 2 3" xfId="16914" xr:uid="{00000000-0005-0000-0000-000010420000}"/>
    <cellStyle name="Normal 3 8 11 2 4" xfId="16915" xr:uid="{00000000-0005-0000-0000-000011420000}"/>
    <cellStyle name="Normal 3 8 11 3" xfId="16916" xr:uid="{00000000-0005-0000-0000-000012420000}"/>
    <cellStyle name="Normal 3 8 11 4" xfId="16917" xr:uid="{00000000-0005-0000-0000-000013420000}"/>
    <cellStyle name="Normal 3 8 11 5" xfId="16918" xr:uid="{00000000-0005-0000-0000-000014420000}"/>
    <cellStyle name="Normal 3 8 12" xfId="16919" xr:uid="{00000000-0005-0000-0000-000015420000}"/>
    <cellStyle name="Normal 3 8 12 2" xfId="16920" xr:uid="{00000000-0005-0000-0000-000016420000}"/>
    <cellStyle name="Normal 3 8 12 3" xfId="16921" xr:uid="{00000000-0005-0000-0000-000017420000}"/>
    <cellStyle name="Normal 3 8 12 4" xfId="16922" xr:uid="{00000000-0005-0000-0000-000018420000}"/>
    <cellStyle name="Normal 3 8 13" xfId="16923" xr:uid="{00000000-0005-0000-0000-000019420000}"/>
    <cellStyle name="Normal 3 8 14" xfId="16924" xr:uid="{00000000-0005-0000-0000-00001A420000}"/>
    <cellStyle name="Normal 3 8 15" xfId="16925" xr:uid="{00000000-0005-0000-0000-00001B420000}"/>
    <cellStyle name="Normal 3 8 2" xfId="16926" xr:uid="{00000000-0005-0000-0000-00001C420000}"/>
    <cellStyle name="Normal 3 8 2 10" xfId="16927" xr:uid="{00000000-0005-0000-0000-00001D420000}"/>
    <cellStyle name="Normal 3 8 2 10 2" xfId="16928" xr:uid="{00000000-0005-0000-0000-00001E420000}"/>
    <cellStyle name="Normal 3 8 2 10 2 2" xfId="16929" xr:uid="{00000000-0005-0000-0000-00001F420000}"/>
    <cellStyle name="Normal 3 8 2 10 2 3" xfId="16930" xr:uid="{00000000-0005-0000-0000-000020420000}"/>
    <cellStyle name="Normal 3 8 2 10 2 4" xfId="16931" xr:uid="{00000000-0005-0000-0000-000021420000}"/>
    <cellStyle name="Normal 3 8 2 10 3" xfId="16932" xr:uid="{00000000-0005-0000-0000-000022420000}"/>
    <cellStyle name="Normal 3 8 2 10 4" xfId="16933" xr:uid="{00000000-0005-0000-0000-000023420000}"/>
    <cellStyle name="Normal 3 8 2 10 5" xfId="16934" xr:uid="{00000000-0005-0000-0000-000024420000}"/>
    <cellStyle name="Normal 3 8 2 11" xfId="16935" xr:uid="{00000000-0005-0000-0000-000025420000}"/>
    <cellStyle name="Normal 3 8 2 11 2" xfId="16936" xr:uid="{00000000-0005-0000-0000-000026420000}"/>
    <cellStyle name="Normal 3 8 2 11 3" xfId="16937" xr:uid="{00000000-0005-0000-0000-000027420000}"/>
    <cellStyle name="Normal 3 8 2 11 4" xfId="16938" xr:uid="{00000000-0005-0000-0000-000028420000}"/>
    <cellStyle name="Normal 3 8 2 12" xfId="16939" xr:uid="{00000000-0005-0000-0000-000029420000}"/>
    <cellStyle name="Normal 3 8 2 13" xfId="16940" xr:uid="{00000000-0005-0000-0000-00002A420000}"/>
    <cellStyle name="Normal 3 8 2 14" xfId="16941" xr:uid="{00000000-0005-0000-0000-00002B420000}"/>
    <cellStyle name="Normal 3 8 2 2" xfId="16942" xr:uid="{00000000-0005-0000-0000-00002C420000}"/>
    <cellStyle name="Normal 3 8 2 2 2" xfId="16943" xr:uid="{00000000-0005-0000-0000-00002D420000}"/>
    <cellStyle name="Normal 3 8 2 2 3" xfId="16944" xr:uid="{00000000-0005-0000-0000-00002E420000}"/>
    <cellStyle name="Normal 3 8 2 2 4" xfId="16945" xr:uid="{00000000-0005-0000-0000-00002F420000}"/>
    <cellStyle name="Normal 3 8 2 2 4 2" xfId="16946" xr:uid="{00000000-0005-0000-0000-000030420000}"/>
    <cellStyle name="Normal 3 8 2 2 4 2 2" xfId="16947" xr:uid="{00000000-0005-0000-0000-000031420000}"/>
    <cellStyle name="Normal 3 8 2 2 4 2 3" xfId="16948" xr:uid="{00000000-0005-0000-0000-000032420000}"/>
    <cellStyle name="Normal 3 8 2 2 4 2 4" xfId="16949" xr:uid="{00000000-0005-0000-0000-000033420000}"/>
    <cellStyle name="Normal 3 8 2 2 4 3" xfId="16950" xr:uid="{00000000-0005-0000-0000-000034420000}"/>
    <cellStyle name="Normal 3 8 2 2 4 4" xfId="16951" xr:uid="{00000000-0005-0000-0000-000035420000}"/>
    <cellStyle name="Normal 3 8 2 2 4 5" xfId="16952" xr:uid="{00000000-0005-0000-0000-000036420000}"/>
    <cellStyle name="Normal 3 8 2 2 5" xfId="16953" xr:uid="{00000000-0005-0000-0000-000037420000}"/>
    <cellStyle name="Normal 3 8 2 2 5 2" xfId="16954" xr:uid="{00000000-0005-0000-0000-000038420000}"/>
    <cellStyle name="Normal 3 8 2 2 5 3" xfId="16955" xr:uid="{00000000-0005-0000-0000-000039420000}"/>
    <cellStyle name="Normal 3 8 2 2 5 4" xfId="16956" xr:uid="{00000000-0005-0000-0000-00003A420000}"/>
    <cellStyle name="Normal 3 8 2 2 6" xfId="16957" xr:uid="{00000000-0005-0000-0000-00003B420000}"/>
    <cellStyle name="Normal 3 8 2 2 7" xfId="16958" xr:uid="{00000000-0005-0000-0000-00003C420000}"/>
    <cellStyle name="Normal 3 8 2 2 8" xfId="16959" xr:uid="{00000000-0005-0000-0000-00003D420000}"/>
    <cellStyle name="Normal 3 8 2 3" xfId="16960" xr:uid="{00000000-0005-0000-0000-00003E420000}"/>
    <cellStyle name="Normal 3 8 2 3 2" xfId="16961" xr:uid="{00000000-0005-0000-0000-00003F420000}"/>
    <cellStyle name="Normal 3 8 2 3 3" xfId="16962" xr:uid="{00000000-0005-0000-0000-000040420000}"/>
    <cellStyle name="Normal 3 8 2 3 3 2" xfId="16963" xr:uid="{00000000-0005-0000-0000-000041420000}"/>
    <cellStyle name="Normal 3 8 2 3 3 2 2" xfId="16964" xr:uid="{00000000-0005-0000-0000-000042420000}"/>
    <cellStyle name="Normal 3 8 2 3 3 2 3" xfId="16965" xr:uid="{00000000-0005-0000-0000-000043420000}"/>
    <cellStyle name="Normal 3 8 2 3 3 2 4" xfId="16966" xr:uid="{00000000-0005-0000-0000-000044420000}"/>
    <cellStyle name="Normal 3 8 2 3 3 3" xfId="16967" xr:uid="{00000000-0005-0000-0000-000045420000}"/>
    <cellStyle name="Normal 3 8 2 3 3 4" xfId="16968" xr:uid="{00000000-0005-0000-0000-000046420000}"/>
    <cellStyle name="Normal 3 8 2 3 3 5" xfId="16969" xr:uid="{00000000-0005-0000-0000-000047420000}"/>
    <cellStyle name="Normal 3 8 2 3 4" xfId="16970" xr:uid="{00000000-0005-0000-0000-000048420000}"/>
    <cellStyle name="Normal 3 8 2 3 4 2" xfId="16971" xr:uid="{00000000-0005-0000-0000-000049420000}"/>
    <cellStyle name="Normal 3 8 2 3 4 3" xfId="16972" xr:uid="{00000000-0005-0000-0000-00004A420000}"/>
    <cellStyle name="Normal 3 8 2 3 4 4" xfId="16973" xr:uid="{00000000-0005-0000-0000-00004B420000}"/>
    <cellStyle name="Normal 3 8 2 3 5" xfId="16974" xr:uid="{00000000-0005-0000-0000-00004C420000}"/>
    <cellStyle name="Normal 3 8 2 3 6" xfId="16975" xr:uid="{00000000-0005-0000-0000-00004D420000}"/>
    <cellStyle name="Normal 3 8 2 3 7" xfId="16976" xr:uid="{00000000-0005-0000-0000-00004E420000}"/>
    <cellStyle name="Normal 3 8 2 4" xfId="16977" xr:uid="{00000000-0005-0000-0000-00004F420000}"/>
    <cellStyle name="Normal 3 8 2 5" xfId="16978" xr:uid="{00000000-0005-0000-0000-000050420000}"/>
    <cellStyle name="Normal 3 8 2 6" xfId="16979" xr:uid="{00000000-0005-0000-0000-000051420000}"/>
    <cellStyle name="Normal 3 8 2 7" xfId="16980" xr:uid="{00000000-0005-0000-0000-000052420000}"/>
    <cellStyle name="Normal 3 8 2 8" xfId="16981" xr:uid="{00000000-0005-0000-0000-000053420000}"/>
    <cellStyle name="Normal 3 8 2 9" xfId="16982" xr:uid="{00000000-0005-0000-0000-000054420000}"/>
    <cellStyle name="Normal 3 8 3" xfId="16983" xr:uid="{00000000-0005-0000-0000-000055420000}"/>
    <cellStyle name="Normal 3 8 3 2" xfId="16984" xr:uid="{00000000-0005-0000-0000-000056420000}"/>
    <cellStyle name="Normal 3 8 3 3" xfId="16985" xr:uid="{00000000-0005-0000-0000-000057420000}"/>
    <cellStyle name="Normal 3 8 3 4" xfId="16986" xr:uid="{00000000-0005-0000-0000-000058420000}"/>
    <cellStyle name="Normal 3 8 3 4 2" xfId="16987" xr:uid="{00000000-0005-0000-0000-000059420000}"/>
    <cellStyle name="Normal 3 8 3 4 2 2" xfId="16988" xr:uid="{00000000-0005-0000-0000-00005A420000}"/>
    <cellStyle name="Normal 3 8 3 4 2 3" xfId="16989" xr:uid="{00000000-0005-0000-0000-00005B420000}"/>
    <cellStyle name="Normal 3 8 3 4 2 4" xfId="16990" xr:uid="{00000000-0005-0000-0000-00005C420000}"/>
    <cellStyle name="Normal 3 8 3 4 3" xfId="16991" xr:uid="{00000000-0005-0000-0000-00005D420000}"/>
    <cellStyle name="Normal 3 8 3 4 4" xfId="16992" xr:uid="{00000000-0005-0000-0000-00005E420000}"/>
    <cellStyle name="Normal 3 8 3 4 5" xfId="16993" xr:uid="{00000000-0005-0000-0000-00005F420000}"/>
    <cellStyle name="Normal 3 8 3 5" xfId="16994" xr:uid="{00000000-0005-0000-0000-000060420000}"/>
    <cellStyle name="Normal 3 8 3 5 2" xfId="16995" xr:uid="{00000000-0005-0000-0000-000061420000}"/>
    <cellStyle name="Normal 3 8 3 5 3" xfId="16996" xr:uid="{00000000-0005-0000-0000-000062420000}"/>
    <cellStyle name="Normal 3 8 3 5 4" xfId="16997" xr:uid="{00000000-0005-0000-0000-000063420000}"/>
    <cellStyle name="Normal 3 8 3 6" xfId="16998" xr:uid="{00000000-0005-0000-0000-000064420000}"/>
    <cellStyle name="Normal 3 8 3 7" xfId="16999" xr:uid="{00000000-0005-0000-0000-000065420000}"/>
    <cellStyle name="Normal 3 8 3 8" xfId="17000" xr:uid="{00000000-0005-0000-0000-000066420000}"/>
    <cellStyle name="Normal 3 8 4" xfId="17001" xr:uid="{00000000-0005-0000-0000-000067420000}"/>
    <cellStyle name="Normal 3 8 4 2" xfId="17002" xr:uid="{00000000-0005-0000-0000-000068420000}"/>
    <cellStyle name="Normal 3 8 4 3" xfId="17003" xr:uid="{00000000-0005-0000-0000-000069420000}"/>
    <cellStyle name="Normal 3 8 4 3 2" xfId="17004" xr:uid="{00000000-0005-0000-0000-00006A420000}"/>
    <cellStyle name="Normal 3 8 4 3 2 2" xfId="17005" xr:uid="{00000000-0005-0000-0000-00006B420000}"/>
    <cellStyle name="Normal 3 8 4 3 2 3" xfId="17006" xr:uid="{00000000-0005-0000-0000-00006C420000}"/>
    <cellStyle name="Normal 3 8 4 3 2 4" xfId="17007" xr:uid="{00000000-0005-0000-0000-00006D420000}"/>
    <cellStyle name="Normal 3 8 4 3 3" xfId="17008" xr:uid="{00000000-0005-0000-0000-00006E420000}"/>
    <cellStyle name="Normal 3 8 4 3 4" xfId="17009" xr:uid="{00000000-0005-0000-0000-00006F420000}"/>
    <cellStyle name="Normal 3 8 4 3 5" xfId="17010" xr:uid="{00000000-0005-0000-0000-000070420000}"/>
    <cellStyle name="Normal 3 8 4 4" xfId="17011" xr:uid="{00000000-0005-0000-0000-000071420000}"/>
    <cellStyle name="Normal 3 8 4 4 2" xfId="17012" xr:uid="{00000000-0005-0000-0000-000072420000}"/>
    <cellStyle name="Normal 3 8 4 4 3" xfId="17013" xr:uid="{00000000-0005-0000-0000-000073420000}"/>
    <cellStyle name="Normal 3 8 4 4 4" xfId="17014" xr:uid="{00000000-0005-0000-0000-000074420000}"/>
    <cellStyle name="Normal 3 8 4 5" xfId="17015" xr:uid="{00000000-0005-0000-0000-000075420000}"/>
    <cellStyle name="Normal 3 8 4 6" xfId="17016" xr:uid="{00000000-0005-0000-0000-000076420000}"/>
    <cellStyle name="Normal 3 8 4 7" xfId="17017" xr:uid="{00000000-0005-0000-0000-000077420000}"/>
    <cellStyle name="Normal 3 8 5" xfId="17018" xr:uid="{00000000-0005-0000-0000-000078420000}"/>
    <cellStyle name="Normal 3 8 6" xfId="17019" xr:uid="{00000000-0005-0000-0000-000079420000}"/>
    <cellStyle name="Normal 3 8 7" xfId="17020" xr:uid="{00000000-0005-0000-0000-00007A420000}"/>
    <cellStyle name="Normal 3 8 8" xfId="17021" xr:uid="{00000000-0005-0000-0000-00007B420000}"/>
    <cellStyle name="Normal 3 8 9" xfId="17022" xr:uid="{00000000-0005-0000-0000-00007C420000}"/>
    <cellStyle name="Normal 3 8 9 2" xfId="17023" xr:uid="{00000000-0005-0000-0000-00007D420000}"/>
    <cellStyle name="Normal 3 8 9 2 2" xfId="17024" xr:uid="{00000000-0005-0000-0000-00007E420000}"/>
    <cellStyle name="Normal 3 8 9 2 2 2" xfId="17025" xr:uid="{00000000-0005-0000-0000-00007F420000}"/>
    <cellStyle name="Normal 3 8 9 2 2 3" xfId="17026" xr:uid="{00000000-0005-0000-0000-000080420000}"/>
    <cellStyle name="Normal 3 8 9 2 2 4" xfId="17027" xr:uid="{00000000-0005-0000-0000-000081420000}"/>
    <cellStyle name="Normal 3 8 9 2 3" xfId="17028" xr:uid="{00000000-0005-0000-0000-000082420000}"/>
    <cellStyle name="Normal 3 8 9 2 4" xfId="17029" xr:uid="{00000000-0005-0000-0000-000083420000}"/>
    <cellStyle name="Normal 3 8 9 2 5" xfId="17030" xr:uid="{00000000-0005-0000-0000-000084420000}"/>
    <cellStyle name="Normal 3 8 9 3" xfId="17031" xr:uid="{00000000-0005-0000-0000-000085420000}"/>
    <cellStyle name="Normal 3 8 9 4" xfId="17032" xr:uid="{00000000-0005-0000-0000-000086420000}"/>
    <cellStyle name="Normal 3 8 9 4 2" xfId="17033" xr:uid="{00000000-0005-0000-0000-000087420000}"/>
    <cellStyle name="Normal 3 8 9 4 3" xfId="17034" xr:uid="{00000000-0005-0000-0000-000088420000}"/>
    <cellStyle name="Normal 3 8 9 4 4" xfId="17035" xr:uid="{00000000-0005-0000-0000-000089420000}"/>
    <cellStyle name="Normal 3 8 9 5" xfId="17036" xr:uid="{00000000-0005-0000-0000-00008A420000}"/>
    <cellStyle name="Normal 3 8 9 6" xfId="17037" xr:uid="{00000000-0005-0000-0000-00008B420000}"/>
    <cellStyle name="Normal 3 8 9 7" xfId="17038" xr:uid="{00000000-0005-0000-0000-00008C420000}"/>
    <cellStyle name="Normal 3 9" xfId="17039" xr:uid="{00000000-0005-0000-0000-00008D420000}"/>
    <cellStyle name="Normal 3 9 2" xfId="17040" xr:uid="{00000000-0005-0000-0000-00008E420000}"/>
    <cellStyle name="Normal 3 9 2 2" xfId="17041" xr:uid="{00000000-0005-0000-0000-00008F420000}"/>
    <cellStyle name="Normal 3 9 2 3" xfId="17042" xr:uid="{00000000-0005-0000-0000-000090420000}"/>
    <cellStyle name="Normal 3 9 2 3 2" xfId="17043" xr:uid="{00000000-0005-0000-0000-000091420000}"/>
    <cellStyle name="Normal 3 9 2 3 2 2" xfId="17044" xr:uid="{00000000-0005-0000-0000-000092420000}"/>
    <cellStyle name="Normal 3 9 2 3 2 3" xfId="17045" xr:uid="{00000000-0005-0000-0000-000093420000}"/>
    <cellStyle name="Normal 3 9 2 3 2 4" xfId="17046" xr:uid="{00000000-0005-0000-0000-000094420000}"/>
    <cellStyle name="Normal 3 9 2 3 3" xfId="17047" xr:uid="{00000000-0005-0000-0000-000095420000}"/>
    <cellStyle name="Normal 3 9 2 3 4" xfId="17048" xr:uid="{00000000-0005-0000-0000-000096420000}"/>
    <cellStyle name="Normal 3 9 2 3 5" xfId="17049" xr:uid="{00000000-0005-0000-0000-000097420000}"/>
    <cellStyle name="Normal 3 9 2 4" xfId="17050" xr:uid="{00000000-0005-0000-0000-000098420000}"/>
    <cellStyle name="Normal 3 9 2 4 2" xfId="17051" xr:uid="{00000000-0005-0000-0000-000099420000}"/>
    <cellStyle name="Normal 3 9 2 4 3" xfId="17052" xr:uid="{00000000-0005-0000-0000-00009A420000}"/>
    <cellStyle name="Normal 3 9 2 4 4" xfId="17053" xr:uid="{00000000-0005-0000-0000-00009B420000}"/>
    <cellStyle name="Normal 3 9 2 5" xfId="17054" xr:uid="{00000000-0005-0000-0000-00009C420000}"/>
    <cellStyle name="Normal 3 9 2 6" xfId="17055" xr:uid="{00000000-0005-0000-0000-00009D420000}"/>
    <cellStyle name="Normal 3 9 2 7" xfId="17056" xr:uid="{00000000-0005-0000-0000-00009E420000}"/>
    <cellStyle name="Normal 3 9 3" xfId="17057" xr:uid="{00000000-0005-0000-0000-00009F420000}"/>
    <cellStyle name="Normal 3 9 3 2" xfId="17058" xr:uid="{00000000-0005-0000-0000-0000A0420000}"/>
    <cellStyle name="Normal 3 9 3 2 2" xfId="17059" xr:uid="{00000000-0005-0000-0000-0000A1420000}"/>
    <cellStyle name="Normal 3 9 3 2 2 2" xfId="17060" xr:uid="{00000000-0005-0000-0000-0000A2420000}"/>
    <cellStyle name="Normal 3 9 3 2 2 3" xfId="17061" xr:uid="{00000000-0005-0000-0000-0000A3420000}"/>
    <cellStyle name="Normal 3 9 3 2 2 4" xfId="17062" xr:uid="{00000000-0005-0000-0000-0000A4420000}"/>
    <cellStyle name="Normal 3 9 3 2 3" xfId="17063" xr:uid="{00000000-0005-0000-0000-0000A5420000}"/>
    <cellStyle name="Normal 3 9 3 2 4" xfId="17064" xr:uid="{00000000-0005-0000-0000-0000A6420000}"/>
    <cellStyle name="Normal 3 9 3 2 5" xfId="17065" xr:uid="{00000000-0005-0000-0000-0000A7420000}"/>
    <cellStyle name="Normal 3 9 3 3" xfId="17066" xr:uid="{00000000-0005-0000-0000-0000A8420000}"/>
    <cellStyle name="Normal 3 9 3 3 2" xfId="17067" xr:uid="{00000000-0005-0000-0000-0000A9420000}"/>
    <cellStyle name="Normal 3 9 3 3 3" xfId="17068" xr:uid="{00000000-0005-0000-0000-0000AA420000}"/>
    <cellStyle name="Normal 3 9 3 3 4" xfId="17069" xr:uid="{00000000-0005-0000-0000-0000AB420000}"/>
    <cellStyle name="Normal 3 9 3 4" xfId="17070" xr:uid="{00000000-0005-0000-0000-0000AC420000}"/>
    <cellStyle name="Normal 3 9 3 5" xfId="17071" xr:uid="{00000000-0005-0000-0000-0000AD420000}"/>
    <cellStyle name="Normal 3 9 3 6" xfId="17072" xr:uid="{00000000-0005-0000-0000-0000AE420000}"/>
    <cellStyle name="Normal 3 9 4" xfId="17073" xr:uid="{00000000-0005-0000-0000-0000AF420000}"/>
    <cellStyle name="Normal 3 9 5" xfId="17074" xr:uid="{00000000-0005-0000-0000-0000B0420000}"/>
    <cellStyle name="Normal 3 9 5 2" xfId="17075" xr:uid="{00000000-0005-0000-0000-0000B1420000}"/>
    <cellStyle name="Normal 3 9 5 2 2" xfId="17076" xr:uid="{00000000-0005-0000-0000-0000B2420000}"/>
    <cellStyle name="Normal 3 9 5 2 3" xfId="17077" xr:uid="{00000000-0005-0000-0000-0000B3420000}"/>
    <cellStyle name="Normal 3 9 5 2 4" xfId="17078" xr:uid="{00000000-0005-0000-0000-0000B4420000}"/>
    <cellStyle name="Normal 3 9 5 3" xfId="17079" xr:uid="{00000000-0005-0000-0000-0000B5420000}"/>
    <cellStyle name="Normal 3 9 5 4" xfId="17080" xr:uid="{00000000-0005-0000-0000-0000B6420000}"/>
    <cellStyle name="Normal 3 9 5 5" xfId="17081" xr:uid="{00000000-0005-0000-0000-0000B7420000}"/>
    <cellStyle name="Normal 3 9 6" xfId="17082" xr:uid="{00000000-0005-0000-0000-0000B8420000}"/>
    <cellStyle name="Normal 3 9 7" xfId="17083" xr:uid="{00000000-0005-0000-0000-0000B9420000}"/>
    <cellStyle name="Normal 3 9 8" xfId="17084" xr:uid="{00000000-0005-0000-0000-0000BA420000}"/>
    <cellStyle name="Normal 30" xfId="17085" xr:uid="{00000000-0005-0000-0000-0000BB420000}"/>
    <cellStyle name="Normal 30 10" xfId="17086" xr:uid="{00000000-0005-0000-0000-0000BC420000}"/>
    <cellStyle name="Normal 30 10 2" xfId="17087" xr:uid="{00000000-0005-0000-0000-0000BD420000}"/>
    <cellStyle name="Normal 30 11" xfId="17088" xr:uid="{00000000-0005-0000-0000-0000BE420000}"/>
    <cellStyle name="Normal 30 11 2" xfId="17089" xr:uid="{00000000-0005-0000-0000-0000BF420000}"/>
    <cellStyle name="Normal 30 12" xfId="17090" xr:uid="{00000000-0005-0000-0000-0000C0420000}"/>
    <cellStyle name="Normal 30 12 2" xfId="17091" xr:uid="{00000000-0005-0000-0000-0000C1420000}"/>
    <cellStyle name="Normal 30 13" xfId="17092" xr:uid="{00000000-0005-0000-0000-0000C2420000}"/>
    <cellStyle name="Normal 30 13 2" xfId="17093" xr:uid="{00000000-0005-0000-0000-0000C3420000}"/>
    <cellStyle name="Normal 30 13 2 2" xfId="17094" xr:uid="{00000000-0005-0000-0000-0000C4420000}"/>
    <cellStyle name="Normal 30 13 2 3" xfId="17095" xr:uid="{00000000-0005-0000-0000-0000C5420000}"/>
    <cellStyle name="Normal 30 13 2 4" xfId="17096" xr:uid="{00000000-0005-0000-0000-0000C6420000}"/>
    <cellStyle name="Normal 30 13 3" xfId="17097" xr:uid="{00000000-0005-0000-0000-0000C7420000}"/>
    <cellStyle name="Normal 30 13 4" xfId="17098" xr:uid="{00000000-0005-0000-0000-0000C8420000}"/>
    <cellStyle name="Normal 30 13 5" xfId="17099" xr:uid="{00000000-0005-0000-0000-0000C9420000}"/>
    <cellStyle name="Normal 30 14" xfId="17100" xr:uid="{00000000-0005-0000-0000-0000CA420000}"/>
    <cellStyle name="Normal 30 14 2" xfId="17101" xr:uid="{00000000-0005-0000-0000-0000CB420000}"/>
    <cellStyle name="Normal 30 14 3" xfId="17102" xr:uid="{00000000-0005-0000-0000-0000CC420000}"/>
    <cellStyle name="Normal 30 14 4" xfId="17103" xr:uid="{00000000-0005-0000-0000-0000CD420000}"/>
    <cellStyle name="Normal 30 15" xfId="17104" xr:uid="{00000000-0005-0000-0000-0000CE420000}"/>
    <cellStyle name="Normal 30 16" xfId="17105" xr:uid="{00000000-0005-0000-0000-0000CF420000}"/>
    <cellStyle name="Normal 30 17" xfId="17106" xr:uid="{00000000-0005-0000-0000-0000D0420000}"/>
    <cellStyle name="Normal 30 2" xfId="17107" xr:uid="{00000000-0005-0000-0000-0000D1420000}"/>
    <cellStyle name="Normal 30 2 2" xfId="17108" xr:uid="{00000000-0005-0000-0000-0000D2420000}"/>
    <cellStyle name="Normal 30 3" xfId="17109" xr:uid="{00000000-0005-0000-0000-0000D3420000}"/>
    <cellStyle name="Normal 30 3 2" xfId="17110" xr:uid="{00000000-0005-0000-0000-0000D4420000}"/>
    <cellStyle name="Normal 30 4" xfId="17111" xr:uid="{00000000-0005-0000-0000-0000D5420000}"/>
    <cellStyle name="Normal 30 4 2" xfId="17112" xr:uid="{00000000-0005-0000-0000-0000D6420000}"/>
    <cellStyle name="Normal 30 5" xfId="17113" xr:uid="{00000000-0005-0000-0000-0000D7420000}"/>
    <cellStyle name="Normal 30 5 2" xfId="17114" xr:uid="{00000000-0005-0000-0000-0000D8420000}"/>
    <cellStyle name="Normal 30 6" xfId="17115" xr:uid="{00000000-0005-0000-0000-0000D9420000}"/>
    <cellStyle name="Normal 30 6 2" xfId="17116" xr:uid="{00000000-0005-0000-0000-0000DA420000}"/>
    <cellStyle name="Normal 30 7" xfId="17117" xr:uid="{00000000-0005-0000-0000-0000DB420000}"/>
    <cellStyle name="Normal 30 7 2" xfId="17118" xr:uid="{00000000-0005-0000-0000-0000DC420000}"/>
    <cellStyle name="Normal 30 8" xfId="17119" xr:uid="{00000000-0005-0000-0000-0000DD420000}"/>
    <cellStyle name="Normal 30 8 2" xfId="17120" xr:uid="{00000000-0005-0000-0000-0000DE420000}"/>
    <cellStyle name="Normal 30 9" xfId="17121" xr:uid="{00000000-0005-0000-0000-0000DF420000}"/>
    <cellStyle name="Normal 30 9 2" xfId="17122" xr:uid="{00000000-0005-0000-0000-0000E0420000}"/>
    <cellStyle name="Normal 31" xfId="17123" xr:uid="{00000000-0005-0000-0000-0000E1420000}"/>
    <cellStyle name="Normal 31 2" xfId="17124" xr:uid="{00000000-0005-0000-0000-0000E2420000}"/>
    <cellStyle name="Normal 31 3" xfId="17125" xr:uid="{00000000-0005-0000-0000-0000E3420000}"/>
    <cellStyle name="Normal 31 3 2" xfId="17126" xr:uid="{00000000-0005-0000-0000-0000E4420000}"/>
    <cellStyle name="Normal 31 3 2 2" xfId="17127" xr:uid="{00000000-0005-0000-0000-0000E5420000}"/>
    <cellStyle name="Normal 31 3 2 2 2" xfId="17128" xr:uid="{00000000-0005-0000-0000-0000E6420000}"/>
    <cellStyle name="Normal 31 3 2 2 3" xfId="17129" xr:uid="{00000000-0005-0000-0000-0000E7420000}"/>
    <cellStyle name="Normal 31 3 2 2 4" xfId="17130" xr:uid="{00000000-0005-0000-0000-0000E8420000}"/>
    <cellStyle name="Normal 31 3 2 3" xfId="17131" xr:uid="{00000000-0005-0000-0000-0000E9420000}"/>
    <cellStyle name="Normal 31 3 2 4" xfId="17132" xr:uid="{00000000-0005-0000-0000-0000EA420000}"/>
    <cellStyle name="Normal 31 3 2 5" xfId="17133" xr:uid="{00000000-0005-0000-0000-0000EB420000}"/>
    <cellStyle name="Normal 31 3 3" xfId="17134" xr:uid="{00000000-0005-0000-0000-0000EC420000}"/>
    <cellStyle name="Normal 31 3 3 2" xfId="17135" xr:uid="{00000000-0005-0000-0000-0000ED420000}"/>
    <cellStyle name="Normal 31 3 3 3" xfId="17136" xr:uid="{00000000-0005-0000-0000-0000EE420000}"/>
    <cellStyle name="Normal 31 3 3 4" xfId="17137" xr:uid="{00000000-0005-0000-0000-0000EF420000}"/>
    <cellStyle name="Normal 31 3 4" xfId="17138" xr:uid="{00000000-0005-0000-0000-0000F0420000}"/>
    <cellStyle name="Normal 31 3 5" xfId="17139" xr:uid="{00000000-0005-0000-0000-0000F1420000}"/>
    <cellStyle name="Normal 31 3 6" xfId="17140" xr:uid="{00000000-0005-0000-0000-0000F2420000}"/>
    <cellStyle name="Normal 32" xfId="17141" xr:uid="{00000000-0005-0000-0000-0000F3420000}"/>
    <cellStyle name="Normal 32 2" xfId="17142" xr:uid="{00000000-0005-0000-0000-0000F4420000}"/>
    <cellStyle name="Normal 32 3" xfId="17143" xr:uid="{00000000-0005-0000-0000-0000F5420000}"/>
    <cellStyle name="Normal 32 3 2" xfId="17144" xr:uid="{00000000-0005-0000-0000-0000F6420000}"/>
    <cellStyle name="Normal 32 3 2 2" xfId="17145" xr:uid="{00000000-0005-0000-0000-0000F7420000}"/>
    <cellStyle name="Normal 32 3 2 2 2" xfId="17146" xr:uid="{00000000-0005-0000-0000-0000F8420000}"/>
    <cellStyle name="Normal 32 3 2 2 3" xfId="17147" xr:uid="{00000000-0005-0000-0000-0000F9420000}"/>
    <cellStyle name="Normal 32 3 2 2 4" xfId="17148" xr:uid="{00000000-0005-0000-0000-0000FA420000}"/>
    <cellStyle name="Normal 32 3 2 3" xfId="17149" xr:uid="{00000000-0005-0000-0000-0000FB420000}"/>
    <cellStyle name="Normal 32 3 2 4" xfId="17150" xr:uid="{00000000-0005-0000-0000-0000FC420000}"/>
    <cellStyle name="Normal 32 3 2 5" xfId="17151" xr:uid="{00000000-0005-0000-0000-0000FD420000}"/>
    <cellStyle name="Normal 32 3 3" xfId="17152" xr:uid="{00000000-0005-0000-0000-0000FE420000}"/>
    <cellStyle name="Normal 32 3 3 2" xfId="17153" xr:uid="{00000000-0005-0000-0000-0000FF420000}"/>
    <cellStyle name="Normal 32 3 3 3" xfId="17154" xr:uid="{00000000-0005-0000-0000-000000430000}"/>
    <cellStyle name="Normal 32 3 3 4" xfId="17155" xr:uid="{00000000-0005-0000-0000-000001430000}"/>
    <cellStyle name="Normal 32 3 4" xfId="17156" xr:uid="{00000000-0005-0000-0000-000002430000}"/>
    <cellStyle name="Normal 32 3 5" xfId="17157" xr:uid="{00000000-0005-0000-0000-000003430000}"/>
    <cellStyle name="Normal 32 3 6" xfId="17158" xr:uid="{00000000-0005-0000-0000-000004430000}"/>
    <cellStyle name="Normal 33" xfId="17159" xr:uid="{00000000-0005-0000-0000-000005430000}"/>
    <cellStyle name="Normal 33 2" xfId="17160" xr:uid="{00000000-0005-0000-0000-000006430000}"/>
    <cellStyle name="Normal 33 3" xfId="17161" xr:uid="{00000000-0005-0000-0000-000007430000}"/>
    <cellStyle name="Normal 33 3 2" xfId="17162" xr:uid="{00000000-0005-0000-0000-000008430000}"/>
    <cellStyle name="Normal 33 3 2 2" xfId="17163" xr:uid="{00000000-0005-0000-0000-000009430000}"/>
    <cellStyle name="Normal 33 3 2 2 2" xfId="17164" xr:uid="{00000000-0005-0000-0000-00000A430000}"/>
    <cellStyle name="Normal 33 3 2 2 3" xfId="17165" xr:uid="{00000000-0005-0000-0000-00000B430000}"/>
    <cellStyle name="Normal 33 3 2 2 4" xfId="17166" xr:uid="{00000000-0005-0000-0000-00000C430000}"/>
    <cellStyle name="Normal 33 3 2 3" xfId="17167" xr:uid="{00000000-0005-0000-0000-00000D430000}"/>
    <cellStyle name="Normal 33 3 2 4" xfId="17168" xr:uid="{00000000-0005-0000-0000-00000E430000}"/>
    <cellStyle name="Normal 33 3 2 5" xfId="17169" xr:uid="{00000000-0005-0000-0000-00000F430000}"/>
    <cellStyle name="Normal 33 3 3" xfId="17170" xr:uid="{00000000-0005-0000-0000-000010430000}"/>
    <cellStyle name="Normal 33 3 3 2" xfId="17171" xr:uid="{00000000-0005-0000-0000-000011430000}"/>
    <cellStyle name="Normal 33 3 3 3" xfId="17172" xr:uid="{00000000-0005-0000-0000-000012430000}"/>
    <cellStyle name="Normal 33 3 3 4" xfId="17173" xr:uid="{00000000-0005-0000-0000-000013430000}"/>
    <cellStyle name="Normal 33 3 4" xfId="17174" xr:uid="{00000000-0005-0000-0000-000014430000}"/>
    <cellStyle name="Normal 33 3 5" xfId="17175" xr:uid="{00000000-0005-0000-0000-000015430000}"/>
    <cellStyle name="Normal 33 3 6" xfId="17176" xr:uid="{00000000-0005-0000-0000-000016430000}"/>
    <cellStyle name="Normal 34" xfId="17177" xr:uid="{00000000-0005-0000-0000-000017430000}"/>
    <cellStyle name="Normal 34 2" xfId="17178" xr:uid="{00000000-0005-0000-0000-000018430000}"/>
    <cellStyle name="Normal 34 2 2" xfId="17179" xr:uid="{00000000-0005-0000-0000-000019430000}"/>
    <cellStyle name="Normal 34 2 2 2" xfId="17180" xr:uid="{00000000-0005-0000-0000-00001A430000}"/>
    <cellStyle name="Normal 34 2 2 3" xfId="17181" xr:uid="{00000000-0005-0000-0000-00001B430000}"/>
    <cellStyle name="Normal 34 2 2 4" xfId="17182" xr:uid="{00000000-0005-0000-0000-00001C430000}"/>
    <cellStyle name="Normal 34 2 3" xfId="17183" xr:uid="{00000000-0005-0000-0000-00001D430000}"/>
    <cellStyle name="Normal 34 2 4" xfId="17184" xr:uid="{00000000-0005-0000-0000-00001E430000}"/>
    <cellStyle name="Normal 34 2 5" xfId="17185" xr:uid="{00000000-0005-0000-0000-00001F430000}"/>
    <cellStyle name="Normal 34 3" xfId="17186" xr:uid="{00000000-0005-0000-0000-000020430000}"/>
    <cellStyle name="Normal 34 4" xfId="17187" xr:uid="{00000000-0005-0000-0000-000021430000}"/>
    <cellStyle name="Normal 34 4 2" xfId="17188" xr:uid="{00000000-0005-0000-0000-000022430000}"/>
    <cellStyle name="Normal 34 4 3" xfId="17189" xr:uid="{00000000-0005-0000-0000-000023430000}"/>
    <cellStyle name="Normal 34 4 4" xfId="17190" xr:uid="{00000000-0005-0000-0000-000024430000}"/>
    <cellStyle name="Normal 34 5" xfId="17191" xr:uid="{00000000-0005-0000-0000-000025430000}"/>
    <cellStyle name="Normal 34 6" xfId="17192" xr:uid="{00000000-0005-0000-0000-000026430000}"/>
    <cellStyle name="Normal 34 7" xfId="17193" xr:uid="{00000000-0005-0000-0000-000027430000}"/>
    <cellStyle name="Normal 35" xfId="17194" xr:uid="{00000000-0005-0000-0000-000028430000}"/>
    <cellStyle name="Normal 35 2" xfId="17195" xr:uid="{00000000-0005-0000-0000-000029430000}"/>
    <cellStyle name="Normal 35 2 2" xfId="17196" xr:uid="{00000000-0005-0000-0000-00002A430000}"/>
    <cellStyle name="Normal 35 2 2 2" xfId="17197" xr:uid="{00000000-0005-0000-0000-00002B430000}"/>
    <cellStyle name="Normal 35 2 2 2 2" xfId="17198" xr:uid="{00000000-0005-0000-0000-00002C430000}"/>
    <cellStyle name="Normal 35 2 2 2 3" xfId="17199" xr:uid="{00000000-0005-0000-0000-00002D430000}"/>
    <cellStyle name="Normal 35 2 2 2 4" xfId="17200" xr:uid="{00000000-0005-0000-0000-00002E430000}"/>
    <cellStyle name="Normal 35 2 2 3" xfId="17201" xr:uid="{00000000-0005-0000-0000-00002F430000}"/>
    <cellStyle name="Normal 35 2 2 4" xfId="17202" xr:uid="{00000000-0005-0000-0000-000030430000}"/>
    <cellStyle name="Normal 35 2 2 5" xfId="17203" xr:uid="{00000000-0005-0000-0000-000031430000}"/>
    <cellStyle name="Normal 35 2 3" xfId="17204" xr:uid="{00000000-0005-0000-0000-000032430000}"/>
    <cellStyle name="Normal 35 2 3 2" xfId="17205" xr:uid="{00000000-0005-0000-0000-000033430000}"/>
    <cellStyle name="Normal 35 2 3 3" xfId="17206" xr:uid="{00000000-0005-0000-0000-000034430000}"/>
    <cellStyle name="Normal 35 2 3 4" xfId="17207" xr:uid="{00000000-0005-0000-0000-000035430000}"/>
    <cellStyle name="Normal 35 2 4" xfId="17208" xr:uid="{00000000-0005-0000-0000-000036430000}"/>
    <cellStyle name="Normal 35 2 5" xfId="17209" xr:uid="{00000000-0005-0000-0000-000037430000}"/>
    <cellStyle name="Normal 35 2 6" xfId="17210" xr:uid="{00000000-0005-0000-0000-000038430000}"/>
    <cellStyle name="Normal 36" xfId="17211" xr:uid="{00000000-0005-0000-0000-000039430000}"/>
    <cellStyle name="Normal 36 2" xfId="17212" xr:uid="{00000000-0005-0000-0000-00003A430000}"/>
    <cellStyle name="Normal 36 2 2" xfId="17213" xr:uid="{00000000-0005-0000-0000-00003B430000}"/>
    <cellStyle name="Normal 36 2 2 2" xfId="17214" xr:uid="{00000000-0005-0000-0000-00003C430000}"/>
    <cellStyle name="Normal 36 2 2 3" xfId="17215" xr:uid="{00000000-0005-0000-0000-00003D430000}"/>
    <cellStyle name="Normal 36 2 2 4" xfId="17216" xr:uid="{00000000-0005-0000-0000-00003E430000}"/>
    <cellStyle name="Normal 36 2 3" xfId="17217" xr:uid="{00000000-0005-0000-0000-00003F430000}"/>
    <cellStyle name="Normal 36 2 4" xfId="17218" xr:uid="{00000000-0005-0000-0000-000040430000}"/>
    <cellStyle name="Normal 36 2 5" xfId="17219" xr:uid="{00000000-0005-0000-0000-000041430000}"/>
    <cellStyle name="Normal 36 3" xfId="17220" xr:uid="{00000000-0005-0000-0000-000042430000}"/>
    <cellStyle name="Normal 36 4" xfId="17221" xr:uid="{00000000-0005-0000-0000-000043430000}"/>
    <cellStyle name="Normal 36 4 2" xfId="17222" xr:uid="{00000000-0005-0000-0000-000044430000}"/>
    <cellStyle name="Normal 36 4 3" xfId="17223" xr:uid="{00000000-0005-0000-0000-000045430000}"/>
    <cellStyle name="Normal 36 4 4" xfId="17224" xr:uid="{00000000-0005-0000-0000-000046430000}"/>
    <cellStyle name="Normal 36 5" xfId="17225" xr:uid="{00000000-0005-0000-0000-000047430000}"/>
    <cellStyle name="Normal 36 6" xfId="17226" xr:uid="{00000000-0005-0000-0000-000048430000}"/>
    <cellStyle name="Normal 36 7" xfId="17227" xr:uid="{00000000-0005-0000-0000-000049430000}"/>
    <cellStyle name="Normal 37" xfId="17228" xr:uid="{00000000-0005-0000-0000-00004A430000}"/>
    <cellStyle name="Normal 37 2" xfId="17229" xr:uid="{00000000-0005-0000-0000-00004B430000}"/>
    <cellStyle name="Normal 37 3" xfId="17230" xr:uid="{00000000-0005-0000-0000-00004C430000}"/>
    <cellStyle name="Normal 37 3 2" xfId="17231" xr:uid="{00000000-0005-0000-0000-00004D430000}"/>
    <cellStyle name="Normal 37 3 2 2" xfId="17232" xr:uid="{00000000-0005-0000-0000-00004E430000}"/>
    <cellStyle name="Normal 37 3 2 2 2" xfId="17233" xr:uid="{00000000-0005-0000-0000-00004F430000}"/>
    <cellStyle name="Normal 37 3 2 2 3" xfId="17234" xr:uid="{00000000-0005-0000-0000-000050430000}"/>
    <cellStyle name="Normal 37 3 2 2 4" xfId="17235" xr:uid="{00000000-0005-0000-0000-000051430000}"/>
    <cellStyle name="Normal 37 3 2 3" xfId="17236" xr:uid="{00000000-0005-0000-0000-000052430000}"/>
    <cellStyle name="Normal 37 3 2 4" xfId="17237" xr:uid="{00000000-0005-0000-0000-000053430000}"/>
    <cellStyle name="Normal 37 3 2 5" xfId="17238" xr:uid="{00000000-0005-0000-0000-000054430000}"/>
    <cellStyle name="Normal 37 3 3" xfId="17239" xr:uid="{00000000-0005-0000-0000-000055430000}"/>
    <cellStyle name="Normal 37 3 3 2" xfId="17240" xr:uid="{00000000-0005-0000-0000-000056430000}"/>
    <cellStyle name="Normal 37 3 3 3" xfId="17241" xr:uid="{00000000-0005-0000-0000-000057430000}"/>
    <cellStyle name="Normal 37 3 3 4" xfId="17242" xr:uid="{00000000-0005-0000-0000-000058430000}"/>
    <cellStyle name="Normal 37 3 4" xfId="17243" xr:uid="{00000000-0005-0000-0000-000059430000}"/>
    <cellStyle name="Normal 37 3 5" xfId="17244" xr:uid="{00000000-0005-0000-0000-00005A430000}"/>
    <cellStyle name="Normal 37 3 6" xfId="17245" xr:uid="{00000000-0005-0000-0000-00005B430000}"/>
    <cellStyle name="Normal 38" xfId="17246" xr:uid="{00000000-0005-0000-0000-00005C430000}"/>
    <cellStyle name="Normal 38 2" xfId="17247" xr:uid="{00000000-0005-0000-0000-00005D430000}"/>
    <cellStyle name="Normal 38 3" xfId="17248" xr:uid="{00000000-0005-0000-0000-00005E430000}"/>
    <cellStyle name="Normal 38 3 2" xfId="17249" xr:uid="{00000000-0005-0000-0000-00005F430000}"/>
    <cellStyle name="Normal 38 3 2 2" xfId="17250" xr:uid="{00000000-0005-0000-0000-000060430000}"/>
    <cellStyle name="Normal 38 3 2 2 2" xfId="17251" xr:uid="{00000000-0005-0000-0000-000061430000}"/>
    <cellStyle name="Normal 38 3 2 2 3" xfId="17252" xr:uid="{00000000-0005-0000-0000-000062430000}"/>
    <cellStyle name="Normal 38 3 2 2 4" xfId="17253" xr:uid="{00000000-0005-0000-0000-000063430000}"/>
    <cellStyle name="Normal 38 3 2 3" xfId="17254" xr:uid="{00000000-0005-0000-0000-000064430000}"/>
    <cellStyle name="Normal 38 3 2 4" xfId="17255" xr:uid="{00000000-0005-0000-0000-000065430000}"/>
    <cellStyle name="Normal 38 3 2 5" xfId="17256" xr:uid="{00000000-0005-0000-0000-000066430000}"/>
    <cellStyle name="Normal 38 3 3" xfId="17257" xr:uid="{00000000-0005-0000-0000-000067430000}"/>
    <cellStyle name="Normal 38 3 3 2" xfId="17258" xr:uid="{00000000-0005-0000-0000-000068430000}"/>
    <cellStyle name="Normal 38 3 3 3" xfId="17259" xr:uid="{00000000-0005-0000-0000-000069430000}"/>
    <cellStyle name="Normal 38 3 3 4" xfId="17260" xr:uid="{00000000-0005-0000-0000-00006A430000}"/>
    <cellStyle name="Normal 38 3 4" xfId="17261" xr:uid="{00000000-0005-0000-0000-00006B430000}"/>
    <cellStyle name="Normal 38 3 5" xfId="17262" xr:uid="{00000000-0005-0000-0000-00006C430000}"/>
    <cellStyle name="Normal 38 3 6" xfId="17263" xr:uid="{00000000-0005-0000-0000-00006D430000}"/>
    <cellStyle name="Normal 39" xfId="17264" xr:uid="{00000000-0005-0000-0000-00006E430000}"/>
    <cellStyle name="Normal 39 2" xfId="17265" xr:uid="{00000000-0005-0000-0000-00006F430000}"/>
    <cellStyle name="Normal 39 3" xfId="17266" xr:uid="{00000000-0005-0000-0000-000070430000}"/>
    <cellStyle name="Normal 39 3 2" xfId="17267" xr:uid="{00000000-0005-0000-0000-000071430000}"/>
    <cellStyle name="Normal 39 3 2 2" xfId="17268" xr:uid="{00000000-0005-0000-0000-000072430000}"/>
    <cellStyle name="Normal 39 3 2 2 2" xfId="17269" xr:uid="{00000000-0005-0000-0000-000073430000}"/>
    <cellStyle name="Normal 39 3 2 2 3" xfId="17270" xr:uid="{00000000-0005-0000-0000-000074430000}"/>
    <cellStyle name="Normal 39 3 2 2 4" xfId="17271" xr:uid="{00000000-0005-0000-0000-000075430000}"/>
    <cellStyle name="Normal 39 3 2 3" xfId="17272" xr:uid="{00000000-0005-0000-0000-000076430000}"/>
    <cellStyle name="Normal 39 3 2 4" xfId="17273" xr:uid="{00000000-0005-0000-0000-000077430000}"/>
    <cellStyle name="Normal 39 3 2 5" xfId="17274" xr:uid="{00000000-0005-0000-0000-000078430000}"/>
    <cellStyle name="Normal 39 3 3" xfId="17275" xr:uid="{00000000-0005-0000-0000-000079430000}"/>
    <cellStyle name="Normal 39 3 3 2" xfId="17276" xr:uid="{00000000-0005-0000-0000-00007A430000}"/>
    <cellStyle name="Normal 39 3 3 3" xfId="17277" xr:uid="{00000000-0005-0000-0000-00007B430000}"/>
    <cellStyle name="Normal 39 3 3 4" xfId="17278" xr:uid="{00000000-0005-0000-0000-00007C430000}"/>
    <cellStyle name="Normal 39 3 4" xfId="17279" xr:uid="{00000000-0005-0000-0000-00007D430000}"/>
    <cellStyle name="Normal 39 3 5" xfId="17280" xr:uid="{00000000-0005-0000-0000-00007E430000}"/>
    <cellStyle name="Normal 39 3 6" xfId="17281" xr:uid="{00000000-0005-0000-0000-00007F430000}"/>
    <cellStyle name="Normal 4" xfId="13" xr:uid="{00000000-0005-0000-0000-000080430000}"/>
    <cellStyle name="Normal 4 10" xfId="17282" xr:uid="{00000000-0005-0000-0000-000081430000}"/>
    <cellStyle name="Normal 4 11" xfId="17283" xr:uid="{00000000-0005-0000-0000-000082430000}"/>
    <cellStyle name="Normal 4 12" xfId="17284" xr:uid="{00000000-0005-0000-0000-000083430000}"/>
    <cellStyle name="Normal 4 13" xfId="17285" xr:uid="{00000000-0005-0000-0000-000084430000}"/>
    <cellStyle name="Normal 4 13 2" xfId="17286" xr:uid="{00000000-0005-0000-0000-000085430000}"/>
    <cellStyle name="Normal 4 13 3" xfId="17287" xr:uid="{00000000-0005-0000-0000-000086430000}"/>
    <cellStyle name="Normal 4 13 4" xfId="17288" xr:uid="{00000000-0005-0000-0000-000087430000}"/>
    <cellStyle name="Normal 4 14" xfId="17289" xr:uid="{00000000-0005-0000-0000-000088430000}"/>
    <cellStyle name="Normal 4 14 2" xfId="17290" xr:uid="{00000000-0005-0000-0000-000089430000}"/>
    <cellStyle name="Normal 4 14 3" xfId="17291" xr:uid="{00000000-0005-0000-0000-00008A430000}"/>
    <cellStyle name="Normal 4 2" xfId="17292" xr:uid="{00000000-0005-0000-0000-00008B430000}"/>
    <cellStyle name="Normal 4 2 10" xfId="17293" xr:uid="{00000000-0005-0000-0000-00008C430000}"/>
    <cellStyle name="Normal 4 2 11" xfId="17294" xr:uid="{00000000-0005-0000-0000-00008D430000}"/>
    <cellStyle name="Normal 4 2 11 2" xfId="17295" xr:uid="{00000000-0005-0000-0000-00008E430000}"/>
    <cellStyle name="Normal 4 2 11 2 2" xfId="17296" xr:uid="{00000000-0005-0000-0000-00008F430000}"/>
    <cellStyle name="Normal 4 2 11 2 3" xfId="17297" xr:uid="{00000000-0005-0000-0000-000090430000}"/>
    <cellStyle name="Normal 4 2 11 2 4" xfId="17298" xr:uid="{00000000-0005-0000-0000-000091430000}"/>
    <cellStyle name="Normal 4 2 11 3" xfId="17299" xr:uid="{00000000-0005-0000-0000-000092430000}"/>
    <cellStyle name="Normal 4 2 11 4" xfId="17300" xr:uid="{00000000-0005-0000-0000-000093430000}"/>
    <cellStyle name="Normal 4 2 11 5" xfId="17301" xr:uid="{00000000-0005-0000-0000-000094430000}"/>
    <cellStyle name="Normal 4 2 12" xfId="17302" xr:uid="{00000000-0005-0000-0000-000095430000}"/>
    <cellStyle name="Normal 4 2 13" xfId="17303" xr:uid="{00000000-0005-0000-0000-000096430000}"/>
    <cellStyle name="Normal 4 2 14" xfId="17304" xr:uid="{00000000-0005-0000-0000-000097430000}"/>
    <cellStyle name="Normal 4 2 2" xfId="17305" xr:uid="{00000000-0005-0000-0000-000098430000}"/>
    <cellStyle name="Normal 4 2 2 10" xfId="17306" xr:uid="{00000000-0005-0000-0000-000099430000}"/>
    <cellStyle name="Normal 4 2 2 10 2" xfId="17307" xr:uid="{00000000-0005-0000-0000-00009A430000}"/>
    <cellStyle name="Normal 4 2 2 10 2 2" xfId="17308" xr:uid="{00000000-0005-0000-0000-00009B430000}"/>
    <cellStyle name="Normal 4 2 2 10 2 3" xfId="17309" xr:uid="{00000000-0005-0000-0000-00009C430000}"/>
    <cellStyle name="Normal 4 2 2 10 2 4" xfId="17310" xr:uid="{00000000-0005-0000-0000-00009D430000}"/>
    <cellStyle name="Normal 4 2 2 10 3" xfId="17311" xr:uid="{00000000-0005-0000-0000-00009E430000}"/>
    <cellStyle name="Normal 4 2 2 10 4" xfId="17312" xr:uid="{00000000-0005-0000-0000-00009F430000}"/>
    <cellStyle name="Normal 4 2 2 10 5" xfId="17313" xr:uid="{00000000-0005-0000-0000-0000A0430000}"/>
    <cellStyle name="Normal 4 2 2 11" xfId="17314" xr:uid="{00000000-0005-0000-0000-0000A1430000}"/>
    <cellStyle name="Normal 4 2 2 12" xfId="17315" xr:uid="{00000000-0005-0000-0000-0000A2430000}"/>
    <cellStyle name="Normal 4 2 2 13" xfId="17316" xr:uid="{00000000-0005-0000-0000-0000A3430000}"/>
    <cellStyle name="Normal 4 2 2 14" xfId="17317" xr:uid="{00000000-0005-0000-0000-0000A4430000}"/>
    <cellStyle name="Normal 4 2 2 2" xfId="17318" xr:uid="{00000000-0005-0000-0000-0000A5430000}"/>
    <cellStyle name="Normal 4 2 2 2 2" xfId="17319" xr:uid="{00000000-0005-0000-0000-0000A6430000}"/>
    <cellStyle name="Normal 4 2 2 2 2 2" xfId="17320" xr:uid="{00000000-0005-0000-0000-0000A7430000}"/>
    <cellStyle name="Normal 4 2 2 2 2 2 2" xfId="17321" xr:uid="{00000000-0005-0000-0000-0000A8430000}"/>
    <cellStyle name="Normal 4 2 2 2 2 2 2 2" xfId="17322" xr:uid="{00000000-0005-0000-0000-0000A9430000}"/>
    <cellStyle name="Normal 4 2 2 2 2 2 2 2 2" xfId="17323" xr:uid="{00000000-0005-0000-0000-0000AA430000}"/>
    <cellStyle name="Normal 4 2 2 2 2 2 2 2 3" xfId="17324" xr:uid="{00000000-0005-0000-0000-0000AB430000}"/>
    <cellStyle name="Normal 4 2 2 2 2 2 2 2 4" xfId="17325" xr:uid="{00000000-0005-0000-0000-0000AC430000}"/>
    <cellStyle name="Normal 4 2 2 2 2 2 2 3" xfId="17326" xr:uid="{00000000-0005-0000-0000-0000AD430000}"/>
    <cellStyle name="Normal 4 2 2 2 2 2 2 4" xfId="17327" xr:uid="{00000000-0005-0000-0000-0000AE430000}"/>
    <cellStyle name="Normal 4 2 2 2 2 2 2 5" xfId="17328" xr:uid="{00000000-0005-0000-0000-0000AF430000}"/>
    <cellStyle name="Normal 4 2 2 2 2 2 3" xfId="17329" xr:uid="{00000000-0005-0000-0000-0000B0430000}"/>
    <cellStyle name="Normal 4 2 2 2 2 2 3 2" xfId="17330" xr:uid="{00000000-0005-0000-0000-0000B1430000}"/>
    <cellStyle name="Normal 4 2 2 2 2 2 3 3" xfId="17331" xr:uid="{00000000-0005-0000-0000-0000B2430000}"/>
    <cellStyle name="Normal 4 2 2 2 2 2 3 4" xfId="17332" xr:uid="{00000000-0005-0000-0000-0000B3430000}"/>
    <cellStyle name="Normal 4 2 2 2 2 2 4" xfId="17333" xr:uid="{00000000-0005-0000-0000-0000B4430000}"/>
    <cellStyle name="Normal 4 2 2 2 2 2 5" xfId="17334" xr:uid="{00000000-0005-0000-0000-0000B5430000}"/>
    <cellStyle name="Normal 4 2 2 2 2 2 6" xfId="17335" xr:uid="{00000000-0005-0000-0000-0000B6430000}"/>
    <cellStyle name="Normal 4 2 2 2 2 3" xfId="17336" xr:uid="{00000000-0005-0000-0000-0000B7430000}"/>
    <cellStyle name="Normal 4 2 2 2 2 3 2" xfId="17337" xr:uid="{00000000-0005-0000-0000-0000B8430000}"/>
    <cellStyle name="Normal 4 2 2 2 2 3 2 2" xfId="17338" xr:uid="{00000000-0005-0000-0000-0000B9430000}"/>
    <cellStyle name="Normal 4 2 2 2 2 3 2 2 2" xfId="17339" xr:uid="{00000000-0005-0000-0000-0000BA430000}"/>
    <cellStyle name="Normal 4 2 2 2 2 3 2 2 3" xfId="17340" xr:uid="{00000000-0005-0000-0000-0000BB430000}"/>
    <cellStyle name="Normal 4 2 2 2 2 3 2 2 4" xfId="17341" xr:uid="{00000000-0005-0000-0000-0000BC430000}"/>
    <cellStyle name="Normal 4 2 2 2 2 3 2 3" xfId="17342" xr:uid="{00000000-0005-0000-0000-0000BD430000}"/>
    <cellStyle name="Normal 4 2 2 2 2 3 2 4" xfId="17343" xr:uid="{00000000-0005-0000-0000-0000BE430000}"/>
    <cellStyle name="Normal 4 2 2 2 2 3 2 5" xfId="17344" xr:uid="{00000000-0005-0000-0000-0000BF430000}"/>
    <cellStyle name="Normal 4 2 2 2 2 3 3" xfId="17345" xr:uid="{00000000-0005-0000-0000-0000C0430000}"/>
    <cellStyle name="Normal 4 2 2 2 2 3 3 2" xfId="17346" xr:uid="{00000000-0005-0000-0000-0000C1430000}"/>
    <cellStyle name="Normal 4 2 2 2 2 3 3 3" xfId="17347" xr:uid="{00000000-0005-0000-0000-0000C2430000}"/>
    <cellStyle name="Normal 4 2 2 2 2 3 3 4" xfId="17348" xr:uid="{00000000-0005-0000-0000-0000C3430000}"/>
    <cellStyle name="Normal 4 2 2 2 2 3 4" xfId="17349" xr:uid="{00000000-0005-0000-0000-0000C4430000}"/>
    <cellStyle name="Normal 4 2 2 2 2 3 5" xfId="17350" xr:uid="{00000000-0005-0000-0000-0000C5430000}"/>
    <cellStyle name="Normal 4 2 2 2 2 3 6" xfId="17351" xr:uid="{00000000-0005-0000-0000-0000C6430000}"/>
    <cellStyle name="Normal 4 2 2 2 2 4" xfId="17352" xr:uid="{00000000-0005-0000-0000-0000C7430000}"/>
    <cellStyle name="Normal 4 2 2 2 2 4 2" xfId="17353" xr:uid="{00000000-0005-0000-0000-0000C8430000}"/>
    <cellStyle name="Normal 4 2 2 2 2 4 2 2" xfId="17354" xr:uid="{00000000-0005-0000-0000-0000C9430000}"/>
    <cellStyle name="Normal 4 2 2 2 2 4 2 3" xfId="17355" xr:uid="{00000000-0005-0000-0000-0000CA430000}"/>
    <cellStyle name="Normal 4 2 2 2 2 4 2 4" xfId="17356" xr:uid="{00000000-0005-0000-0000-0000CB430000}"/>
    <cellStyle name="Normal 4 2 2 2 2 4 3" xfId="17357" xr:uid="{00000000-0005-0000-0000-0000CC430000}"/>
    <cellStyle name="Normal 4 2 2 2 2 4 4" xfId="17358" xr:uid="{00000000-0005-0000-0000-0000CD430000}"/>
    <cellStyle name="Normal 4 2 2 2 2 4 5" xfId="17359" xr:uid="{00000000-0005-0000-0000-0000CE430000}"/>
    <cellStyle name="Normal 4 2 2 2 2 5" xfId="17360" xr:uid="{00000000-0005-0000-0000-0000CF430000}"/>
    <cellStyle name="Normal 4 2 2 2 2 5 2" xfId="17361" xr:uid="{00000000-0005-0000-0000-0000D0430000}"/>
    <cellStyle name="Normal 4 2 2 2 2 5 3" xfId="17362" xr:uid="{00000000-0005-0000-0000-0000D1430000}"/>
    <cellStyle name="Normal 4 2 2 2 2 5 4" xfId="17363" xr:uid="{00000000-0005-0000-0000-0000D2430000}"/>
    <cellStyle name="Normal 4 2 2 2 2 6" xfId="17364" xr:uid="{00000000-0005-0000-0000-0000D3430000}"/>
    <cellStyle name="Normal 4 2 2 2 2 7" xfId="17365" xr:uid="{00000000-0005-0000-0000-0000D4430000}"/>
    <cellStyle name="Normal 4 2 2 2 2 8" xfId="17366" xr:uid="{00000000-0005-0000-0000-0000D5430000}"/>
    <cellStyle name="Normal 4 2 2 2 3" xfId="17367" xr:uid="{00000000-0005-0000-0000-0000D6430000}"/>
    <cellStyle name="Normal 4 2 2 2 3 2" xfId="17368" xr:uid="{00000000-0005-0000-0000-0000D7430000}"/>
    <cellStyle name="Normal 4 2 2 2 3 2 2" xfId="17369" xr:uid="{00000000-0005-0000-0000-0000D8430000}"/>
    <cellStyle name="Normal 4 2 2 2 3 2 2 2" xfId="17370" xr:uid="{00000000-0005-0000-0000-0000D9430000}"/>
    <cellStyle name="Normal 4 2 2 2 3 2 2 3" xfId="17371" xr:uid="{00000000-0005-0000-0000-0000DA430000}"/>
    <cellStyle name="Normal 4 2 2 2 3 2 2 4" xfId="17372" xr:uid="{00000000-0005-0000-0000-0000DB430000}"/>
    <cellStyle name="Normal 4 2 2 2 3 2 3" xfId="17373" xr:uid="{00000000-0005-0000-0000-0000DC430000}"/>
    <cellStyle name="Normal 4 2 2 2 3 2 4" xfId="17374" xr:uid="{00000000-0005-0000-0000-0000DD430000}"/>
    <cellStyle name="Normal 4 2 2 2 3 2 5" xfId="17375" xr:uid="{00000000-0005-0000-0000-0000DE430000}"/>
    <cellStyle name="Normal 4 2 2 2 3 3" xfId="17376" xr:uid="{00000000-0005-0000-0000-0000DF430000}"/>
    <cellStyle name="Normal 4 2 2 2 3 3 2" xfId="17377" xr:uid="{00000000-0005-0000-0000-0000E0430000}"/>
    <cellStyle name="Normal 4 2 2 2 3 3 3" xfId="17378" xr:uid="{00000000-0005-0000-0000-0000E1430000}"/>
    <cellStyle name="Normal 4 2 2 2 3 3 4" xfId="17379" xr:uid="{00000000-0005-0000-0000-0000E2430000}"/>
    <cellStyle name="Normal 4 2 2 2 3 4" xfId="17380" xr:uid="{00000000-0005-0000-0000-0000E3430000}"/>
    <cellStyle name="Normal 4 2 2 2 3 5" xfId="17381" xr:uid="{00000000-0005-0000-0000-0000E4430000}"/>
    <cellStyle name="Normal 4 2 2 2 3 6" xfId="17382" xr:uid="{00000000-0005-0000-0000-0000E5430000}"/>
    <cellStyle name="Normal 4 2 2 2 4" xfId="17383" xr:uid="{00000000-0005-0000-0000-0000E6430000}"/>
    <cellStyle name="Normal 4 2 2 2 4 2" xfId="17384" xr:uid="{00000000-0005-0000-0000-0000E7430000}"/>
    <cellStyle name="Normal 4 2 2 2 4 2 2" xfId="17385" xr:uid="{00000000-0005-0000-0000-0000E8430000}"/>
    <cellStyle name="Normal 4 2 2 2 4 2 2 2" xfId="17386" xr:uid="{00000000-0005-0000-0000-0000E9430000}"/>
    <cellStyle name="Normal 4 2 2 2 4 2 2 3" xfId="17387" xr:uid="{00000000-0005-0000-0000-0000EA430000}"/>
    <cellStyle name="Normal 4 2 2 2 4 2 2 4" xfId="17388" xr:uid="{00000000-0005-0000-0000-0000EB430000}"/>
    <cellStyle name="Normal 4 2 2 2 4 2 3" xfId="17389" xr:uid="{00000000-0005-0000-0000-0000EC430000}"/>
    <cellStyle name="Normal 4 2 2 2 4 2 4" xfId="17390" xr:uid="{00000000-0005-0000-0000-0000ED430000}"/>
    <cellStyle name="Normal 4 2 2 2 4 2 5" xfId="17391" xr:uid="{00000000-0005-0000-0000-0000EE430000}"/>
    <cellStyle name="Normal 4 2 2 2 4 3" xfId="17392" xr:uid="{00000000-0005-0000-0000-0000EF430000}"/>
    <cellStyle name="Normal 4 2 2 2 4 3 2" xfId="17393" xr:uid="{00000000-0005-0000-0000-0000F0430000}"/>
    <cellStyle name="Normal 4 2 2 2 4 3 3" xfId="17394" xr:uid="{00000000-0005-0000-0000-0000F1430000}"/>
    <cellStyle name="Normal 4 2 2 2 4 3 4" xfId="17395" xr:uid="{00000000-0005-0000-0000-0000F2430000}"/>
    <cellStyle name="Normal 4 2 2 2 4 4" xfId="17396" xr:uid="{00000000-0005-0000-0000-0000F3430000}"/>
    <cellStyle name="Normal 4 2 2 2 4 5" xfId="17397" xr:uid="{00000000-0005-0000-0000-0000F4430000}"/>
    <cellStyle name="Normal 4 2 2 2 4 6" xfId="17398" xr:uid="{00000000-0005-0000-0000-0000F5430000}"/>
    <cellStyle name="Normal 4 2 2 2 5" xfId="17399" xr:uid="{00000000-0005-0000-0000-0000F6430000}"/>
    <cellStyle name="Normal 4 2 2 2 5 2" xfId="17400" xr:uid="{00000000-0005-0000-0000-0000F7430000}"/>
    <cellStyle name="Normal 4 2 2 2 5 2 2" xfId="17401" xr:uid="{00000000-0005-0000-0000-0000F8430000}"/>
    <cellStyle name="Normal 4 2 2 2 5 2 3" xfId="17402" xr:uid="{00000000-0005-0000-0000-0000F9430000}"/>
    <cellStyle name="Normal 4 2 2 2 5 2 4" xfId="17403" xr:uid="{00000000-0005-0000-0000-0000FA430000}"/>
    <cellStyle name="Normal 4 2 2 2 5 3" xfId="17404" xr:uid="{00000000-0005-0000-0000-0000FB430000}"/>
    <cellStyle name="Normal 4 2 2 2 5 4" xfId="17405" xr:uid="{00000000-0005-0000-0000-0000FC430000}"/>
    <cellStyle name="Normal 4 2 2 2 5 5" xfId="17406" xr:uid="{00000000-0005-0000-0000-0000FD430000}"/>
    <cellStyle name="Normal 4 2 2 2 6" xfId="17407" xr:uid="{00000000-0005-0000-0000-0000FE430000}"/>
    <cellStyle name="Normal 4 2 2 2 6 2" xfId="17408" xr:uid="{00000000-0005-0000-0000-0000FF430000}"/>
    <cellStyle name="Normal 4 2 2 2 6 3" xfId="17409" xr:uid="{00000000-0005-0000-0000-000000440000}"/>
    <cellStyle name="Normal 4 2 2 2 6 4" xfId="17410" xr:uid="{00000000-0005-0000-0000-000001440000}"/>
    <cellStyle name="Normal 4 2 2 2 7" xfId="17411" xr:uid="{00000000-0005-0000-0000-000002440000}"/>
    <cellStyle name="Normal 4 2 2 2 8" xfId="17412" xr:uid="{00000000-0005-0000-0000-000003440000}"/>
    <cellStyle name="Normal 4 2 2 2 9" xfId="17413" xr:uid="{00000000-0005-0000-0000-000004440000}"/>
    <cellStyle name="Normal 4 2 2 3" xfId="17414" xr:uid="{00000000-0005-0000-0000-000005440000}"/>
    <cellStyle name="Normal 4 2 2 3 2" xfId="17415" xr:uid="{00000000-0005-0000-0000-000006440000}"/>
    <cellStyle name="Normal 4 2 2 3 2 2" xfId="17416" xr:uid="{00000000-0005-0000-0000-000007440000}"/>
    <cellStyle name="Normal 4 2 2 3 2 2 2" xfId="17417" xr:uid="{00000000-0005-0000-0000-000008440000}"/>
    <cellStyle name="Normal 4 2 2 3 2 2 2 2" xfId="17418" xr:uid="{00000000-0005-0000-0000-000009440000}"/>
    <cellStyle name="Normal 4 2 2 3 2 2 2 2 2" xfId="17419" xr:uid="{00000000-0005-0000-0000-00000A440000}"/>
    <cellStyle name="Normal 4 2 2 3 2 2 2 2 3" xfId="17420" xr:uid="{00000000-0005-0000-0000-00000B440000}"/>
    <cellStyle name="Normal 4 2 2 3 2 2 2 2 4" xfId="17421" xr:uid="{00000000-0005-0000-0000-00000C440000}"/>
    <cellStyle name="Normal 4 2 2 3 2 2 2 3" xfId="17422" xr:uid="{00000000-0005-0000-0000-00000D440000}"/>
    <cellStyle name="Normal 4 2 2 3 2 2 2 4" xfId="17423" xr:uid="{00000000-0005-0000-0000-00000E440000}"/>
    <cellStyle name="Normal 4 2 2 3 2 2 2 5" xfId="17424" xr:uid="{00000000-0005-0000-0000-00000F440000}"/>
    <cellStyle name="Normal 4 2 2 3 2 2 3" xfId="17425" xr:uid="{00000000-0005-0000-0000-000010440000}"/>
    <cellStyle name="Normal 4 2 2 3 2 2 3 2" xfId="17426" xr:uid="{00000000-0005-0000-0000-000011440000}"/>
    <cellStyle name="Normal 4 2 2 3 2 2 3 3" xfId="17427" xr:uid="{00000000-0005-0000-0000-000012440000}"/>
    <cellStyle name="Normal 4 2 2 3 2 2 3 4" xfId="17428" xr:uid="{00000000-0005-0000-0000-000013440000}"/>
    <cellStyle name="Normal 4 2 2 3 2 2 4" xfId="17429" xr:uid="{00000000-0005-0000-0000-000014440000}"/>
    <cellStyle name="Normal 4 2 2 3 2 2 5" xfId="17430" xr:uid="{00000000-0005-0000-0000-000015440000}"/>
    <cellStyle name="Normal 4 2 2 3 2 2 6" xfId="17431" xr:uid="{00000000-0005-0000-0000-000016440000}"/>
    <cellStyle name="Normal 4 2 2 3 2 3" xfId="17432" xr:uid="{00000000-0005-0000-0000-000017440000}"/>
    <cellStyle name="Normal 4 2 2 3 2 3 2" xfId="17433" xr:uid="{00000000-0005-0000-0000-000018440000}"/>
    <cellStyle name="Normal 4 2 2 3 2 3 2 2" xfId="17434" xr:uid="{00000000-0005-0000-0000-000019440000}"/>
    <cellStyle name="Normal 4 2 2 3 2 3 2 2 2" xfId="17435" xr:uid="{00000000-0005-0000-0000-00001A440000}"/>
    <cellStyle name="Normal 4 2 2 3 2 3 2 2 3" xfId="17436" xr:uid="{00000000-0005-0000-0000-00001B440000}"/>
    <cellStyle name="Normal 4 2 2 3 2 3 2 2 4" xfId="17437" xr:uid="{00000000-0005-0000-0000-00001C440000}"/>
    <cellStyle name="Normal 4 2 2 3 2 3 2 3" xfId="17438" xr:uid="{00000000-0005-0000-0000-00001D440000}"/>
    <cellStyle name="Normal 4 2 2 3 2 3 2 4" xfId="17439" xr:uid="{00000000-0005-0000-0000-00001E440000}"/>
    <cellStyle name="Normal 4 2 2 3 2 3 2 5" xfId="17440" xr:uid="{00000000-0005-0000-0000-00001F440000}"/>
    <cellStyle name="Normal 4 2 2 3 2 3 3" xfId="17441" xr:uid="{00000000-0005-0000-0000-000020440000}"/>
    <cellStyle name="Normal 4 2 2 3 2 3 3 2" xfId="17442" xr:uid="{00000000-0005-0000-0000-000021440000}"/>
    <cellStyle name="Normal 4 2 2 3 2 3 3 3" xfId="17443" xr:uid="{00000000-0005-0000-0000-000022440000}"/>
    <cellStyle name="Normal 4 2 2 3 2 3 3 4" xfId="17444" xr:uid="{00000000-0005-0000-0000-000023440000}"/>
    <cellStyle name="Normal 4 2 2 3 2 3 4" xfId="17445" xr:uid="{00000000-0005-0000-0000-000024440000}"/>
    <cellStyle name="Normal 4 2 2 3 2 3 5" xfId="17446" xr:uid="{00000000-0005-0000-0000-000025440000}"/>
    <cellStyle name="Normal 4 2 2 3 2 3 6" xfId="17447" xr:uid="{00000000-0005-0000-0000-000026440000}"/>
    <cellStyle name="Normal 4 2 2 3 2 4" xfId="17448" xr:uid="{00000000-0005-0000-0000-000027440000}"/>
    <cellStyle name="Normal 4 2 2 3 2 4 2" xfId="17449" xr:uid="{00000000-0005-0000-0000-000028440000}"/>
    <cellStyle name="Normal 4 2 2 3 2 4 2 2" xfId="17450" xr:uid="{00000000-0005-0000-0000-000029440000}"/>
    <cellStyle name="Normal 4 2 2 3 2 4 2 3" xfId="17451" xr:uid="{00000000-0005-0000-0000-00002A440000}"/>
    <cellStyle name="Normal 4 2 2 3 2 4 2 4" xfId="17452" xr:uid="{00000000-0005-0000-0000-00002B440000}"/>
    <cellStyle name="Normal 4 2 2 3 2 4 3" xfId="17453" xr:uid="{00000000-0005-0000-0000-00002C440000}"/>
    <cellStyle name="Normal 4 2 2 3 2 4 4" xfId="17454" xr:uid="{00000000-0005-0000-0000-00002D440000}"/>
    <cellStyle name="Normal 4 2 2 3 2 4 5" xfId="17455" xr:uid="{00000000-0005-0000-0000-00002E440000}"/>
    <cellStyle name="Normal 4 2 2 3 2 5" xfId="17456" xr:uid="{00000000-0005-0000-0000-00002F440000}"/>
    <cellStyle name="Normal 4 2 2 3 2 5 2" xfId="17457" xr:uid="{00000000-0005-0000-0000-000030440000}"/>
    <cellStyle name="Normal 4 2 2 3 2 5 3" xfId="17458" xr:uid="{00000000-0005-0000-0000-000031440000}"/>
    <cellStyle name="Normal 4 2 2 3 2 5 4" xfId="17459" xr:uid="{00000000-0005-0000-0000-000032440000}"/>
    <cellStyle name="Normal 4 2 2 3 2 6" xfId="17460" xr:uid="{00000000-0005-0000-0000-000033440000}"/>
    <cellStyle name="Normal 4 2 2 3 2 7" xfId="17461" xr:uid="{00000000-0005-0000-0000-000034440000}"/>
    <cellStyle name="Normal 4 2 2 3 2 8" xfId="17462" xr:uid="{00000000-0005-0000-0000-000035440000}"/>
    <cellStyle name="Normal 4 2 2 3 3" xfId="17463" xr:uid="{00000000-0005-0000-0000-000036440000}"/>
    <cellStyle name="Normal 4 2 2 3 3 2" xfId="17464" xr:uid="{00000000-0005-0000-0000-000037440000}"/>
    <cellStyle name="Normal 4 2 2 3 3 2 2" xfId="17465" xr:uid="{00000000-0005-0000-0000-000038440000}"/>
    <cellStyle name="Normal 4 2 2 3 3 2 2 2" xfId="17466" xr:uid="{00000000-0005-0000-0000-000039440000}"/>
    <cellStyle name="Normal 4 2 2 3 3 2 2 3" xfId="17467" xr:uid="{00000000-0005-0000-0000-00003A440000}"/>
    <cellStyle name="Normal 4 2 2 3 3 2 2 4" xfId="17468" xr:uid="{00000000-0005-0000-0000-00003B440000}"/>
    <cellStyle name="Normal 4 2 2 3 3 2 3" xfId="17469" xr:uid="{00000000-0005-0000-0000-00003C440000}"/>
    <cellStyle name="Normal 4 2 2 3 3 2 4" xfId="17470" xr:uid="{00000000-0005-0000-0000-00003D440000}"/>
    <cellStyle name="Normal 4 2 2 3 3 2 5" xfId="17471" xr:uid="{00000000-0005-0000-0000-00003E440000}"/>
    <cellStyle name="Normal 4 2 2 3 3 3" xfId="17472" xr:uid="{00000000-0005-0000-0000-00003F440000}"/>
    <cellStyle name="Normal 4 2 2 3 3 3 2" xfId="17473" xr:uid="{00000000-0005-0000-0000-000040440000}"/>
    <cellStyle name="Normal 4 2 2 3 3 3 3" xfId="17474" xr:uid="{00000000-0005-0000-0000-000041440000}"/>
    <cellStyle name="Normal 4 2 2 3 3 3 4" xfId="17475" xr:uid="{00000000-0005-0000-0000-000042440000}"/>
    <cellStyle name="Normal 4 2 2 3 3 4" xfId="17476" xr:uid="{00000000-0005-0000-0000-000043440000}"/>
    <cellStyle name="Normal 4 2 2 3 3 5" xfId="17477" xr:uid="{00000000-0005-0000-0000-000044440000}"/>
    <cellStyle name="Normal 4 2 2 3 3 6" xfId="17478" xr:uid="{00000000-0005-0000-0000-000045440000}"/>
    <cellStyle name="Normal 4 2 2 3 4" xfId="17479" xr:uid="{00000000-0005-0000-0000-000046440000}"/>
    <cellStyle name="Normal 4 2 2 3 4 2" xfId="17480" xr:uid="{00000000-0005-0000-0000-000047440000}"/>
    <cellStyle name="Normal 4 2 2 3 4 2 2" xfId="17481" xr:uid="{00000000-0005-0000-0000-000048440000}"/>
    <cellStyle name="Normal 4 2 2 3 4 2 2 2" xfId="17482" xr:uid="{00000000-0005-0000-0000-000049440000}"/>
    <cellStyle name="Normal 4 2 2 3 4 2 2 3" xfId="17483" xr:uid="{00000000-0005-0000-0000-00004A440000}"/>
    <cellStyle name="Normal 4 2 2 3 4 2 2 4" xfId="17484" xr:uid="{00000000-0005-0000-0000-00004B440000}"/>
    <cellStyle name="Normal 4 2 2 3 4 2 3" xfId="17485" xr:uid="{00000000-0005-0000-0000-00004C440000}"/>
    <cellStyle name="Normal 4 2 2 3 4 2 4" xfId="17486" xr:uid="{00000000-0005-0000-0000-00004D440000}"/>
    <cellStyle name="Normal 4 2 2 3 4 2 5" xfId="17487" xr:uid="{00000000-0005-0000-0000-00004E440000}"/>
    <cellStyle name="Normal 4 2 2 3 4 3" xfId="17488" xr:uid="{00000000-0005-0000-0000-00004F440000}"/>
    <cellStyle name="Normal 4 2 2 3 4 3 2" xfId="17489" xr:uid="{00000000-0005-0000-0000-000050440000}"/>
    <cellStyle name="Normal 4 2 2 3 4 3 3" xfId="17490" xr:uid="{00000000-0005-0000-0000-000051440000}"/>
    <cellStyle name="Normal 4 2 2 3 4 3 4" xfId="17491" xr:uid="{00000000-0005-0000-0000-000052440000}"/>
    <cellStyle name="Normal 4 2 2 3 4 4" xfId="17492" xr:uid="{00000000-0005-0000-0000-000053440000}"/>
    <cellStyle name="Normal 4 2 2 3 4 5" xfId="17493" xr:uid="{00000000-0005-0000-0000-000054440000}"/>
    <cellStyle name="Normal 4 2 2 3 4 6" xfId="17494" xr:uid="{00000000-0005-0000-0000-000055440000}"/>
    <cellStyle name="Normal 4 2 2 3 5" xfId="17495" xr:uid="{00000000-0005-0000-0000-000056440000}"/>
    <cellStyle name="Normal 4 2 2 3 5 2" xfId="17496" xr:uid="{00000000-0005-0000-0000-000057440000}"/>
    <cellStyle name="Normal 4 2 2 3 5 2 2" xfId="17497" xr:uid="{00000000-0005-0000-0000-000058440000}"/>
    <cellStyle name="Normal 4 2 2 3 5 2 3" xfId="17498" xr:uid="{00000000-0005-0000-0000-000059440000}"/>
    <cellStyle name="Normal 4 2 2 3 5 2 4" xfId="17499" xr:uid="{00000000-0005-0000-0000-00005A440000}"/>
    <cellStyle name="Normal 4 2 2 3 5 3" xfId="17500" xr:uid="{00000000-0005-0000-0000-00005B440000}"/>
    <cellStyle name="Normal 4 2 2 3 5 4" xfId="17501" xr:uid="{00000000-0005-0000-0000-00005C440000}"/>
    <cellStyle name="Normal 4 2 2 3 5 5" xfId="17502" xr:uid="{00000000-0005-0000-0000-00005D440000}"/>
    <cellStyle name="Normal 4 2 2 3 6" xfId="17503" xr:uid="{00000000-0005-0000-0000-00005E440000}"/>
    <cellStyle name="Normal 4 2 2 3 6 2" xfId="17504" xr:uid="{00000000-0005-0000-0000-00005F440000}"/>
    <cellStyle name="Normal 4 2 2 3 6 3" xfId="17505" xr:uid="{00000000-0005-0000-0000-000060440000}"/>
    <cellStyle name="Normal 4 2 2 3 6 4" xfId="17506" xr:uid="{00000000-0005-0000-0000-000061440000}"/>
    <cellStyle name="Normal 4 2 2 3 7" xfId="17507" xr:uid="{00000000-0005-0000-0000-000062440000}"/>
    <cellStyle name="Normal 4 2 2 3 8" xfId="17508" xr:uid="{00000000-0005-0000-0000-000063440000}"/>
    <cellStyle name="Normal 4 2 2 3 9" xfId="17509" xr:uid="{00000000-0005-0000-0000-000064440000}"/>
    <cellStyle name="Normal 4 2 2 4" xfId="17510" xr:uid="{00000000-0005-0000-0000-000065440000}"/>
    <cellStyle name="Normal 4 2 2 4 2" xfId="17511" xr:uid="{00000000-0005-0000-0000-000066440000}"/>
    <cellStyle name="Normal 4 2 2 4 2 2" xfId="17512" xr:uid="{00000000-0005-0000-0000-000067440000}"/>
    <cellStyle name="Normal 4 2 2 4 2 2 2" xfId="17513" xr:uid="{00000000-0005-0000-0000-000068440000}"/>
    <cellStyle name="Normal 4 2 2 4 2 2 2 2" xfId="17514" xr:uid="{00000000-0005-0000-0000-000069440000}"/>
    <cellStyle name="Normal 4 2 2 4 2 2 2 2 2" xfId="17515" xr:uid="{00000000-0005-0000-0000-00006A440000}"/>
    <cellStyle name="Normal 4 2 2 4 2 2 2 2 3" xfId="17516" xr:uid="{00000000-0005-0000-0000-00006B440000}"/>
    <cellStyle name="Normal 4 2 2 4 2 2 2 2 4" xfId="17517" xr:uid="{00000000-0005-0000-0000-00006C440000}"/>
    <cellStyle name="Normal 4 2 2 4 2 2 2 3" xfId="17518" xr:uid="{00000000-0005-0000-0000-00006D440000}"/>
    <cellStyle name="Normal 4 2 2 4 2 2 2 4" xfId="17519" xr:uid="{00000000-0005-0000-0000-00006E440000}"/>
    <cellStyle name="Normal 4 2 2 4 2 2 2 5" xfId="17520" xr:uid="{00000000-0005-0000-0000-00006F440000}"/>
    <cellStyle name="Normal 4 2 2 4 2 2 3" xfId="17521" xr:uid="{00000000-0005-0000-0000-000070440000}"/>
    <cellStyle name="Normal 4 2 2 4 2 2 3 2" xfId="17522" xr:uid="{00000000-0005-0000-0000-000071440000}"/>
    <cellStyle name="Normal 4 2 2 4 2 2 3 3" xfId="17523" xr:uid="{00000000-0005-0000-0000-000072440000}"/>
    <cellStyle name="Normal 4 2 2 4 2 2 3 4" xfId="17524" xr:uid="{00000000-0005-0000-0000-000073440000}"/>
    <cellStyle name="Normal 4 2 2 4 2 2 4" xfId="17525" xr:uid="{00000000-0005-0000-0000-000074440000}"/>
    <cellStyle name="Normal 4 2 2 4 2 2 5" xfId="17526" xr:uid="{00000000-0005-0000-0000-000075440000}"/>
    <cellStyle name="Normal 4 2 2 4 2 2 6" xfId="17527" xr:uid="{00000000-0005-0000-0000-000076440000}"/>
    <cellStyle name="Normal 4 2 2 4 2 3" xfId="17528" xr:uid="{00000000-0005-0000-0000-000077440000}"/>
    <cellStyle name="Normal 4 2 2 4 2 3 2" xfId="17529" xr:uid="{00000000-0005-0000-0000-000078440000}"/>
    <cellStyle name="Normal 4 2 2 4 2 3 2 2" xfId="17530" xr:uid="{00000000-0005-0000-0000-000079440000}"/>
    <cellStyle name="Normal 4 2 2 4 2 3 2 2 2" xfId="17531" xr:uid="{00000000-0005-0000-0000-00007A440000}"/>
    <cellStyle name="Normal 4 2 2 4 2 3 2 2 3" xfId="17532" xr:uid="{00000000-0005-0000-0000-00007B440000}"/>
    <cellStyle name="Normal 4 2 2 4 2 3 2 2 4" xfId="17533" xr:uid="{00000000-0005-0000-0000-00007C440000}"/>
    <cellStyle name="Normal 4 2 2 4 2 3 2 3" xfId="17534" xr:uid="{00000000-0005-0000-0000-00007D440000}"/>
    <cellStyle name="Normal 4 2 2 4 2 3 2 4" xfId="17535" xr:uid="{00000000-0005-0000-0000-00007E440000}"/>
    <cellStyle name="Normal 4 2 2 4 2 3 2 5" xfId="17536" xr:uid="{00000000-0005-0000-0000-00007F440000}"/>
    <cellStyle name="Normal 4 2 2 4 2 3 3" xfId="17537" xr:uid="{00000000-0005-0000-0000-000080440000}"/>
    <cellStyle name="Normal 4 2 2 4 2 3 3 2" xfId="17538" xr:uid="{00000000-0005-0000-0000-000081440000}"/>
    <cellStyle name="Normal 4 2 2 4 2 3 3 3" xfId="17539" xr:uid="{00000000-0005-0000-0000-000082440000}"/>
    <cellStyle name="Normal 4 2 2 4 2 3 3 4" xfId="17540" xr:uid="{00000000-0005-0000-0000-000083440000}"/>
    <cellStyle name="Normal 4 2 2 4 2 3 4" xfId="17541" xr:uid="{00000000-0005-0000-0000-000084440000}"/>
    <cellStyle name="Normal 4 2 2 4 2 3 5" xfId="17542" xr:uid="{00000000-0005-0000-0000-000085440000}"/>
    <cellStyle name="Normal 4 2 2 4 2 3 6" xfId="17543" xr:uid="{00000000-0005-0000-0000-000086440000}"/>
    <cellStyle name="Normal 4 2 2 4 2 4" xfId="17544" xr:uid="{00000000-0005-0000-0000-000087440000}"/>
    <cellStyle name="Normal 4 2 2 4 2 4 2" xfId="17545" xr:uid="{00000000-0005-0000-0000-000088440000}"/>
    <cellStyle name="Normal 4 2 2 4 2 4 2 2" xfId="17546" xr:uid="{00000000-0005-0000-0000-000089440000}"/>
    <cellStyle name="Normal 4 2 2 4 2 4 2 3" xfId="17547" xr:uid="{00000000-0005-0000-0000-00008A440000}"/>
    <cellStyle name="Normal 4 2 2 4 2 4 2 4" xfId="17548" xr:uid="{00000000-0005-0000-0000-00008B440000}"/>
    <cellStyle name="Normal 4 2 2 4 2 4 3" xfId="17549" xr:uid="{00000000-0005-0000-0000-00008C440000}"/>
    <cellStyle name="Normal 4 2 2 4 2 4 4" xfId="17550" xr:uid="{00000000-0005-0000-0000-00008D440000}"/>
    <cellStyle name="Normal 4 2 2 4 2 4 5" xfId="17551" xr:uid="{00000000-0005-0000-0000-00008E440000}"/>
    <cellStyle name="Normal 4 2 2 4 2 5" xfId="17552" xr:uid="{00000000-0005-0000-0000-00008F440000}"/>
    <cellStyle name="Normal 4 2 2 4 2 5 2" xfId="17553" xr:uid="{00000000-0005-0000-0000-000090440000}"/>
    <cellStyle name="Normal 4 2 2 4 2 5 3" xfId="17554" xr:uid="{00000000-0005-0000-0000-000091440000}"/>
    <cellStyle name="Normal 4 2 2 4 2 5 4" xfId="17555" xr:uid="{00000000-0005-0000-0000-000092440000}"/>
    <cellStyle name="Normal 4 2 2 4 2 6" xfId="17556" xr:uid="{00000000-0005-0000-0000-000093440000}"/>
    <cellStyle name="Normal 4 2 2 4 2 7" xfId="17557" xr:uid="{00000000-0005-0000-0000-000094440000}"/>
    <cellStyle name="Normal 4 2 2 4 2 8" xfId="17558" xr:uid="{00000000-0005-0000-0000-000095440000}"/>
    <cellStyle name="Normal 4 2 2 4 3" xfId="17559" xr:uid="{00000000-0005-0000-0000-000096440000}"/>
    <cellStyle name="Normal 4 2 2 4 3 2" xfId="17560" xr:uid="{00000000-0005-0000-0000-000097440000}"/>
    <cellStyle name="Normal 4 2 2 4 3 2 2" xfId="17561" xr:uid="{00000000-0005-0000-0000-000098440000}"/>
    <cellStyle name="Normal 4 2 2 4 3 2 2 2" xfId="17562" xr:uid="{00000000-0005-0000-0000-000099440000}"/>
    <cellStyle name="Normal 4 2 2 4 3 2 2 3" xfId="17563" xr:uid="{00000000-0005-0000-0000-00009A440000}"/>
    <cellStyle name="Normal 4 2 2 4 3 2 2 4" xfId="17564" xr:uid="{00000000-0005-0000-0000-00009B440000}"/>
    <cellStyle name="Normal 4 2 2 4 3 2 3" xfId="17565" xr:uid="{00000000-0005-0000-0000-00009C440000}"/>
    <cellStyle name="Normal 4 2 2 4 3 2 4" xfId="17566" xr:uid="{00000000-0005-0000-0000-00009D440000}"/>
    <cellStyle name="Normal 4 2 2 4 3 2 5" xfId="17567" xr:uid="{00000000-0005-0000-0000-00009E440000}"/>
    <cellStyle name="Normal 4 2 2 4 3 3" xfId="17568" xr:uid="{00000000-0005-0000-0000-00009F440000}"/>
    <cellStyle name="Normal 4 2 2 4 3 3 2" xfId="17569" xr:uid="{00000000-0005-0000-0000-0000A0440000}"/>
    <cellStyle name="Normal 4 2 2 4 3 3 3" xfId="17570" xr:uid="{00000000-0005-0000-0000-0000A1440000}"/>
    <cellStyle name="Normal 4 2 2 4 3 3 4" xfId="17571" xr:uid="{00000000-0005-0000-0000-0000A2440000}"/>
    <cellStyle name="Normal 4 2 2 4 3 4" xfId="17572" xr:uid="{00000000-0005-0000-0000-0000A3440000}"/>
    <cellStyle name="Normal 4 2 2 4 3 5" xfId="17573" xr:uid="{00000000-0005-0000-0000-0000A4440000}"/>
    <cellStyle name="Normal 4 2 2 4 3 6" xfId="17574" xr:uid="{00000000-0005-0000-0000-0000A5440000}"/>
    <cellStyle name="Normal 4 2 2 4 4" xfId="17575" xr:uid="{00000000-0005-0000-0000-0000A6440000}"/>
    <cellStyle name="Normal 4 2 2 4 4 2" xfId="17576" xr:uid="{00000000-0005-0000-0000-0000A7440000}"/>
    <cellStyle name="Normal 4 2 2 4 4 2 2" xfId="17577" xr:uid="{00000000-0005-0000-0000-0000A8440000}"/>
    <cellStyle name="Normal 4 2 2 4 4 2 2 2" xfId="17578" xr:uid="{00000000-0005-0000-0000-0000A9440000}"/>
    <cellStyle name="Normal 4 2 2 4 4 2 2 3" xfId="17579" xr:uid="{00000000-0005-0000-0000-0000AA440000}"/>
    <cellStyle name="Normal 4 2 2 4 4 2 2 4" xfId="17580" xr:uid="{00000000-0005-0000-0000-0000AB440000}"/>
    <cellStyle name="Normal 4 2 2 4 4 2 3" xfId="17581" xr:uid="{00000000-0005-0000-0000-0000AC440000}"/>
    <cellStyle name="Normal 4 2 2 4 4 2 4" xfId="17582" xr:uid="{00000000-0005-0000-0000-0000AD440000}"/>
    <cellStyle name="Normal 4 2 2 4 4 2 5" xfId="17583" xr:uid="{00000000-0005-0000-0000-0000AE440000}"/>
    <cellStyle name="Normal 4 2 2 4 4 3" xfId="17584" xr:uid="{00000000-0005-0000-0000-0000AF440000}"/>
    <cellStyle name="Normal 4 2 2 4 4 3 2" xfId="17585" xr:uid="{00000000-0005-0000-0000-0000B0440000}"/>
    <cellStyle name="Normal 4 2 2 4 4 3 3" xfId="17586" xr:uid="{00000000-0005-0000-0000-0000B1440000}"/>
    <cellStyle name="Normal 4 2 2 4 4 3 4" xfId="17587" xr:uid="{00000000-0005-0000-0000-0000B2440000}"/>
    <cellStyle name="Normal 4 2 2 4 4 4" xfId="17588" xr:uid="{00000000-0005-0000-0000-0000B3440000}"/>
    <cellStyle name="Normal 4 2 2 4 4 5" xfId="17589" xr:uid="{00000000-0005-0000-0000-0000B4440000}"/>
    <cellStyle name="Normal 4 2 2 4 4 6" xfId="17590" xr:uid="{00000000-0005-0000-0000-0000B5440000}"/>
    <cellStyle name="Normal 4 2 2 4 5" xfId="17591" xr:uid="{00000000-0005-0000-0000-0000B6440000}"/>
    <cellStyle name="Normal 4 2 2 4 5 2" xfId="17592" xr:uid="{00000000-0005-0000-0000-0000B7440000}"/>
    <cellStyle name="Normal 4 2 2 4 5 2 2" xfId="17593" xr:uid="{00000000-0005-0000-0000-0000B8440000}"/>
    <cellStyle name="Normal 4 2 2 4 5 2 3" xfId="17594" xr:uid="{00000000-0005-0000-0000-0000B9440000}"/>
    <cellStyle name="Normal 4 2 2 4 5 2 4" xfId="17595" xr:uid="{00000000-0005-0000-0000-0000BA440000}"/>
    <cellStyle name="Normal 4 2 2 4 5 3" xfId="17596" xr:uid="{00000000-0005-0000-0000-0000BB440000}"/>
    <cellStyle name="Normal 4 2 2 4 5 4" xfId="17597" xr:uid="{00000000-0005-0000-0000-0000BC440000}"/>
    <cellStyle name="Normal 4 2 2 4 5 5" xfId="17598" xr:uid="{00000000-0005-0000-0000-0000BD440000}"/>
    <cellStyle name="Normal 4 2 2 4 6" xfId="17599" xr:uid="{00000000-0005-0000-0000-0000BE440000}"/>
    <cellStyle name="Normal 4 2 2 4 6 2" xfId="17600" xr:uid="{00000000-0005-0000-0000-0000BF440000}"/>
    <cellStyle name="Normal 4 2 2 4 6 3" xfId="17601" xr:uid="{00000000-0005-0000-0000-0000C0440000}"/>
    <cellStyle name="Normal 4 2 2 4 6 4" xfId="17602" xr:uid="{00000000-0005-0000-0000-0000C1440000}"/>
    <cellStyle name="Normal 4 2 2 4 7" xfId="17603" xr:uid="{00000000-0005-0000-0000-0000C2440000}"/>
    <cellStyle name="Normal 4 2 2 4 8" xfId="17604" xr:uid="{00000000-0005-0000-0000-0000C3440000}"/>
    <cellStyle name="Normal 4 2 2 4 9" xfId="17605" xr:uid="{00000000-0005-0000-0000-0000C4440000}"/>
    <cellStyle name="Normal 4 2 2 5" xfId="17606" xr:uid="{00000000-0005-0000-0000-0000C5440000}"/>
    <cellStyle name="Normal 4 2 2 5 2" xfId="17607" xr:uid="{00000000-0005-0000-0000-0000C6440000}"/>
    <cellStyle name="Normal 4 2 2 5 2 2" xfId="17608" xr:uid="{00000000-0005-0000-0000-0000C7440000}"/>
    <cellStyle name="Normal 4 2 2 5 2 2 2" xfId="17609" xr:uid="{00000000-0005-0000-0000-0000C8440000}"/>
    <cellStyle name="Normal 4 2 2 5 2 2 2 2" xfId="17610" xr:uid="{00000000-0005-0000-0000-0000C9440000}"/>
    <cellStyle name="Normal 4 2 2 5 2 2 2 3" xfId="17611" xr:uid="{00000000-0005-0000-0000-0000CA440000}"/>
    <cellStyle name="Normal 4 2 2 5 2 2 2 4" xfId="17612" xr:uid="{00000000-0005-0000-0000-0000CB440000}"/>
    <cellStyle name="Normal 4 2 2 5 2 2 3" xfId="17613" xr:uid="{00000000-0005-0000-0000-0000CC440000}"/>
    <cellStyle name="Normal 4 2 2 5 2 2 4" xfId="17614" xr:uid="{00000000-0005-0000-0000-0000CD440000}"/>
    <cellStyle name="Normal 4 2 2 5 2 2 5" xfId="17615" xr:uid="{00000000-0005-0000-0000-0000CE440000}"/>
    <cellStyle name="Normal 4 2 2 5 2 3" xfId="17616" xr:uid="{00000000-0005-0000-0000-0000CF440000}"/>
    <cellStyle name="Normal 4 2 2 5 2 3 2" xfId="17617" xr:uid="{00000000-0005-0000-0000-0000D0440000}"/>
    <cellStyle name="Normal 4 2 2 5 2 3 3" xfId="17618" xr:uid="{00000000-0005-0000-0000-0000D1440000}"/>
    <cellStyle name="Normal 4 2 2 5 2 3 4" xfId="17619" xr:uid="{00000000-0005-0000-0000-0000D2440000}"/>
    <cellStyle name="Normal 4 2 2 5 2 4" xfId="17620" xr:uid="{00000000-0005-0000-0000-0000D3440000}"/>
    <cellStyle name="Normal 4 2 2 5 2 5" xfId="17621" xr:uid="{00000000-0005-0000-0000-0000D4440000}"/>
    <cellStyle name="Normal 4 2 2 5 2 6" xfId="17622" xr:uid="{00000000-0005-0000-0000-0000D5440000}"/>
    <cellStyle name="Normal 4 2 2 5 3" xfId="17623" xr:uid="{00000000-0005-0000-0000-0000D6440000}"/>
    <cellStyle name="Normal 4 2 2 5 3 2" xfId="17624" xr:uid="{00000000-0005-0000-0000-0000D7440000}"/>
    <cellStyle name="Normal 4 2 2 5 3 2 2" xfId="17625" xr:uid="{00000000-0005-0000-0000-0000D8440000}"/>
    <cellStyle name="Normal 4 2 2 5 3 2 2 2" xfId="17626" xr:uid="{00000000-0005-0000-0000-0000D9440000}"/>
    <cellStyle name="Normal 4 2 2 5 3 2 2 3" xfId="17627" xr:uid="{00000000-0005-0000-0000-0000DA440000}"/>
    <cellStyle name="Normal 4 2 2 5 3 2 2 4" xfId="17628" xr:uid="{00000000-0005-0000-0000-0000DB440000}"/>
    <cellStyle name="Normal 4 2 2 5 3 2 3" xfId="17629" xr:uid="{00000000-0005-0000-0000-0000DC440000}"/>
    <cellStyle name="Normal 4 2 2 5 3 2 4" xfId="17630" xr:uid="{00000000-0005-0000-0000-0000DD440000}"/>
    <cellStyle name="Normal 4 2 2 5 3 2 5" xfId="17631" xr:uid="{00000000-0005-0000-0000-0000DE440000}"/>
    <cellStyle name="Normal 4 2 2 5 3 3" xfId="17632" xr:uid="{00000000-0005-0000-0000-0000DF440000}"/>
    <cellStyle name="Normal 4 2 2 5 3 3 2" xfId="17633" xr:uid="{00000000-0005-0000-0000-0000E0440000}"/>
    <cellStyle name="Normal 4 2 2 5 3 3 3" xfId="17634" xr:uid="{00000000-0005-0000-0000-0000E1440000}"/>
    <cellStyle name="Normal 4 2 2 5 3 3 4" xfId="17635" xr:uid="{00000000-0005-0000-0000-0000E2440000}"/>
    <cellStyle name="Normal 4 2 2 5 3 4" xfId="17636" xr:uid="{00000000-0005-0000-0000-0000E3440000}"/>
    <cellStyle name="Normal 4 2 2 5 3 5" xfId="17637" xr:uid="{00000000-0005-0000-0000-0000E4440000}"/>
    <cellStyle name="Normal 4 2 2 5 3 6" xfId="17638" xr:uid="{00000000-0005-0000-0000-0000E5440000}"/>
    <cellStyle name="Normal 4 2 2 5 4" xfId="17639" xr:uid="{00000000-0005-0000-0000-0000E6440000}"/>
    <cellStyle name="Normal 4 2 2 5 4 2" xfId="17640" xr:uid="{00000000-0005-0000-0000-0000E7440000}"/>
    <cellStyle name="Normal 4 2 2 5 4 2 2" xfId="17641" xr:uid="{00000000-0005-0000-0000-0000E8440000}"/>
    <cellStyle name="Normal 4 2 2 5 4 2 3" xfId="17642" xr:uid="{00000000-0005-0000-0000-0000E9440000}"/>
    <cellStyle name="Normal 4 2 2 5 4 2 4" xfId="17643" xr:uid="{00000000-0005-0000-0000-0000EA440000}"/>
    <cellStyle name="Normal 4 2 2 5 4 3" xfId="17644" xr:uid="{00000000-0005-0000-0000-0000EB440000}"/>
    <cellStyle name="Normal 4 2 2 5 4 4" xfId="17645" xr:uid="{00000000-0005-0000-0000-0000EC440000}"/>
    <cellStyle name="Normal 4 2 2 5 4 5" xfId="17646" xr:uid="{00000000-0005-0000-0000-0000ED440000}"/>
    <cellStyle name="Normal 4 2 2 5 5" xfId="17647" xr:uid="{00000000-0005-0000-0000-0000EE440000}"/>
    <cellStyle name="Normal 4 2 2 5 5 2" xfId="17648" xr:uid="{00000000-0005-0000-0000-0000EF440000}"/>
    <cellStyle name="Normal 4 2 2 5 5 3" xfId="17649" xr:uid="{00000000-0005-0000-0000-0000F0440000}"/>
    <cellStyle name="Normal 4 2 2 5 5 4" xfId="17650" xr:uid="{00000000-0005-0000-0000-0000F1440000}"/>
    <cellStyle name="Normal 4 2 2 5 6" xfId="17651" xr:uid="{00000000-0005-0000-0000-0000F2440000}"/>
    <cellStyle name="Normal 4 2 2 5 7" xfId="17652" xr:uid="{00000000-0005-0000-0000-0000F3440000}"/>
    <cellStyle name="Normal 4 2 2 5 8" xfId="17653" xr:uid="{00000000-0005-0000-0000-0000F4440000}"/>
    <cellStyle name="Normal 4 2 2 6" xfId="17654" xr:uid="{00000000-0005-0000-0000-0000F5440000}"/>
    <cellStyle name="Normal 4 2 2 6 2" xfId="17655" xr:uid="{00000000-0005-0000-0000-0000F6440000}"/>
    <cellStyle name="Normal 4 2 2 6 2 2" xfId="17656" xr:uid="{00000000-0005-0000-0000-0000F7440000}"/>
    <cellStyle name="Normal 4 2 2 6 2 2 2" xfId="17657" xr:uid="{00000000-0005-0000-0000-0000F8440000}"/>
    <cellStyle name="Normal 4 2 2 6 2 2 2 2" xfId="17658" xr:uid="{00000000-0005-0000-0000-0000F9440000}"/>
    <cellStyle name="Normal 4 2 2 6 2 2 2 3" xfId="17659" xr:uid="{00000000-0005-0000-0000-0000FA440000}"/>
    <cellStyle name="Normal 4 2 2 6 2 2 2 4" xfId="17660" xr:uid="{00000000-0005-0000-0000-0000FB440000}"/>
    <cellStyle name="Normal 4 2 2 6 2 2 3" xfId="17661" xr:uid="{00000000-0005-0000-0000-0000FC440000}"/>
    <cellStyle name="Normal 4 2 2 6 2 2 4" xfId="17662" xr:uid="{00000000-0005-0000-0000-0000FD440000}"/>
    <cellStyle name="Normal 4 2 2 6 2 2 5" xfId="17663" xr:uid="{00000000-0005-0000-0000-0000FE440000}"/>
    <cellStyle name="Normal 4 2 2 6 2 3" xfId="17664" xr:uid="{00000000-0005-0000-0000-0000FF440000}"/>
    <cellStyle name="Normal 4 2 2 6 2 3 2" xfId="17665" xr:uid="{00000000-0005-0000-0000-000000450000}"/>
    <cellStyle name="Normal 4 2 2 6 2 3 3" xfId="17666" xr:uid="{00000000-0005-0000-0000-000001450000}"/>
    <cellStyle name="Normal 4 2 2 6 2 3 4" xfId="17667" xr:uid="{00000000-0005-0000-0000-000002450000}"/>
    <cellStyle name="Normal 4 2 2 6 2 4" xfId="17668" xr:uid="{00000000-0005-0000-0000-000003450000}"/>
    <cellStyle name="Normal 4 2 2 6 2 5" xfId="17669" xr:uid="{00000000-0005-0000-0000-000004450000}"/>
    <cellStyle name="Normal 4 2 2 6 2 6" xfId="17670" xr:uid="{00000000-0005-0000-0000-000005450000}"/>
    <cellStyle name="Normal 4 2 2 6 3" xfId="17671" xr:uid="{00000000-0005-0000-0000-000006450000}"/>
    <cellStyle name="Normal 4 2 2 6 3 2" xfId="17672" xr:uid="{00000000-0005-0000-0000-000007450000}"/>
    <cellStyle name="Normal 4 2 2 6 3 2 2" xfId="17673" xr:uid="{00000000-0005-0000-0000-000008450000}"/>
    <cellStyle name="Normal 4 2 2 6 3 2 2 2" xfId="17674" xr:uid="{00000000-0005-0000-0000-000009450000}"/>
    <cellStyle name="Normal 4 2 2 6 3 2 2 3" xfId="17675" xr:uid="{00000000-0005-0000-0000-00000A450000}"/>
    <cellStyle name="Normal 4 2 2 6 3 2 2 4" xfId="17676" xr:uid="{00000000-0005-0000-0000-00000B450000}"/>
    <cellStyle name="Normal 4 2 2 6 3 2 3" xfId="17677" xr:uid="{00000000-0005-0000-0000-00000C450000}"/>
    <cellStyle name="Normal 4 2 2 6 3 2 4" xfId="17678" xr:uid="{00000000-0005-0000-0000-00000D450000}"/>
    <cellStyle name="Normal 4 2 2 6 3 2 5" xfId="17679" xr:uid="{00000000-0005-0000-0000-00000E450000}"/>
    <cellStyle name="Normal 4 2 2 6 3 3" xfId="17680" xr:uid="{00000000-0005-0000-0000-00000F450000}"/>
    <cellStyle name="Normal 4 2 2 6 3 3 2" xfId="17681" xr:uid="{00000000-0005-0000-0000-000010450000}"/>
    <cellStyle name="Normal 4 2 2 6 3 3 3" xfId="17682" xr:uid="{00000000-0005-0000-0000-000011450000}"/>
    <cellStyle name="Normal 4 2 2 6 3 3 4" xfId="17683" xr:uid="{00000000-0005-0000-0000-000012450000}"/>
    <cellStyle name="Normal 4 2 2 6 3 4" xfId="17684" xr:uid="{00000000-0005-0000-0000-000013450000}"/>
    <cellStyle name="Normal 4 2 2 6 3 5" xfId="17685" xr:uid="{00000000-0005-0000-0000-000014450000}"/>
    <cellStyle name="Normal 4 2 2 6 3 6" xfId="17686" xr:uid="{00000000-0005-0000-0000-000015450000}"/>
    <cellStyle name="Normal 4 2 2 6 4" xfId="17687" xr:uid="{00000000-0005-0000-0000-000016450000}"/>
    <cellStyle name="Normal 4 2 2 6 4 2" xfId="17688" xr:uid="{00000000-0005-0000-0000-000017450000}"/>
    <cellStyle name="Normal 4 2 2 6 4 2 2" xfId="17689" xr:uid="{00000000-0005-0000-0000-000018450000}"/>
    <cellStyle name="Normal 4 2 2 6 4 2 3" xfId="17690" xr:uid="{00000000-0005-0000-0000-000019450000}"/>
    <cellStyle name="Normal 4 2 2 6 4 2 4" xfId="17691" xr:uid="{00000000-0005-0000-0000-00001A450000}"/>
    <cellStyle name="Normal 4 2 2 6 4 3" xfId="17692" xr:uid="{00000000-0005-0000-0000-00001B450000}"/>
    <cellStyle name="Normal 4 2 2 6 4 4" xfId="17693" xr:uid="{00000000-0005-0000-0000-00001C450000}"/>
    <cellStyle name="Normal 4 2 2 6 4 5" xfId="17694" xr:uid="{00000000-0005-0000-0000-00001D450000}"/>
    <cellStyle name="Normal 4 2 2 6 5" xfId="17695" xr:uid="{00000000-0005-0000-0000-00001E450000}"/>
    <cellStyle name="Normal 4 2 2 6 5 2" xfId="17696" xr:uid="{00000000-0005-0000-0000-00001F450000}"/>
    <cellStyle name="Normal 4 2 2 6 5 3" xfId="17697" xr:uid="{00000000-0005-0000-0000-000020450000}"/>
    <cellStyle name="Normal 4 2 2 6 5 4" xfId="17698" xr:uid="{00000000-0005-0000-0000-000021450000}"/>
    <cellStyle name="Normal 4 2 2 6 6" xfId="17699" xr:uid="{00000000-0005-0000-0000-000022450000}"/>
    <cellStyle name="Normal 4 2 2 6 7" xfId="17700" xr:uid="{00000000-0005-0000-0000-000023450000}"/>
    <cellStyle name="Normal 4 2 2 6 8" xfId="17701" xr:uid="{00000000-0005-0000-0000-000024450000}"/>
    <cellStyle name="Normal 4 2 2 7" xfId="17702" xr:uid="{00000000-0005-0000-0000-000025450000}"/>
    <cellStyle name="Normal 4 2 2 7 2" xfId="17703" xr:uid="{00000000-0005-0000-0000-000026450000}"/>
    <cellStyle name="Normal 4 2 2 7 2 2" xfId="17704" xr:uid="{00000000-0005-0000-0000-000027450000}"/>
    <cellStyle name="Normal 4 2 2 7 2 2 2" xfId="17705" xr:uid="{00000000-0005-0000-0000-000028450000}"/>
    <cellStyle name="Normal 4 2 2 7 2 2 3" xfId="17706" xr:uid="{00000000-0005-0000-0000-000029450000}"/>
    <cellStyle name="Normal 4 2 2 7 2 2 4" xfId="17707" xr:uid="{00000000-0005-0000-0000-00002A450000}"/>
    <cellStyle name="Normal 4 2 2 7 2 3" xfId="17708" xr:uid="{00000000-0005-0000-0000-00002B450000}"/>
    <cellStyle name="Normal 4 2 2 7 2 4" xfId="17709" xr:uid="{00000000-0005-0000-0000-00002C450000}"/>
    <cellStyle name="Normal 4 2 2 7 2 5" xfId="17710" xr:uid="{00000000-0005-0000-0000-00002D450000}"/>
    <cellStyle name="Normal 4 2 2 7 3" xfId="17711" xr:uid="{00000000-0005-0000-0000-00002E450000}"/>
    <cellStyle name="Normal 4 2 2 7 3 2" xfId="17712" xr:uid="{00000000-0005-0000-0000-00002F450000}"/>
    <cellStyle name="Normal 4 2 2 7 3 3" xfId="17713" xr:uid="{00000000-0005-0000-0000-000030450000}"/>
    <cellStyle name="Normal 4 2 2 7 3 4" xfId="17714" xr:uid="{00000000-0005-0000-0000-000031450000}"/>
    <cellStyle name="Normal 4 2 2 7 4" xfId="17715" xr:uid="{00000000-0005-0000-0000-000032450000}"/>
    <cellStyle name="Normal 4 2 2 7 5" xfId="17716" xr:uid="{00000000-0005-0000-0000-000033450000}"/>
    <cellStyle name="Normal 4 2 2 7 6" xfId="17717" xr:uid="{00000000-0005-0000-0000-000034450000}"/>
    <cellStyle name="Normal 4 2 2 8" xfId="17718" xr:uid="{00000000-0005-0000-0000-000035450000}"/>
    <cellStyle name="Normal 4 2 2 8 2" xfId="17719" xr:uid="{00000000-0005-0000-0000-000036450000}"/>
    <cellStyle name="Normal 4 2 2 8 2 2" xfId="17720" xr:uid="{00000000-0005-0000-0000-000037450000}"/>
    <cellStyle name="Normal 4 2 2 8 2 2 2" xfId="17721" xr:uid="{00000000-0005-0000-0000-000038450000}"/>
    <cellStyle name="Normal 4 2 2 8 2 2 3" xfId="17722" xr:uid="{00000000-0005-0000-0000-000039450000}"/>
    <cellStyle name="Normal 4 2 2 8 2 2 4" xfId="17723" xr:uid="{00000000-0005-0000-0000-00003A450000}"/>
    <cellStyle name="Normal 4 2 2 8 2 3" xfId="17724" xr:uid="{00000000-0005-0000-0000-00003B450000}"/>
    <cellStyle name="Normal 4 2 2 8 2 4" xfId="17725" xr:uid="{00000000-0005-0000-0000-00003C450000}"/>
    <cellStyle name="Normal 4 2 2 8 2 5" xfId="17726" xr:uid="{00000000-0005-0000-0000-00003D450000}"/>
    <cellStyle name="Normal 4 2 2 8 3" xfId="17727" xr:uid="{00000000-0005-0000-0000-00003E450000}"/>
    <cellStyle name="Normal 4 2 2 8 3 2" xfId="17728" xr:uid="{00000000-0005-0000-0000-00003F450000}"/>
    <cellStyle name="Normal 4 2 2 8 3 3" xfId="17729" xr:uid="{00000000-0005-0000-0000-000040450000}"/>
    <cellStyle name="Normal 4 2 2 8 3 4" xfId="17730" xr:uid="{00000000-0005-0000-0000-000041450000}"/>
    <cellStyle name="Normal 4 2 2 8 4" xfId="17731" xr:uid="{00000000-0005-0000-0000-000042450000}"/>
    <cellStyle name="Normal 4 2 2 8 5" xfId="17732" xr:uid="{00000000-0005-0000-0000-000043450000}"/>
    <cellStyle name="Normal 4 2 2 8 6" xfId="17733" xr:uid="{00000000-0005-0000-0000-000044450000}"/>
    <cellStyle name="Normal 4 2 2 9" xfId="17734" xr:uid="{00000000-0005-0000-0000-000045450000}"/>
    <cellStyle name="Normal 4 2 3" xfId="17735" xr:uid="{00000000-0005-0000-0000-000046450000}"/>
    <cellStyle name="Normal 4 2 3 10" xfId="17736" xr:uid="{00000000-0005-0000-0000-000047450000}"/>
    <cellStyle name="Normal 4 2 3 2" xfId="17737" xr:uid="{00000000-0005-0000-0000-000048450000}"/>
    <cellStyle name="Normal 4 2 3 2 2" xfId="17738" xr:uid="{00000000-0005-0000-0000-000049450000}"/>
    <cellStyle name="Normal 4 2 3 2 2 2" xfId="17739" xr:uid="{00000000-0005-0000-0000-00004A450000}"/>
    <cellStyle name="Normal 4 2 3 2 2 2 2" xfId="17740" xr:uid="{00000000-0005-0000-0000-00004B450000}"/>
    <cellStyle name="Normal 4 2 3 2 2 2 2 2" xfId="17741" xr:uid="{00000000-0005-0000-0000-00004C450000}"/>
    <cellStyle name="Normal 4 2 3 2 2 2 2 3" xfId="17742" xr:uid="{00000000-0005-0000-0000-00004D450000}"/>
    <cellStyle name="Normal 4 2 3 2 2 2 2 4" xfId="17743" xr:uid="{00000000-0005-0000-0000-00004E450000}"/>
    <cellStyle name="Normal 4 2 3 2 2 2 3" xfId="17744" xr:uid="{00000000-0005-0000-0000-00004F450000}"/>
    <cellStyle name="Normal 4 2 3 2 2 2 4" xfId="17745" xr:uid="{00000000-0005-0000-0000-000050450000}"/>
    <cellStyle name="Normal 4 2 3 2 2 2 5" xfId="17746" xr:uid="{00000000-0005-0000-0000-000051450000}"/>
    <cellStyle name="Normal 4 2 3 2 2 3" xfId="17747" xr:uid="{00000000-0005-0000-0000-000052450000}"/>
    <cellStyle name="Normal 4 2 3 2 2 3 2" xfId="17748" xr:uid="{00000000-0005-0000-0000-000053450000}"/>
    <cellStyle name="Normal 4 2 3 2 2 3 3" xfId="17749" xr:uid="{00000000-0005-0000-0000-000054450000}"/>
    <cellStyle name="Normal 4 2 3 2 2 3 4" xfId="17750" xr:uid="{00000000-0005-0000-0000-000055450000}"/>
    <cellStyle name="Normal 4 2 3 2 2 4" xfId="17751" xr:uid="{00000000-0005-0000-0000-000056450000}"/>
    <cellStyle name="Normal 4 2 3 2 2 5" xfId="17752" xr:uid="{00000000-0005-0000-0000-000057450000}"/>
    <cellStyle name="Normal 4 2 3 2 2 6" xfId="17753" xr:uid="{00000000-0005-0000-0000-000058450000}"/>
    <cellStyle name="Normal 4 2 3 2 3" xfId="17754" xr:uid="{00000000-0005-0000-0000-000059450000}"/>
    <cellStyle name="Normal 4 2 3 2 3 2" xfId="17755" xr:uid="{00000000-0005-0000-0000-00005A450000}"/>
    <cellStyle name="Normal 4 2 3 2 3 2 2" xfId="17756" xr:uid="{00000000-0005-0000-0000-00005B450000}"/>
    <cellStyle name="Normal 4 2 3 2 3 2 2 2" xfId="17757" xr:uid="{00000000-0005-0000-0000-00005C450000}"/>
    <cellStyle name="Normal 4 2 3 2 3 2 2 3" xfId="17758" xr:uid="{00000000-0005-0000-0000-00005D450000}"/>
    <cellStyle name="Normal 4 2 3 2 3 2 2 4" xfId="17759" xr:uid="{00000000-0005-0000-0000-00005E450000}"/>
    <cellStyle name="Normal 4 2 3 2 3 2 3" xfId="17760" xr:uid="{00000000-0005-0000-0000-00005F450000}"/>
    <cellStyle name="Normal 4 2 3 2 3 2 4" xfId="17761" xr:uid="{00000000-0005-0000-0000-000060450000}"/>
    <cellStyle name="Normal 4 2 3 2 3 2 5" xfId="17762" xr:uid="{00000000-0005-0000-0000-000061450000}"/>
    <cellStyle name="Normal 4 2 3 2 3 3" xfId="17763" xr:uid="{00000000-0005-0000-0000-000062450000}"/>
    <cellStyle name="Normal 4 2 3 2 3 3 2" xfId="17764" xr:uid="{00000000-0005-0000-0000-000063450000}"/>
    <cellStyle name="Normal 4 2 3 2 3 3 3" xfId="17765" xr:uid="{00000000-0005-0000-0000-000064450000}"/>
    <cellStyle name="Normal 4 2 3 2 3 3 4" xfId="17766" xr:uid="{00000000-0005-0000-0000-000065450000}"/>
    <cellStyle name="Normal 4 2 3 2 3 4" xfId="17767" xr:uid="{00000000-0005-0000-0000-000066450000}"/>
    <cellStyle name="Normal 4 2 3 2 3 5" xfId="17768" xr:uid="{00000000-0005-0000-0000-000067450000}"/>
    <cellStyle name="Normal 4 2 3 2 3 6" xfId="17769" xr:uid="{00000000-0005-0000-0000-000068450000}"/>
    <cellStyle name="Normal 4 2 3 2 4" xfId="17770" xr:uid="{00000000-0005-0000-0000-000069450000}"/>
    <cellStyle name="Normal 4 2 3 2 4 2" xfId="17771" xr:uid="{00000000-0005-0000-0000-00006A450000}"/>
    <cellStyle name="Normal 4 2 3 2 4 2 2" xfId="17772" xr:uid="{00000000-0005-0000-0000-00006B450000}"/>
    <cellStyle name="Normal 4 2 3 2 4 2 3" xfId="17773" xr:uid="{00000000-0005-0000-0000-00006C450000}"/>
    <cellStyle name="Normal 4 2 3 2 4 2 4" xfId="17774" xr:uid="{00000000-0005-0000-0000-00006D450000}"/>
    <cellStyle name="Normal 4 2 3 2 4 3" xfId="17775" xr:uid="{00000000-0005-0000-0000-00006E450000}"/>
    <cellStyle name="Normal 4 2 3 2 4 4" xfId="17776" xr:uid="{00000000-0005-0000-0000-00006F450000}"/>
    <cellStyle name="Normal 4 2 3 2 4 5" xfId="17777" xr:uid="{00000000-0005-0000-0000-000070450000}"/>
    <cellStyle name="Normal 4 2 3 2 5" xfId="17778" xr:uid="{00000000-0005-0000-0000-000071450000}"/>
    <cellStyle name="Normal 4 2 3 2 5 2" xfId="17779" xr:uid="{00000000-0005-0000-0000-000072450000}"/>
    <cellStyle name="Normal 4 2 3 2 5 3" xfId="17780" xr:uid="{00000000-0005-0000-0000-000073450000}"/>
    <cellStyle name="Normal 4 2 3 2 5 4" xfId="17781" xr:uid="{00000000-0005-0000-0000-000074450000}"/>
    <cellStyle name="Normal 4 2 3 2 6" xfId="17782" xr:uid="{00000000-0005-0000-0000-000075450000}"/>
    <cellStyle name="Normal 4 2 3 2 7" xfId="17783" xr:uid="{00000000-0005-0000-0000-000076450000}"/>
    <cellStyle name="Normal 4 2 3 2 8" xfId="17784" xr:uid="{00000000-0005-0000-0000-000077450000}"/>
    <cellStyle name="Normal 4 2 3 3" xfId="17785" xr:uid="{00000000-0005-0000-0000-000078450000}"/>
    <cellStyle name="Normal 4 2 3 3 2" xfId="17786" xr:uid="{00000000-0005-0000-0000-000079450000}"/>
    <cellStyle name="Normal 4 2 3 3 2 2" xfId="17787" xr:uid="{00000000-0005-0000-0000-00007A450000}"/>
    <cellStyle name="Normal 4 2 3 3 2 2 2" xfId="17788" xr:uid="{00000000-0005-0000-0000-00007B450000}"/>
    <cellStyle name="Normal 4 2 3 3 2 2 3" xfId="17789" xr:uid="{00000000-0005-0000-0000-00007C450000}"/>
    <cellStyle name="Normal 4 2 3 3 2 2 4" xfId="17790" xr:uid="{00000000-0005-0000-0000-00007D450000}"/>
    <cellStyle name="Normal 4 2 3 3 2 3" xfId="17791" xr:uid="{00000000-0005-0000-0000-00007E450000}"/>
    <cellStyle name="Normal 4 2 3 3 2 3 2" xfId="17792" xr:uid="{00000000-0005-0000-0000-00007F450000}"/>
    <cellStyle name="Normal 4 2 3 3 2 3 3" xfId="17793" xr:uid="{00000000-0005-0000-0000-000080450000}"/>
    <cellStyle name="Normal 4 2 3 3 2 3 4" xfId="17794" xr:uid="{00000000-0005-0000-0000-000081450000}"/>
    <cellStyle name="Normal 4 2 3 3 2 4" xfId="17795" xr:uid="{00000000-0005-0000-0000-000082450000}"/>
    <cellStyle name="Normal 4 2 3 3 2 5" xfId="17796" xr:uid="{00000000-0005-0000-0000-000083450000}"/>
    <cellStyle name="Normal 4 2 3 3 2 6" xfId="17797" xr:uid="{00000000-0005-0000-0000-000084450000}"/>
    <cellStyle name="Normal 4 2 3 3 3" xfId="17798" xr:uid="{00000000-0005-0000-0000-000085450000}"/>
    <cellStyle name="Normal 4 2 3 3 3 2" xfId="17799" xr:uid="{00000000-0005-0000-0000-000086450000}"/>
    <cellStyle name="Normal 4 2 3 3 3 3" xfId="17800" xr:uid="{00000000-0005-0000-0000-000087450000}"/>
    <cellStyle name="Normal 4 2 3 3 3 4" xfId="17801" xr:uid="{00000000-0005-0000-0000-000088450000}"/>
    <cellStyle name="Normal 4 2 3 3 4" xfId="17802" xr:uid="{00000000-0005-0000-0000-000089450000}"/>
    <cellStyle name="Normal 4 2 3 3 4 2" xfId="17803" xr:uid="{00000000-0005-0000-0000-00008A450000}"/>
    <cellStyle name="Normal 4 2 3 3 4 3" xfId="17804" xr:uid="{00000000-0005-0000-0000-00008B450000}"/>
    <cellStyle name="Normal 4 2 3 3 4 4" xfId="17805" xr:uid="{00000000-0005-0000-0000-00008C450000}"/>
    <cellStyle name="Normal 4 2 3 3 5" xfId="17806" xr:uid="{00000000-0005-0000-0000-00008D450000}"/>
    <cellStyle name="Normal 4 2 3 3 6" xfId="17807" xr:uid="{00000000-0005-0000-0000-00008E450000}"/>
    <cellStyle name="Normal 4 2 3 3 7" xfId="17808" xr:uid="{00000000-0005-0000-0000-00008F450000}"/>
    <cellStyle name="Normal 4 2 3 4" xfId="17809" xr:uid="{00000000-0005-0000-0000-000090450000}"/>
    <cellStyle name="Normal 4 2 3 4 2" xfId="17810" xr:uid="{00000000-0005-0000-0000-000091450000}"/>
    <cellStyle name="Normal 4 2 3 4 2 2" xfId="17811" xr:uid="{00000000-0005-0000-0000-000092450000}"/>
    <cellStyle name="Normal 4 2 3 4 2 2 2" xfId="17812" xr:uid="{00000000-0005-0000-0000-000093450000}"/>
    <cellStyle name="Normal 4 2 3 4 2 2 3" xfId="17813" xr:uid="{00000000-0005-0000-0000-000094450000}"/>
    <cellStyle name="Normal 4 2 3 4 2 2 4" xfId="17814" xr:uid="{00000000-0005-0000-0000-000095450000}"/>
    <cellStyle name="Normal 4 2 3 4 2 3" xfId="17815" xr:uid="{00000000-0005-0000-0000-000096450000}"/>
    <cellStyle name="Normal 4 2 3 4 2 4" xfId="17816" xr:uid="{00000000-0005-0000-0000-000097450000}"/>
    <cellStyle name="Normal 4 2 3 4 2 5" xfId="17817" xr:uid="{00000000-0005-0000-0000-000098450000}"/>
    <cellStyle name="Normal 4 2 3 4 3" xfId="17818" xr:uid="{00000000-0005-0000-0000-000099450000}"/>
    <cellStyle name="Normal 4 2 3 4 3 2" xfId="17819" xr:uid="{00000000-0005-0000-0000-00009A450000}"/>
    <cellStyle name="Normal 4 2 3 4 3 3" xfId="17820" xr:uid="{00000000-0005-0000-0000-00009B450000}"/>
    <cellStyle name="Normal 4 2 3 4 3 4" xfId="17821" xr:uid="{00000000-0005-0000-0000-00009C450000}"/>
    <cellStyle name="Normal 4 2 3 4 4" xfId="17822" xr:uid="{00000000-0005-0000-0000-00009D450000}"/>
    <cellStyle name="Normal 4 2 3 4 5" xfId="17823" xr:uid="{00000000-0005-0000-0000-00009E450000}"/>
    <cellStyle name="Normal 4 2 3 4 6" xfId="17824" xr:uid="{00000000-0005-0000-0000-00009F450000}"/>
    <cellStyle name="Normal 4 2 3 5" xfId="17825" xr:uid="{00000000-0005-0000-0000-0000A0450000}"/>
    <cellStyle name="Normal 4 2 3 5 2" xfId="17826" xr:uid="{00000000-0005-0000-0000-0000A1450000}"/>
    <cellStyle name="Normal 4 2 3 5 2 2" xfId="17827" xr:uid="{00000000-0005-0000-0000-0000A2450000}"/>
    <cellStyle name="Normal 4 2 3 5 2 2 2" xfId="17828" xr:uid="{00000000-0005-0000-0000-0000A3450000}"/>
    <cellStyle name="Normal 4 2 3 5 2 2 3" xfId="17829" xr:uid="{00000000-0005-0000-0000-0000A4450000}"/>
    <cellStyle name="Normal 4 2 3 5 2 2 4" xfId="17830" xr:uid="{00000000-0005-0000-0000-0000A5450000}"/>
    <cellStyle name="Normal 4 2 3 5 2 3" xfId="17831" xr:uid="{00000000-0005-0000-0000-0000A6450000}"/>
    <cellStyle name="Normal 4 2 3 5 2 4" xfId="17832" xr:uid="{00000000-0005-0000-0000-0000A7450000}"/>
    <cellStyle name="Normal 4 2 3 5 2 5" xfId="17833" xr:uid="{00000000-0005-0000-0000-0000A8450000}"/>
    <cellStyle name="Normal 4 2 3 5 3" xfId="17834" xr:uid="{00000000-0005-0000-0000-0000A9450000}"/>
    <cellStyle name="Normal 4 2 3 5 3 2" xfId="17835" xr:uid="{00000000-0005-0000-0000-0000AA450000}"/>
    <cellStyle name="Normal 4 2 3 5 3 3" xfId="17836" xr:uid="{00000000-0005-0000-0000-0000AB450000}"/>
    <cellStyle name="Normal 4 2 3 5 3 4" xfId="17837" xr:uid="{00000000-0005-0000-0000-0000AC450000}"/>
    <cellStyle name="Normal 4 2 3 5 4" xfId="17838" xr:uid="{00000000-0005-0000-0000-0000AD450000}"/>
    <cellStyle name="Normal 4 2 3 5 4 2" xfId="17839" xr:uid="{00000000-0005-0000-0000-0000AE450000}"/>
    <cellStyle name="Normal 4 2 3 5 4 3" xfId="17840" xr:uid="{00000000-0005-0000-0000-0000AF450000}"/>
    <cellStyle name="Normal 4 2 3 5 4 4" xfId="17841" xr:uid="{00000000-0005-0000-0000-0000B0450000}"/>
    <cellStyle name="Normal 4 2 3 5 5" xfId="17842" xr:uid="{00000000-0005-0000-0000-0000B1450000}"/>
    <cellStyle name="Normal 4 2 3 5 6" xfId="17843" xr:uid="{00000000-0005-0000-0000-0000B2450000}"/>
    <cellStyle name="Normal 4 2 3 5 7" xfId="17844" xr:uid="{00000000-0005-0000-0000-0000B3450000}"/>
    <cellStyle name="Normal 4 2 3 6" xfId="17845" xr:uid="{00000000-0005-0000-0000-0000B4450000}"/>
    <cellStyle name="Normal 4 2 3 6 2" xfId="17846" xr:uid="{00000000-0005-0000-0000-0000B5450000}"/>
    <cellStyle name="Normal 4 2 3 6 2 2" xfId="17847" xr:uid="{00000000-0005-0000-0000-0000B6450000}"/>
    <cellStyle name="Normal 4 2 3 6 2 3" xfId="17848" xr:uid="{00000000-0005-0000-0000-0000B7450000}"/>
    <cellStyle name="Normal 4 2 3 6 2 4" xfId="17849" xr:uid="{00000000-0005-0000-0000-0000B8450000}"/>
    <cellStyle name="Normal 4 2 3 6 3" xfId="17850" xr:uid="{00000000-0005-0000-0000-0000B9450000}"/>
    <cellStyle name="Normal 4 2 3 6 4" xfId="17851" xr:uid="{00000000-0005-0000-0000-0000BA450000}"/>
    <cellStyle name="Normal 4 2 3 6 5" xfId="17852" xr:uid="{00000000-0005-0000-0000-0000BB450000}"/>
    <cellStyle name="Normal 4 2 3 7" xfId="17853" xr:uid="{00000000-0005-0000-0000-0000BC450000}"/>
    <cellStyle name="Normal 4 2 3 7 2" xfId="17854" xr:uid="{00000000-0005-0000-0000-0000BD450000}"/>
    <cellStyle name="Normal 4 2 3 7 3" xfId="17855" xr:uid="{00000000-0005-0000-0000-0000BE450000}"/>
    <cellStyle name="Normal 4 2 3 7 4" xfId="17856" xr:uid="{00000000-0005-0000-0000-0000BF450000}"/>
    <cellStyle name="Normal 4 2 3 8" xfId="17857" xr:uid="{00000000-0005-0000-0000-0000C0450000}"/>
    <cellStyle name="Normal 4 2 3 9" xfId="17858" xr:uid="{00000000-0005-0000-0000-0000C1450000}"/>
    <cellStyle name="Normal 4 2 4" xfId="17859" xr:uid="{00000000-0005-0000-0000-0000C2450000}"/>
    <cellStyle name="Normal 4 2 4 10" xfId="17860" xr:uid="{00000000-0005-0000-0000-0000C3450000}"/>
    <cellStyle name="Normal 4 2 4 2" xfId="17861" xr:uid="{00000000-0005-0000-0000-0000C4450000}"/>
    <cellStyle name="Normal 4 2 4 2 2" xfId="17862" xr:uid="{00000000-0005-0000-0000-0000C5450000}"/>
    <cellStyle name="Normal 4 2 4 2 2 2" xfId="17863" xr:uid="{00000000-0005-0000-0000-0000C6450000}"/>
    <cellStyle name="Normal 4 2 4 2 2 2 2" xfId="17864" xr:uid="{00000000-0005-0000-0000-0000C7450000}"/>
    <cellStyle name="Normal 4 2 4 2 2 2 2 2" xfId="17865" xr:uid="{00000000-0005-0000-0000-0000C8450000}"/>
    <cellStyle name="Normal 4 2 4 2 2 2 2 3" xfId="17866" xr:uid="{00000000-0005-0000-0000-0000C9450000}"/>
    <cellStyle name="Normal 4 2 4 2 2 2 2 4" xfId="17867" xr:uid="{00000000-0005-0000-0000-0000CA450000}"/>
    <cellStyle name="Normal 4 2 4 2 2 2 3" xfId="17868" xr:uid="{00000000-0005-0000-0000-0000CB450000}"/>
    <cellStyle name="Normal 4 2 4 2 2 2 4" xfId="17869" xr:uid="{00000000-0005-0000-0000-0000CC450000}"/>
    <cellStyle name="Normal 4 2 4 2 2 2 5" xfId="17870" xr:uid="{00000000-0005-0000-0000-0000CD450000}"/>
    <cellStyle name="Normal 4 2 4 2 2 3" xfId="17871" xr:uid="{00000000-0005-0000-0000-0000CE450000}"/>
    <cellStyle name="Normal 4 2 4 2 2 3 2" xfId="17872" xr:uid="{00000000-0005-0000-0000-0000CF450000}"/>
    <cellStyle name="Normal 4 2 4 2 2 3 3" xfId="17873" xr:uid="{00000000-0005-0000-0000-0000D0450000}"/>
    <cellStyle name="Normal 4 2 4 2 2 3 4" xfId="17874" xr:uid="{00000000-0005-0000-0000-0000D1450000}"/>
    <cellStyle name="Normal 4 2 4 2 2 4" xfId="17875" xr:uid="{00000000-0005-0000-0000-0000D2450000}"/>
    <cellStyle name="Normal 4 2 4 2 2 5" xfId="17876" xr:uid="{00000000-0005-0000-0000-0000D3450000}"/>
    <cellStyle name="Normal 4 2 4 2 2 6" xfId="17877" xr:uid="{00000000-0005-0000-0000-0000D4450000}"/>
    <cellStyle name="Normal 4 2 4 2 3" xfId="17878" xr:uid="{00000000-0005-0000-0000-0000D5450000}"/>
    <cellStyle name="Normal 4 2 4 2 3 2" xfId="17879" xr:uid="{00000000-0005-0000-0000-0000D6450000}"/>
    <cellStyle name="Normal 4 2 4 2 3 2 2" xfId="17880" xr:uid="{00000000-0005-0000-0000-0000D7450000}"/>
    <cellStyle name="Normal 4 2 4 2 3 2 2 2" xfId="17881" xr:uid="{00000000-0005-0000-0000-0000D8450000}"/>
    <cellStyle name="Normal 4 2 4 2 3 2 2 3" xfId="17882" xr:uid="{00000000-0005-0000-0000-0000D9450000}"/>
    <cellStyle name="Normal 4 2 4 2 3 2 2 4" xfId="17883" xr:uid="{00000000-0005-0000-0000-0000DA450000}"/>
    <cellStyle name="Normal 4 2 4 2 3 2 3" xfId="17884" xr:uid="{00000000-0005-0000-0000-0000DB450000}"/>
    <cellStyle name="Normal 4 2 4 2 3 2 4" xfId="17885" xr:uid="{00000000-0005-0000-0000-0000DC450000}"/>
    <cellStyle name="Normal 4 2 4 2 3 2 5" xfId="17886" xr:uid="{00000000-0005-0000-0000-0000DD450000}"/>
    <cellStyle name="Normal 4 2 4 2 3 3" xfId="17887" xr:uid="{00000000-0005-0000-0000-0000DE450000}"/>
    <cellStyle name="Normal 4 2 4 2 3 3 2" xfId="17888" xr:uid="{00000000-0005-0000-0000-0000DF450000}"/>
    <cellStyle name="Normal 4 2 4 2 3 3 3" xfId="17889" xr:uid="{00000000-0005-0000-0000-0000E0450000}"/>
    <cellStyle name="Normal 4 2 4 2 3 3 4" xfId="17890" xr:uid="{00000000-0005-0000-0000-0000E1450000}"/>
    <cellStyle name="Normal 4 2 4 2 3 4" xfId="17891" xr:uid="{00000000-0005-0000-0000-0000E2450000}"/>
    <cellStyle name="Normal 4 2 4 2 3 5" xfId="17892" xr:uid="{00000000-0005-0000-0000-0000E3450000}"/>
    <cellStyle name="Normal 4 2 4 2 3 6" xfId="17893" xr:uid="{00000000-0005-0000-0000-0000E4450000}"/>
    <cellStyle name="Normal 4 2 4 2 4" xfId="17894" xr:uid="{00000000-0005-0000-0000-0000E5450000}"/>
    <cellStyle name="Normal 4 2 4 2 4 2" xfId="17895" xr:uid="{00000000-0005-0000-0000-0000E6450000}"/>
    <cellStyle name="Normal 4 2 4 2 4 2 2" xfId="17896" xr:uid="{00000000-0005-0000-0000-0000E7450000}"/>
    <cellStyle name="Normal 4 2 4 2 4 2 3" xfId="17897" xr:uid="{00000000-0005-0000-0000-0000E8450000}"/>
    <cellStyle name="Normal 4 2 4 2 4 2 4" xfId="17898" xr:uid="{00000000-0005-0000-0000-0000E9450000}"/>
    <cellStyle name="Normal 4 2 4 2 4 3" xfId="17899" xr:uid="{00000000-0005-0000-0000-0000EA450000}"/>
    <cellStyle name="Normal 4 2 4 2 4 4" xfId="17900" xr:uid="{00000000-0005-0000-0000-0000EB450000}"/>
    <cellStyle name="Normal 4 2 4 2 4 5" xfId="17901" xr:uid="{00000000-0005-0000-0000-0000EC450000}"/>
    <cellStyle name="Normal 4 2 4 2 5" xfId="17902" xr:uid="{00000000-0005-0000-0000-0000ED450000}"/>
    <cellStyle name="Normal 4 2 4 2 5 2" xfId="17903" xr:uid="{00000000-0005-0000-0000-0000EE450000}"/>
    <cellStyle name="Normal 4 2 4 2 5 3" xfId="17904" xr:uid="{00000000-0005-0000-0000-0000EF450000}"/>
    <cellStyle name="Normal 4 2 4 2 5 4" xfId="17905" xr:uid="{00000000-0005-0000-0000-0000F0450000}"/>
    <cellStyle name="Normal 4 2 4 2 6" xfId="17906" xr:uid="{00000000-0005-0000-0000-0000F1450000}"/>
    <cellStyle name="Normal 4 2 4 2 7" xfId="17907" xr:uid="{00000000-0005-0000-0000-0000F2450000}"/>
    <cellStyle name="Normal 4 2 4 2 8" xfId="17908" xr:uid="{00000000-0005-0000-0000-0000F3450000}"/>
    <cellStyle name="Normal 4 2 4 3" xfId="17909" xr:uid="{00000000-0005-0000-0000-0000F4450000}"/>
    <cellStyle name="Normal 4 2 4 3 2" xfId="17910" xr:uid="{00000000-0005-0000-0000-0000F5450000}"/>
    <cellStyle name="Normal 4 2 4 3 2 2" xfId="17911" xr:uid="{00000000-0005-0000-0000-0000F6450000}"/>
    <cellStyle name="Normal 4 2 4 3 2 2 2" xfId="17912" xr:uid="{00000000-0005-0000-0000-0000F7450000}"/>
    <cellStyle name="Normal 4 2 4 3 2 2 3" xfId="17913" xr:uid="{00000000-0005-0000-0000-0000F8450000}"/>
    <cellStyle name="Normal 4 2 4 3 2 2 4" xfId="17914" xr:uid="{00000000-0005-0000-0000-0000F9450000}"/>
    <cellStyle name="Normal 4 2 4 3 2 3" xfId="17915" xr:uid="{00000000-0005-0000-0000-0000FA450000}"/>
    <cellStyle name="Normal 4 2 4 3 2 4" xfId="17916" xr:uid="{00000000-0005-0000-0000-0000FB450000}"/>
    <cellStyle name="Normal 4 2 4 3 2 5" xfId="17917" xr:uid="{00000000-0005-0000-0000-0000FC450000}"/>
    <cellStyle name="Normal 4 2 4 3 3" xfId="17918" xr:uid="{00000000-0005-0000-0000-0000FD450000}"/>
    <cellStyle name="Normal 4 2 4 3 3 2" xfId="17919" xr:uid="{00000000-0005-0000-0000-0000FE450000}"/>
    <cellStyle name="Normal 4 2 4 3 3 3" xfId="17920" xr:uid="{00000000-0005-0000-0000-0000FF450000}"/>
    <cellStyle name="Normal 4 2 4 3 3 4" xfId="17921" xr:uid="{00000000-0005-0000-0000-000000460000}"/>
    <cellStyle name="Normal 4 2 4 3 4" xfId="17922" xr:uid="{00000000-0005-0000-0000-000001460000}"/>
    <cellStyle name="Normal 4 2 4 3 5" xfId="17923" xr:uid="{00000000-0005-0000-0000-000002460000}"/>
    <cellStyle name="Normal 4 2 4 3 6" xfId="17924" xr:uid="{00000000-0005-0000-0000-000003460000}"/>
    <cellStyle name="Normal 4 2 4 4" xfId="17925" xr:uid="{00000000-0005-0000-0000-000004460000}"/>
    <cellStyle name="Normal 4 2 4 4 2" xfId="17926" xr:uid="{00000000-0005-0000-0000-000005460000}"/>
    <cellStyle name="Normal 4 2 4 4 2 2" xfId="17927" xr:uid="{00000000-0005-0000-0000-000006460000}"/>
    <cellStyle name="Normal 4 2 4 4 2 2 2" xfId="17928" xr:uid="{00000000-0005-0000-0000-000007460000}"/>
    <cellStyle name="Normal 4 2 4 4 2 2 3" xfId="17929" xr:uid="{00000000-0005-0000-0000-000008460000}"/>
    <cellStyle name="Normal 4 2 4 4 2 2 4" xfId="17930" xr:uid="{00000000-0005-0000-0000-000009460000}"/>
    <cellStyle name="Normal 4 2 4 4 2 3" xfId="17931" xr:uid="{00000000-0005-0000-0000-00000A460000}"/>
    <cellStyle name="Normal 4 2 4 4 2 4" xfId="17932" xr:uid="{00000000-0005-0000-0000-00000B460000}"/>
    <cellStyle name="Normal 4 2 4 4 2 5" xfId="17933" xr:uid="{00000000-0005-0000-0000-00000C460000}"/>
    <cellStyle name="Normal 4 2 4 4 3" xfId="17934" xr:uid="{00000000-0005-0000-0000-00000D460000}"/>
    <cellStyle name="Normal 4 2 4 4 3 2" xfId="17935" xr:uid="{00000000-0005-0000-0000-00000E460000}"/>
    <cellStyle name="Normal 4 2 4 4 3 3" xfId="17936" xr:uid="{00000000-0005-0000-0000-00000F460000}"/>
    <cellStyle name="Normal 4 2 4 4 3 4" xfId="17937" xr:uid="{00000000-0005-0000-0000-000010460000}"/>
    <cellStyle name="Normal 4 2 4 4 4" xfId="17938" xr:uid="{00000000-0005-0000-0000-000011460000}"/>
    <cellStyle name="Normal 4 2 4 4 5" xfId="17939" xr:uid="{00000000-0005-0000-0000-000012460000}"/>
    <cellStyle name="Normal 4 2 4 4 6" xfId="17940" xr:uid="{00000000-0005-0000-0000-000013460000}"/>
    <cellStyle name="Normal 4 2 4 5" xfId="17941" xr:uid="{00000000-0005-0000-0000-000014460000}"/>
    <cellStyle name="Normal 4 2 4 5 2" xfId="17942" xr:uid="{00000000-0005-0000-0000-000015460000}"/>
    <cellStyle name="Normal 4 2 4 5 2 2" xfId="17943" xr:uid="{00000000-0005-0000-0000-000016460000}"/>
    <cellStyle name="Normal 4 2 4 5 2 2 2" xfId="17944" xr:uid="{00000000-0005-0000-0000-000017460000}"/>
    <cellStyle name="Normal 4 2 4 5 2 2 3" xfId="17945" xr:uid="{00000000-0005-0000-0000-000018460000}"/>
    <cellStyle name="Normal 4 2 4 5 2 2 4" xfId="17946" xr:uid="{00000000-0005-0000-0000-000019460000}"/>
    <cellStyle name="Normal 4 2 4 5 2 3" xfId="17947" xr:uid="{00000000-0005-0000-0000-00001A460000}"/>
    <cellStyle name="Normal 4 2 4 5 2 4" xfId="17948" xr:uid="{00000000-0005-0000-0000-00001B460000}"/>
    <cellStyle name="Normal 4 2 4 5 2 5" xfId="17949" xr:uid="{00000000-0005-0000-0000-00001C460000}"/>
    <cellStyle name="Normal 4 2 4 5 3" xfId="17950" xr:uid="{00000000-0005-0000-0000-00001D460000}"/>
    <cellStyle name="Normal 4 2 4 5 3 2" xfId="17951" xr:uid="{00000000-0005-0000-0000-00001E460000}"/>
    <cellStyle name="Normal 4 2 4 5 3 3" xfId="17952" xr:uid="{00000000-0005-0000-0000-00001F460000}"/>
    <cellStyle name="Normal 4 2 4 5 3 4" xfId="17953" xr:uid="{00000000-0005-0000-0000-000020460000}"/>
    <cellStyle name="Normal 4 2 4 5 4" xfId="17954" xr:uid="{00000000-0005-0000-0000-000021460000}"/>
    <cellStyle name="Normal 4 2 4 5 5" xfId="17955" xr:uid="{00000000-0005-0000-0000-000022460000}"/>
    <cellStyle name="Normal 4 2 4 5 6" xfId="17956" xr:uid="{00000000-0005-0000-0000-000023460000}"/>
    <cellStyle name="Normal 4 2 4 6" xfId="17957" xr:uid="{00000000-0005-0000-0000-000024460000}"/>
    <cellStyle name="Normal 4 2 4 6 2" xfId="17958" xr:uid="{00000000-0005-0000-0000-000025460000}"/>
    <cellStyle name="Normal 4 2 4 6 2 2" xfId="17959" xr:uid="{00000000-0005-0000-0000-000026460000}"/>
    <cellStyle name="Normal 4 2 4 6 2 3" xfId="17960" xr:uid="{00000000-0005-0000-0000-000027460000}"/>
    <cellStyle name="Normal 4 2 4 6 2 4" xfId="17961" xr:uid="{00000000-0005-0000-0000-000028460000}"/>
    <cellStyle name="Normal 4 2 4 6 3" xfId="17962" xr:uid="{00000000-0005-0000-0000-000029460000}"/>
    <cellStyle name="Normal 4 2 4 6 4" xfId="17963" xr:uid="{00000000-0005-0000-0000-00002A460000}"/>
    <cellStyle name="Normal 4 2 4 6 5" xfId="17964" xr:uid="{00000000-0005-0000-0000-00002B460000}"/>
    <cellStyle name="Normal 4 2 4 7" xfId="17965" xr:uid="{00000000-0005-0000-0000-00002C460000}"/>
    <cellStyle name="Normal 4 2 4 7 2" xfId="17966" xr:uid="{00000000-0005-0000-0000-00002D460000}"/>
    <cellStyle name="Normal 4 2 4 7 3" xfId="17967" xr:uid="{00000000-0005-0000-0000-00002E460000}"/>
    <cellStyle name="Normal 4 2 4 7 4" xfId="17968" xr:uid="{00000000-0005-0000-0000-00002F460000}"/>
    <cellStyle name="Normal 4 2 4 8" xfId="17969" xr:uid="{00000000-0005-0000-0000-000030460000}"/>
    <cellStyle name="Normal 4 2 4 9" xfId="17970" xr:uid="{00000000-0005-0000-0000-000031460000}"/>
    <cellStyle name="Normal 4 2 5" xfId="17971" xr:uid="{00000000-0005-0000-0000-000032460000}"/>
    <cellStyle name="Normal 4 2 5 2" xfId="17972" xr:uid="{00000000-0005-0000-0000-000033460000}"/>
    <cellStyle name="Normal 4 2 5 2 2" xfId="17973" xr:uid="{00000000-0005-0000-0000-000034460000}"/>
    <cellStyle name="Normal 4 2 5 2 2 2" xfId="17974" xr:uid="{00000000-0005-0000-0000-000035460000}"/>
    <cellStyle name="Normal 4 2 5 2 2 2 2" xfId="17975" xr:uid="{00000000-0005-0000-0000-000036460000}"/>
    <cellStyle name="Normal 4 2 5 2 2 2 2 2" xfId="17976" xr:uid="{00000000-0005-0000-0000-000037460000}"/>
    <cellStyle name="Normal 4 2 5 2 2 2 2 3" xfId="17977" xr:uid="{00000000-0005-0000-0000-000038460000}"/>
    <cellStyle name="Normal 4 2 5 2 2 2 2 4" xfId="17978" xr:uid="{00000000-0005-0000-0000-000039460000}"/>
    <cellStyle name="Normal 4 2 5 2 2 2 3" xfId="17979" xr:uid="{00000000-0005-0000-0000-00003A460000}"/>
    <cellStyle name="Normal 4 2 5 2 2 2 4" xfId="17980" xr:uid="{00000000-0005-0000-0000-00003B460000}"/>
    <cellStyle name="Normal 4 2 5 2 2 2 5" xfId="17981" xr:uid="{00000000-0005-0000-0000-00003C460000}"/>
    <cellStyle name="Normal 4 2 5 2 2 3" xfId="17982" xr:uid="{00000000-0005-0000-0000-00003D460000}"/>
    <cellStyle name="Normal 4 2 5 2 2 3 2" xfId="17983" xr:uid="{00000000-0005-0000-0000-00003E460000}"/>
    <cellStyle name="Normal 4 2 5 2 2 3 3" xfId="17984" xr:uid="{00000000-0005-0000-0000-00003F460000}"/>
    <cellStyle name="Normal 4 2 5 2 2 3 4" xfId="17985" xr:uid="{00000000-0005-0000-0000-000040460000}"/>
    <cellStyle name="Normal 4 2 5 2 2 4" xfId="17986" xr:uid="{00000000-0005-0000-0000-000041460000}"/>
    <cellStyle name="Normal 4 2 5 2 2 5" xfId="17987" xr:uid="{00000000-0005-0000-0000-000042460000}"/>
    <cellStyle name="Normal 4 2 5 2 2 6" xfId="17988" xr:uid="{00000000-0005-0000-0000-000043460000}"/>
    <cellStyle name="Normal 4 2 5 2 3" xfId="17989" xr:uid="{00000000-0005-0000-0000-000044460000}"/>
    <cellStyle name="Normal 4 2 5 2 3 2" xfId="17990" xr:uid="{00000000-0005-0000-0000-000045460000}"/>
    <cellStyle name="Normal 4 2 5 2 3 2 2" xfId="17991" xr:uid="{00000000-0005-0000-0000-000046460000}"/>
    <cellStyle name="Normal 4 2 5 2 3 2 2 2" xfId="17992" xr:uid="{00000000-0005-0000-0000-000047460000}"/>
    <cellStyle name="Normal 4 2 5 2 3 2 2 3" xfId="17993" xr:uid="{00000000-0005-0000-0000-000048460000}"/>
    <cellStyle name="Normal 4 2 5 2 3 2 2 4" xfId="17994" xr:uid="{00000000-0005-0000-0000-000049460000}"/>
    <cellStyle name="Normal 4 2 5 2 3 2 3" xfId="17995" xr:uid="{00000000-0005-0000-0000-00004A460000}"/>
    <cellStyle name="Normal 4 2 5 2 3 2 4" xfId="17996" xr:uid="{00000000-0005-0000-0000-00004B460000}"/>
    <cellStyle name="Normal 4 2 5 2 3 2 5" xfId="17997" xr:uid="{00000000-0005-0000-0000-00004C460000}"/>
    <cellStyle name="Normal 4 2 5 2 3 3" xfId="17998" xr:uid="{00000000-0005-0000-0000-00004D460000}"/>
    <cellStyle name="Normal 4 2 5 2 3 3 2" xfId="17999" xr:uid="{00000000-0005-0000-0000-00004E460000}"/>
    <cellStyle name="Normal 4 2 5 2 3 3 3" xfId="18000" xr:uid="{00000000-0005-0000-0000-00004F460000}"/>
    <cellStyle name="Normal 4 2 5 2 3 3 4" xfId="18001" xr:uid="{00000000-0005-0000-0000-000050460000}"/>
    <cellStyle name="Normal 4 2 5 2 3 4" xfId="18002" xr:uid="{00000000-0005-0000-0000-000051460000}"/>
    <cellStyle name="Normal 4 2 5 2 3 5" xfId="18003" xr:uid="{00000000-0005-0000-0000-000052460000}"/>
    <cellStyle name="Normal 4 2 5 2 3 6" xfId="18004" xr:uid="{00000000-0005-0000-0000-000053460000}"/>
    <cellStyle name="Normal 4 2 5 2 4" xfId="18005" xr:uid="{00000000-0005-0000-0000-000054460000}"/>
    <cellStyle name="Normal 4 2 5 2 4 2" xfId="18006" xr:uid="{00000000-0005-0000-0000-000055460000}"/>
    <cellStyle name="Normal 4 2 5 2 4 2 2" xfId="18007" xr:uid="{00000000-0005-0000-0000-000056460000}"/>
    <cellStyle name="Normal 4 2 5 2 4 2 3" xfId="18008" xr:uid="{00000000-0005-0000-0000-000057460000}"/>
    <cellStyle name="Normal 4 2 5 2 4 2 4" xfId="18009" xr:uid="{00000000-0005-0000-0000-000058460000}"/>
    <cellStyle name="Normal 4 2 5 2 4 3" xfId="18010" xr:uid="{00000000-0005-0000-0000-000059460000}"/>
    <cellStyle name="Normal 4 2 5 2 4 4" xfId="18011" xr:uid="{00000000-0005-0000-0000-00005A460000}"/>
    <cellStyle name="Normal 4 2 5 2 4 5" xfId="18012" xr:uid="{00000000-0005-0000-0000-00005B460000}"/>
    <cellStyle name="Normal 4 2 5 2 5" xfId="18013" xr:uid="{00000000-0005-0000-0000-00005C460000}"/>
    <cellStyle name="Normal 4 2 5 2 5 2" xfId="18014" xr:uid="{00000000-0005-0000-0000-00005D460000}"/>
    <cellStyle name="Normal 4 2 5 2 5 3" xfId="18015" xr:uid="{00000000-0005-0000-0000-00005E460000}"/>
    <cellStyle name="Normal 4 2 5 2 5 4" xfId="18016" xr:uid="{00000000-0005-0000-0000-00005F460000}"/>
    <cellStyle name="Normal 4 2 5 2 6" xfId="18017" xr:uid="{00000000-0005-0000-0000-000060460000}"/>
    <cellStyle name="Normal 4 2 5 2 7" xfId="18018" xr:uid="{00000000-0005-0000-0000-000061460000}"/>
    <cellStyle name="Normal 4 2 5 2 8" xfId="18019" xr:uid="{00000000-0005-0000-0000-000062460000}"/>
    <cellStyle name="Normal 4 2 5 3" xfId="18020" xr:uid="{00000000-0005-0000-0000-000063460000}"/>
    <cellStyle name="Normal 4 2 5 3 2" xfId="18021" xr:uid="{00000000-0005-0000-0000-000064460000}"/>
    <cellStyle name="Normal 4 2 5 3 2 2" xfId="18022" xr:uid="{00000000-0005-0000-0000-000065460000}"/>
    <cellStyle name="Normal 4 2 5 3 2 2 2" xfId="18023" xr:uid="{00000000-0005-0000-0000-000066460000}"/>
    <cellStyle name="Normal 4 2 5 3 2 2 3" xfId="18024" xr:uid="{00000000-0005-0000-0000-000067460000}"/>
    <cellStyle name="Normal 4 2 5 3 2 2 4" xfId="18025" xr:uid="{00000000-0005-0000-0000-000068460000}"/>
    <cellStyle name="Normal 4 2 5 3 2 3" xfId="18026" xr:uid="{00000000-0005-0000-0000-000069460000}"/>
    <cellStyle name="Normal 4 2 5 3 2 4" xfId="18027" xr:uid="{00000000-0005-0000-0000-00006A460000}"/>
    <cellStyle name="Normal 4 2 5 3 2 5" xfId="18028" xr:uid="{00000000-0005-0000-0000-00006B460000}"/>
    <cellStyle name="Normal 4 2 5 3 3" xfId="18029" xr:uid="{00000000-0005-0000-0000-00006C460000}"/>
    <cellStyle name="Normal 4 2 5 3 3 2" xfId="18030" xr:uid="{00000000-0005-0000-0000-00006D460000}"/>
    <cellStyle name="Normal 4 2 5 3 3 3" xfId="18031" xr:uid="{00000000-0005-0000-0000-00006E460000}"/>
    <cellStyle name="Normal 4 2 5 3 3 4" xfId="18032" xr:uid="{00000000-0005-0000-0000-00006F460000}"/>
    <cellStyle name="Normal 4 2 5 3 4" xfId="18033" xr:uid="{00000000-0005-0000-0000-000070460000}"/>
    <cellStyle name="Normal 4 2 5 3 5" xfId="18034" xr:uid="{00000000-0005-0000-0000-000071460000}"/>
    <cellStyle name="Normal 4 2 5 3 6" xfId="18035" xr:uid="{00000000-0005-0000-0000-000072460000}"/>
    <cellStyle name="Normal 4 2 5 4" xfId="18036" xr:uid="{00000000-0005-0000-0000-000073460000}"/>
    <cellStyle name="Normal 4 2 5 4 2" xfId="18037" xr:uid="{00000000-0005-0000-0000-000074460000}"/>
    <cellStyle name="Normal 4 2 5 4 2 2" xfId="18038" xr:uid="{00000000-0005-0000-0000-000075460000}"/>
    <cellStyle name="Normal 4 2 5 4 2 2 2" xfId="18039" xr:uid="{00000000-0005-0000-0000-000076460000}"/>
    <cellStyle name="Normal 4 2 5 4 2 2 3" xfId="18040" xr:uid="{00000000-0005-0000-0000-000077460000}"/>
    <cellStyle name="Normal 4 2 5 4 2 2 4" xfId="18041" xr:uid="{00000000-0005-0000-0000-000078460000}"/>
    <cellStyle name="Normal 4 2 5 4 2 3" xfId="18042" xr:uid="{00000000-0005-0000-0000-000079460000}"/>
    <cellStyle name="Normal 4 2 5 4 2 4" xfId="18043" xr:uid="{00000000-0005-0000-0000-00007A460000}"/>
    <cellStyle name="Normal 4 2 5 4 2 5" xfId="18044" xr:uid="{00000000-0005-0000-0000-00007B460000}"/>
    <cellStyle name="Normal 4 2 5 4 3" xfId="18045" xr:uid="{00000000-0005-0000-0000-00007C460000}"/>
    <cellStyle name="Normal 4 2 5 4 3 2" xfId="18046" xr:uid="{00000000-0005-0000-0000-00007D460000}"/>
    <cellStyle name="Normal 4 2 5 4 3 3" xfId="18047" xr:uid="{00000000-0005-0000-0000-00007E460000}"/>
    <cellStyle name="Normal 4 2 5 4 3 4" xfId="18048" xr:uid="{00000000-0005-0000-0000-00007F460000}"/>
    <cellStyle name="Normal 4 2 5 4 4" xfId="18049" xr:uid="{00000000-0005-0000-0000-000080460000}"/>
    <cellStyle name="Normal 4 2 5 4 5" xfId="18050" xr:uid="{00000000-0005-0000-0000-000081460000}"/>
    <cellStyle name="Normal 4 2 5 4 6" xfId="18051" xr:uid="{00000000-0005-0000-0000-000082460000}"/>
    <cellStyle name="Normal 4 2 5 5" xfId="18052" xr:uid="{00000000-0005-0000-0000-000083460000}"/>
    <cellStyle name="Normal 4 2 5 5 2" xfId="18053" xr:uid="{00000000-0005-0000-0000-000084460000}"/>
    <cellStyle name="Normal 4 2 5 5 2 2" xfId="18054" xr:uid="{00000000-0005-0000-0000-000085460000}"/>
    <cellStyle name="Normal 4 2 5 5 2 3" xfId="18055" xr:uid="{00000000-0005-0000-0000-000086460000}"/>
    <cellStyle name="Normal 4 2 5 5 2 4" xfId="18056" xr:uid="{00000000-0005-0000-0000-000087460000}"/>
    <cellStyle name="Normal 4 2 5 5 3" xfId="18057" xr:uid="{00000000-0005-0000-0000-000088460000}"/>
    <cellStyle name="Normal 4 2 5 5 4" xfId="18058" xr:uid="{00000000-0005-0000-0000-000089460000}"/>
    <cellStyle name="Normal 4 2 5 5 5" xfId="18059" xr:uid="{00000000-0005-0000-0000-00008A460000}"/>
    <cellStyle name="Normal 4 2 5 6" xfId="18060" xr:uid="{00000000-0005-0000-0000-00008B460000}"/>
    <cellStyle name="Normal 4 2 5 6 2" xfId="18061" xr:uid="{00000000-0005-0000-0000-00008C460000}"/>
    <cellStyle name="Normal 4 2 5 6 3" xfId="18062" xr:uid="{00000000-0005-0000-0000-00008D460000}"/>
    <cellStyle name="Normal 4 2 5 6 4" xfId="18063" xr:uid="{00000000-0005-0000-0000-00008E460000}"/>
    <cellStyle name="Normal 4 2 5 7" xfId="18064" xr:uid="{00000000-0005-0000-0000-00008F460000}"/>
    <cellStyle name="Normal 4 2 5 8" xfId="18065" xr:uid="{00000000-0005-0000-0000-000090460000}"/>
    <cellStyle name="Normal 4 2 5 9" xfId="18066" xr:uid="{00000000-0005-0000-0000-000091460000}"/>
    <cellStyle name="Normal 4 2 6" xfId="18067" xr:uid="{00000000-0005-0000-0000-000092460000}"/>
    <cellStyle name="Normal 4 2 6 2" xfId="18068" xr:uid="{00000000-0005-0000-0000-000093460000}"/>
    <cellStyle name="Normal 4 2 6 2 2" xfId="18069" xr:uid="{00000000-0005-0000-0000-000094460000}"/>
    <cellStyle name="Normal 4 2 6 2 2 2" xfId="18070" xr:uid="{00000000-0005-0000-0000-000095460000}"/>
    <cellStyle name="Normal 4 2 6 2 2 2 2" xfId="18071" xr:uid="{00000000-0005-0000-0000-000096460000}"/>
    <cellStyle name="Normal 4 2 6 2 2 2 3" xfId="18072" xr:uid="{00000000-0005-0000-0000-000097460000}"/>
    <cellStyle name="Normal 4 2 6 2 2 2 4" xfId="18073" xr:uid="{00000000-0005-0000-0000-000098460000}"/>
    <cellStyle name="Normal 4 2 6 2 2 3" xfId="18074" xr:uid="{00000000-0005-0000-0000-000099460000}"/>
    <cellStyle name="Normal 4 2 6 2 2 4" xfId="18075" xr:uid="{00000000-0005-0000-0000-00009A460000}"/>
    <cellStyle name="Normal 4 2 6 2 2 5" xfId="18076" xr:uid="{00000000-0005-0000-0000-00009B460000}"/>
    <cellStyle name="Normal 4 2 6 2 3" xfId="18077" xr:uid="{00000000-0005-0000-0000-00009C460000}"/>
    <cellStyle name="Normal 4 2 6 2 3 2" xfId="18078" xr:uid="{00000000-0005-0000-0000-00009D460000}"/>
    <cellStyle name="Normal 4 2 6 2 3 3" xfId="18079" xr:uid="{00000000-0005-0000-0000-00009E460000}"/>
    <cellStyle name="Normal 4 2 6 2 3 4" xfId="18080" xr:uid="{00000000-0005-0000-0000-00009F460000}"/>
    <cellStyle name="Normal 4 2 6 2 4" xfId="18081" xr:uid="{00000000-0005-0000-0000-0000A0460000}"/>
    <cellStyle name="Normal 4 2 6 2 5" xfId="18082" xr:uid="{00000000-0005-0000-0000-0000A1460000}"/>
    <cellStyle name="Normal 4 2 6 2 6" xfId="18083" xr:uid="{00000000-0005-0000-0000-0000A2460000}"/>
    <cellStyle name="Normal 4 2 6 3" xfId="18084" xr:uid="{00000000-0005-0000-0000-0000A3460000}"/>
    <cellStyle name="Normal 4 2 6 3 2" xfId="18085" xr:uid="{00000000-0005-0000-0000-0000A4460000}"/>
    <cellStyle name="Normal 4 2 6 3 2 2" xfId="18086" xr:uid="{00000000-0005-0000-0000-0000A5460000}"/>
    <cellStyle name="Normal 4 2 6 3 2 2 2" xfId="18087" xr:uid="{00000000-0005-0000-0000-0000A6460000}"/>
    <cellStyle name="Normal 4 2 6 3 2 2 3" xfId="18088" xr:uid="{00000000-0005-0000-0000-0000A7460000}"/>
    <cellStyle name="Normal 4 2 6 3 2 2 4" xfId="18089" xr:uid="{00000000-0005-0000-0000-0000A8460000}"/>
    <cellStyle name="Normal 4 2 6 3 2 3" xfId="18090" xr:uid="{00000000-0005-0000-0000-0000A9460000}"/>
    <cellStyle name="Normal 4 2 6 3 2 4" xfId="18091" xr:uid="{00000000-0005-0000-0000-0000AA460000}"/>
    <cellStyle name="Normal 4 2 6 3 2 5" xfId="18092" xr:uid="{00000000-0005-0000-0000-0000AB460000}"/>
    <cellStyle name="Normal 4 2 6 3 3" xfId="18093" xr:uid="{00000000-0005-0000-0000-0000AC460000}"/>
    <cellStyle name="Normal 4 2 6 3 3 2" xfId="18094" xr:uid="{00000000-0005-0000-0000-0000AD460000}"/>
    <cellStyle name="Normal 4 2 6 3 3 3" xfId="18095" xr:uid="{00000000-0005-0000-0000-0000AE460000}"/>
    <cellStyle name="Normal 4 2 6 3 3 4" xfId="18096" xr:uid="{00000000-0005-0000-0000-0000AF460000}"/>
    <cellStyle name="Normal 4 2 6 3 4" xfId="18097" xr:uid="{00000000-0005-0000-0000-0000B0460000}"/>
    <cellStyle name="Normal 4 2 6 3 5" xfId="18098" xr:uid="{00000000-0005-0000-0000-0000B1460000}"/>
    <cellStyle name="Normal 4 2 6 3 6" xfId="18099" xr:uid="{00000000-0005-0000-0000-0000B2460000}"/>
    <cellStyle name="Normal 4 2 6 4" xfId="18100" xr:uid="{00000000-0005-0000-0000-0000B3460000}"/>
    <cellStyle name="Normal 4 2 6 4 2" xfId="18101" xr:uid="{00000000-0005-0000-0000-0000B4460000}"/>
    <cellStyle name="Normal 4 2 6 4 2 2" xfId="18102" xr:uid="{00000000-0005-0000-0000-0000B5460000}"/>
    <cellStyle name="Normal 4 2 6 4 2 3" xfId="18103" xr:uid="{00000000-0005-0000-0000-0000B6460000}"/>
    <cellStyle name="Normal 4 2 6 4 2 4" xfId="18104" xr:uid="{00000000-0005-0000-0000-0000B7460000}"/>
    <cellStyle name="Normal 4 2 6 4 3" xfId="18105" xr:uid="{00000000-0005-0000-0000-0000B8460000}"/>
    <cellStyle name="Normal 4 2 6 4 4" xfId="18106" xr:uid="{00000000-0005-0000-0000-0000B9460000}"/>
    <cellStyle name="Normal 4 2 6 4 5" xfId="18107" xr:uid="{00000000-0005-0000-0000-0000BA460000}"/>
    <cellStyle name="Normal 4 2 6 5" xfId="18108" xr:uid="{00000000-0005-0000-0000-0000BB460000}"/>
    <cellStyle name="Normal 4 2 6 5 2" xfId="18109" xr:uid="{00000000-0005-0000-0000-0000BC460000}"/>
    <cellStyle name="Normal 4 2 6 5 3" xfId="18110" xr:uid="{00000000-0005-0000-0000-0000BD460000}"/>
    <cellStyle name="Normal 4 2 6 5 4" xfId="18111" xr:uid="{00000000-0005-0000-0000-0000BE460000}"/>
    <cellStyle name="Normal 4 2 6 6" xfId="18112" xr:uid="{00000000-0005-0000-0000-0000BF460000}"/>
    <cellStyle name="Normal 4 2 6 7" xfId="18113" xr:uid="{00000000-0005-0000-0000-0000C0460000}"/>
    <cellStyle name="Normal 4 2 6 8" xfId="18114" xr:uid="{00000000-0005-0000-0000-0000C1460000}"/>
    <cellStyle name="Normal 4 2 7" xfId="18115" xr:uid="{00000000-0005-0000-0000-0000C2460000}"/>
    <cellStyle name="Normal 4 2 7 2" xfId="18116" xr:uid="{00000000-0005-0000-0000-0000C3460000}"/>
    <cellStyle name="Normal 4 2 7 2 2" xfId="18117" xr:uid="{00000000-0005-0000-0000-0000C4460000}"/>
    <cellStyle name="Normal 4 2 7 2 2 2" xfId="18118" xr:uid="{00000000-0005-0000-0000-0000C5460000}"/>
    <cellStyle name="Normal 4 2 7 2 2 2 2" xfId="18119" xr:uid="{00000000-0005-0000-0000-0000C6460000}"/>
    <cellStyle name="Normal 4 2 7 2 2 2 3" xfId="18120" xr:uid="{00000000-0005-0000-0000-0000C7460000}"/>
    <cellStyle name="Normal 4 2 7 2 2 2 4" xfId="18121" xr:uid="{00000000-0005-0000-0000-0000C8460000}"/>
    <cellStyle name="Normal 4 2 7 2 2 3" xfId="18122" xr:uid="{00000000-0005-0000-0000-0000C9460000}"/>
    <cellStyle name="Normal 4 2 7 2 2 4" xfId="18123" xr:uid="{00000000-0005-0000-0000-0000CA460000}"/>
    <cellStyle name="Normal 4 2 7 2 2 5" xfId="18124" xr:uid="{00000000-0005-0000-0000-0000CB460000}"/>
    <cellStyle name="Normal 4 2 7 2 3" xfId="18125" xr:uid="{00000000-0005-0000-0000-0000CC460000}"/>
    <cellStyle name="Normal 4 2 7 2 3 2" xfId="18126" xr:uid="{00000000-0005-0000-0000-0000CD460000}"/>
    <cellStyle name="Normal 4 2 7 2 3 3" xfId="18127" xr:uid="{00000000-0005-0000-0000-0000CE460000}"/>
    <cellStyle name="Normal 4 2 7 2 3 4" xfId="18128" xr:uid="{00000000-0005-0000-0000-0000CF460000}"/>
    <cellStyle name="Normal 4 2 7 2 4" xfId="18129" xr:uid="{00000000-0005-0000-0000-0000D0460000}"/>
    <cellStyle name="Normal 4 2 7 2 5" xfId="18130" xr:uid="{00000000-0005-0000-0000-0000D1460000}"/>
    <cellStyle name="Normal 4 2 7 2 6" xfId="18131" xr:uid="{00000000-0005-0000-0000-0000D2460000}"/>
    <cellStyle name="Normal 4 2 7 3" xfId="18132" xr:uid="{00000000-0005-0000-0000-0000D3460000}"/>
    <cellStyle name="Normal 4 2 7 3 2" xfId="18133" xr:uid="{00000000-0005-0000-0000-0000D4460000}"/>
    <cellStyle name="Normal 4 2 7 3 2 2" xfId="18134" xr:uid="{00000000-0005-0000-0000-0000D5460000}"/>
    <cellStyle name="Normal 4 2 7 3 2 2 2" xfId="18135" xr:uid="{00000000-0005-0000-0000-0000D6460000}"/>
    <cellStyle name="Normal 4 2 7 3 2 2 3" xfId="18136" xr:uid="{00000000-0005-0000-0000-0000D7460000}"/>
    <cellStyle name="Normal 4 2 7 3 2 2 4" xfId="18137" xr:uid="{00000000-0005-0000-0000-0000D8460000}"/>
    <cellStyle name="Normal 4 2 7 3 2 3" xfId="18138" xr:uid="{00000000-0005-0000-0000-0000D9460000}"/>
    <cellStyle name="Normal 4 2 7 3 2 4" xfId="18139" xr:uid="{00000000-0005-0000-0000-0000DA460000}"/>
    <cellStyle name="Normal 4 2 7 3 2 5" xfId="18140" xr:uid="{00000000-0005-0000-0000-0000DB460000}"/>
    <cellStyle name="Normal 4 2 7 3 3" xfId="18141" xr:uid="{00000000-0005-0000-0000-0000DC460000}"/>
    <cellStyle name="Normal 4 2 7 3 3 2" xfId="18142" xr:uid="{00000000-0005-0000-0000-0000DD460000}"/>
    <cellStyle name="Normal 4 2 7 3 3 3" xfId="18143" xr:uid="{00000000-0005-0000-0000-0000DE460000}"/>
    <cellStyle name="Normal 4 2 7 3 3 4" xfId="18144" xr:uid="{00000000-0005-0000-0000-0000DF460000}"/>
    <cellStyle name="Normal 4 2 7 3 4" xfId="18145" xr:uid="{00000000-0005-0000-0000-0000E0460000}"/>
    <cellStyle name="Normal 4 2 7 3 5" xfId="18146" xr:uid="{00000000-0005-0000-0000-0000E1460000}"/>
    <cellStyle name="Normal 4 2 7 3 6" xfId="18147" xr:uid="{00000000-0005-0000-0000-0000E2460000}"/>
    <cellStyle name="Normal 4 2 7 4" xfId="18148" xr:uid="{00000000-0005-0000-0000-0000E3460000}"/>
    <cellStyle name="Normal 4 2 7 4 2" xfId="18149" xr:uid="{00000000-0005-0000-0000-0000E4460000}"/>
    <cellStyle name="Normal 4 2 7 4 2 2" xfId="18150" xr:uid="{00000000-0005-0000-0000-0000E5460000}"/>
    <cellStyle name="Normal 4 2 7 4 2 3" xfId="18151" xr:uid="{00000000-0005-0000-0000-0000E6460000}"/>
    <cellStyle name="Normal 4 2 7 4 2 4" xfId="18152" xr:uid="{00000000-0005-0000-0000-0000E7460000}"/>
    <cellStyle name="Normal 4 2 7 4 3" xfId="18153" xr:uid="{00000000-0005-0000-0000-0000E8460000}"/>
    <cellStyle name="Normal 4 2 7 4 4" xfId="18154" xr:uid="{00000000-0005-0000-0000-0000E9460000}"/>
    <cellStyle name="Normal 4 2 7 4 5" xfId="18155" xr:uid="{00000000-0005-0000-0000-0000EA460000}"/>
    <cellStyle name="Normal 4 2 7 5" xfId="18156" xr:uid="{00000000-0005-0000-0000-0000EB460000}"/>
    <cellStyle name="Normal 4 2 7 5 2" xfId="18157" xr:uid="{00000000-0005-0000-0000-0000EC460000}"/>
    <cellStyle name="Normal 4 2 7 5 3" xfId="18158" xr:uid="{00000000-0005-0000-0000-0000ED460000}"/>
    <cellStyle name="Normal 4 2 7 5 4" xfId="18159" xr:uid="{00000000-0005-0000-0000-0000EE460000}"/>
    <cellStyle name="Normal 4 2 7 6" xfId="18160" xr:uid="{00000000-0005-0000-0000-0000EF460000}"/>
    <cellStyle name="Normal 4 2 7 7" xfId="18161" xr:uid="{00000000-0005-0000-0000-0000F0460000}"/>
    <cellStyle name="Normal 4 2 7 8" xfId="18162" xr:uid="{00000000-0005-0000-0000-0000F1460000}"/>
    <cellStyle name="Normal 4 2 8" xfId="18163" xr:uid="{00000000-0005-0000-0000-0000F2460000}"/>
    <cellStyle name="Normal 4 2 8 2" xfId="18164" xr:uid="{00000000-0005-0000-0000-0000F3460000}"/>
    <cellStyle name="Normal 4 2 8 2 2" xfId="18165" xr:uid="{00000000-0005-0000-0000-0000F4460000}"/>
    <cellStyle name="Normal 4 2 8 2 2 2" xfId="18166" xr:uid="{00000000-0005-0000-0000-0000F5460000}"/>
    <cellStyle name="Normal 4 2 8 2 2 3" xfId="18167" xr:uid="{00000000-0005-0000-0000-0000F6460000}"/>
    <cellStyle name="Normal 4 2 8 2 2 4" xfId="18168" xr:uid="{00000000-0005-0000-0000-0000F7460000}"/>
    <cellStyle name="Normal 4 2 8 2 3" xfId="18169" xr:uid="{00000000-0005-0000-0000-0000F8460000}"/>
    <cellStyle name="Normal 4 2 8 2 4" xfId="18170" xr:uid="{00000000-0005-0000-0000-0000F9460000}"/>
    <cellStyle name="Normal 4 2 8 2 5" xfId="18171" xr:uid="{00000000-0005-0000-0000-0000FA460000}"/>
    <cellStyle name="Normal 4 2 8 3" xfId="18172" xr:uid="{00000000-0005-0000-0000-0000FB460000}"/>
    <cellStyle name="Normal 4 2 8 3 2" xfId="18173" xr:uid="{00000000-0005-0000-0000-0000FC460000}"/>
    <cellStyle name="Normal 4 2 8 3 3" xfId="18174" xr:uid="{00000000-0005-0000-0000-0000FD460000}"/>
    <cellStyle name="Normal 4 2 8 3 4" xfId="18175" xr:uid="{00000000-0005-0000-0000-0000FE460000}"/>
    <cellStyle name="Normal 4 2 8 4" xfId="18176" xr:uid="{00000000-0005-0000-0000-0000FF460000}"/>
    <cellStyle name="Normal 4 2 8 5" xfId="18177" xr:uid="{00000000-0005-0000-0000-000000470000}"/>
    <cellStyle name="Normal 4 2 8 6" xfId="18178" xr:uid="{00000000-0005-0000-0000-000001470000}"/>
    <cellStyle name="Normal 4 2 9" xfId="18179" xr:uid="{00000000-0005-0000-0000-000002470000}"/>
    <cellStyle name="Normal 4 2 9 2" xfId="18180" xr:uid="{00000000-0005-0000-0000-000003470000}"/>
    <cellStyle name="Normal 4 2 9 2 2" xfId="18181" xr:uid="{00000000-0005-0000-0000-000004470000}"/>
    <cellStyle name="Normal 4 2 9 2 2 2" xfId="18182" xr:uid="{00000000-0005-0000-0000-000005470000}"/>
    <cellStyle name="Normal 4 2 9 2 2 3" xfId="18183" xr:uid="{00000000-0005-0000-0000-000006470000}"/>
    <cellStyle name="Normal 4 2 9 2 2 4" xfId="18184" xr:uid="{00000000-0005-0000-0000-000007470000}"/>
    <cellStyle name="Normal 4 2 9 2 3" xfId="18185" xr:uid="{00000000-0005-0000-0000-000008470000}"/>
    <cellStyle name="Normal 4 2 9 2 4" xfId="18186" xr:uid="{00000000-0005-0000-0000-000009470000}"/>
    <cellStyle name="Normal 4 2 9 2 5" xfId="18187" xr:uid="{00000000-0005-0000-0000-00000A470000}"/>
    <cellStyle name="Normal 4 2 9 3" xfId="18188" xr:uid="{00000000-0005-0000-0000-00000B470000}"/>
    <cellStyle name="Normal 4 2 9 3 2" xfId="18189" xr:uid="{00000000-0005-0000-0000-00000C470000}"/>
    <cellStyle name="Normal 4 2 9 3 3" xfId="18190" xr:uid="{00000000-0005-0000-0000-00000D470000}"/>
    <cellStyle name="Normal 4 2 9 3 4" xfId="18191" xr:uid="{00000000-0005-0000-0000-00000E470000}"/>
    <cellStyle name="Normal 4 2 9 4" xfId="18192" xr:uid="{00000000-0005-0000-0000-00000F470000}"/>
    <cellStyle name="Normal 4 2 9 5" xfId="18193" xr:uid="{00000000-0005-0000-0000-000010470000}"/>
    <cellStyle name="Normal 4 2 9 6" xfId="18194" xr:uid="{00000000-0005-0000-0000-000011470000}"/>
    <cellStyle name="Normal 4 3" xfId="18195" xr:uid="{00000000-0005-0000-0000-000012470000}"/>
    <cellStyle name="Normal 4 3 10" xfId="18196" xr:uid="{00000000-0005-0000-0000-000013470000}"/>
    <cellStyle name="Normal 4 3 11" xfId="18197" xr:uid="{00000000-0005-0000-0000-000014470000}"/>
    <cellStyle name="Normal 4 3 2" xfId="18198" xr:uid="{00000000-0005-0000-0000-000015470000}"/>
    <cellStyle name="Normal 4 3 2 10" xfId="18199" xr:uid="{00000000-0005-0000-0000-000016470000}"/>
    <cellStyle name="Normal 4 3 2 2" xfId="18200" xr:uid="{00000000-0005-0000-0000-000017470000}"/>
    <cellStyle name="Normal 4 3 2 2 2" xfId="18201" xr:uid="{00000000-0005-0000-0000-000018470000}"/>
    <cellStyle name="Normal 4 3 2 2 2 2" xfId="18202" xr:uid="{00000000-0005-0000-0000-000019470000}"/>
    <cellStyle name="Normal 4 3 2 2 2 2 2" xfId="18203" xr:uid="{00000000-0005-0000-0000-00001A470000}"/>
    <cellStyle name="Normal 4 3 2 2 2 2 3" xfId="18204" xr:uid="{00000000-0005-0000-0000-00001B470000}"/>
    <cellStyle name="Normal 4 3 2 2 2 2 4" xfId="18205" xr:uid="{00000000-0005-0000-0000-00001C470000}"/>
    <cellStyle name="Normal 4 3 2 2 2 3" xfId="18206" xr:uid="{00000000-0005-0000-0000-00001D470000}"/>
    <cellStyle name="Normal 4 3 2 2 2 3 2" xfId="18207" xr:uid="{00000000-0005-0000-0000-00001E470000}"/>
    <cellStyle name="Normal 4 3 2 2 2 3 3" xfId="18208" xr:uid="{00000000-0005-0000-0000-00001F470000}"/>
    <cellStyle name="Normal 4 3 2 2 2 3 4" xfId="18209" xr:uid="{00000000-0005-0000-0000-000020470000}"/>
    <cellStyle name="Normal 4 3 2 2 2 4" xfId="18210" xr:uid="{00000000-0005-0000-0000-000021470000}"/>
    <cellStyle name="Normal 4 3 2 2 2 5" xfId="18211" xr:uid="{00000000-0005-0000-0000-000022470000}"/>
    <cellStyle name="Normal 4 3 2 2 2 6" xfId="18212" xr:uid="{00000000-0005-0000-0000-000023470000}"/>
    <cellStyle name="Normal 4 3 2 2 3" xfId="18213" xr:uid="{00000000-0005-0000-0000-000024470000}"/>
    <cellStyle name="Normal 4 3 2 2 3 2" xfId="18214" xr:uid="{00000000-0005-0000-0000-000025470000}"/>
    <cellStyle name="Normal 4 3 2 2 3 3" xfId="18215" xr:uid="{00000000-0005-0000-0000-000026470000}"/>
    <cellStyle name="Normal 4 3 2 2 3 4" xfId="18216" xr:uid="{00000000-0005-0000-0000-000027470000}"/>
    <cellStyle name="Normal 4 3 2 2 4" xfId="18217" xr:uid="{00000000-0005-0000-0000-000028470000}"/>
    <cellStyle name="Normal 4 3 2 2 4 2" xfId="18218" xr:uid="{00000000-0005-0000-0000-000029470000}"/>
    <cellStyle name="Normal 4 3 2 2 4 3" xfId="18219" xr:uid="{00000000-0005-0000-0000-00002A470000}"/>
    <cellStyle name="Normal 4 3 2 2 4 4" xfId="18220" xr:uid="{00000000-0005-0000-0000-00002B470000}"/>
    <cellStyle name="Normal 4 3 2 2 5" xfId="18221" xr:uid="{00000000-0005-0000-0000-00002C470000}"/>
    <cellStyle name="Normal 4 3 2 2 6" xfId="18222" xr:uid="{00000000-0005-0000-0000-00002D470000}"/>
    <cellStyle name="Normal 4 3 2 2 7" xfId="18223" xr:uid="{00000000-0005-0000-0000-00002E470000}"/>
    <cellStyle name="Normal 4 3 2 3" xfId="18224" xr:uid="{00000000-0005-0000-0000-00002F470000}"/>
    <cellStyle name="Normal 4 3 2 3 2" xfId="18225" xr:uid="{00000000-0005-0000-0000-000030470000}"/>
    <cellStyle name="Normal 4 3 2 3 2 2" xfId="18226" xr:uid="{00000000-0005-0000-0000-000031470000}"/>
    <cellStyle name="Normal 4 3 2 3 2 2 2" xfId="18227" xr:uid="{00000000-0005-0000-0000-000032470000}"/>
    <cellStyle name="Normal 4 3 2 3 2 2 3" xfId="18228" xr:uid="{00000000-0005-0000-0000-000033470000}"/>
    <cellStyle name="Normal 4 3 2 3 2 2 4" xfId="18229" xr:uid="{00000000-0005-0000-0000-000034470000}"/>
    <cellStyle name="Normal 4 3 2 3 2 3" xfId="18230" xr:uid="{00000000-0005-0000-0000-000035470000}"/>
    <cellStyle name="Normal 4 3 2 3 2 3 2" xfId="18231" xr:uid="{00000000-0005-0000-0000-000036470000}"/>
    <cellStyle name="Normal 4 3 2 3 2 3 3" xfId="18232" xr:uid="{00000000-0005-0000-0000-000037470000}"/>
    <cellStyle name="Normal 4 3 2 3 2 3 4" xfId="18233" xr:uid="{00000000-0005-0000-0000-000038470000}"/>
    <cellStyle name="Normal 4 3 2 3 2 4" xfId="18234" xr:uid="{00000000-0005-0000-0000-000039470000}"/>
    <cellStyle name="Normal 4 3 2 3 2 5" xfId="18235" xr:uid="{00000000-0005-0000-0000-00003A470000}"/>
    <cellStyle name="Normal 4 3 2 3 2 6" xfId="18236" xr:uid="{00000000-0005-0000-0000-00003B470000}"/>
    <cellStyle name="Normal 4 3 2 3 3" xfId="18237" xr:uid="{00000000-0005-0000-0000-00003C470000}"/>
    <cellStyle name="Normal 4 3 2 3 3 2" xfId="18238" xr:uid="{00000000-0005-0000-0000-00003D470000}"/>
    <cellStyle name="Normal 4 3 2 3 3 3" xfId="18239" xr:uid="{00000000-0005-0000-0000-00003E470000}"/>
    <cellStyle name="Normal 4 3 2 3 3 4" xfId="18240" xr:uid="{00000000-0005-0000-0000-00003F470000}"/>
    <cellStyle name="Normal 4 3 2 3 4" xfId="18241" xr:uid="{00000000-0005-0000-0000-000040470000}"/>
    <cellStyle name="Normal 4 3 2 3 4 2" xfId="18242" xr:uid="{00000000-0005-0000-0000-000041470000}"/>
    <cellStyle name="Normal 4 3 2 3 4 3" xfId="18243" xr:uid="{00000000-0005-0000-0000-000042470000}"/>
    <cellStyle name="Normal 4 3 2 3 4 4" xfId="18244" xr:uid="{00000000-0005-0000-0000-000043470000}"/>
    <cellStyle name="Normal 4 3 2 3 5" xfId="18245" xr:uid="{00000000-0005-0000-0000-000044470000}"/>
    <cellStyle name="Normal 4 3 2 3 6" xfId="18246" xr:uid="{00000000-0005-0000-0000-000045470000}"/>
    <cellStyle name="Normal 4 3 2 3 7" xfId="18247" xr:uid="{00000000-0005-0000-0000-000046470000}"/>
    <cellStyle name="Normal 4 3 2 4" xfId="18248" xr:uid="{00000000-0005-0000-0000-000047470000}"/>
    <cellStyle name="Normal 4 3 2 4 2" xfId="18249" xr:uid="{00000000-0005-0000-0000-000048470000}"/>
    <cellStyle name="Normal 4 3 2 4 2 2" xfId="18250" xr:uid="{00000000-0005-0000-0000-000049470000}"/>
    <cellStyle name="Normal 4 3 2 4 2 3" xfId="18251" xr:uid="{00000000-0005-0000-0000-00004A470000}"/>
    <cellStyle name="Normal 4 3 2 4 2 4" xfId="18252" xr:uid="{00000000-0005-0000-0000-00004B470000}"/>
    <cellStyle name="Normal 4 3 2 4 3" xfId="18253" xr:uid="{00000000-0005-0000-0000-00004C470000}"/>
    <cellStyle name="Normal 4 3 2 4 3 2" xfId="18254" xr:uid="{00000000-0005-0000-0000-00004D470000}"/>
    <cellStyle name="Normal 4 3 2 4 3 3" xfId="18255" xr:uid="{00000000-0005-0000-0000-00004E470000}"/>
    <cellStyle name="Normal 4 3 2 4 3 4" xfId="18256" xr:uid="{00000000-0005-0000-0000-00004F470000}"/>
    <cellStyle name="Normal 4 3 2 5" xfId="18257" xr:uid="{00000000-0005-0000-0000-000050470000}"/>
    <cellStyle name="Normal 4 3 2 5 2" xfId="18258" xr:uid="{00000000-0005-0000-0000-000051470000}"/>
    <cellStyle name="Normal 4 3 2 5 2 2" xfId="18259" xr:uid="{00000000-0005-0000-0000-000052470000}"/>
    <cellStyle name="Normal 4 3 2 5 2 3" xfId="18260" xr:uid="{00000000-0005-0000-0000-000053470000}"/>
    <cellStyle name="Normal 4 3 2 5 2 4" xfId="18261" xr:uid="{00000000-0005-0000-0000-000054470000}"/>
    <cellStyle name="Normal 4 3 2 5 3" xfId="18262" xr:uid="{00000000-0005-0000-0000-000055470000}"/>
    <cellStyle name="Normal 4 3 2 5 4" xfId="18263" xr:uid="{00000000-0005-0000-0000-000056470000}"/>
    <cellStyle name="Normal 4 3 2 5 5" xfId="18264" xr:uid="{00000000-0005-0000-0000-000057470000}"/>
    <cellStyle name="Normal 4 3 2 6" xfId="18265" xr:uid="{00000000-0005-0000-0000-000058470000}"/>
    <cellStyle name="Normal 4 3 2 6 2" xfId="18266" xr:uid="{00000000-0005-0000-0000-000059470000}"/>
    <cellStyle name="Normal 4 3 2 6 3" xfId="18267" xr:uid="{00000000-0005-0000-0000-00005A470000}"/>
    <cellStyle name="Normal 4 3 2 6 4" xfId="18268" xr:uid="{00000000-0005-0000-0000-00005B470000}"/>
    <cellStyle name="Normal 4 3 2 7" xfId="18269" xr:uid="{00000000-0005-0000-0000-00005C470000}"/>
    <cellStyle name="Normal 4 3 2 8" xfId="18270" xr:uid="{00000000-0005-0000-0000-00005D470000}"/>
    <cellStyle name="Normal 4 3 2 9" xfId="18271" xr:uid="{00000000-0005-0000-0000-00005E470000}"/>
    <cellStyle name="Normal 4 3 3" xfId="18272" xr:uid="{00000000-0005-0000-0000-00005F470000}"/>
    <cellStyle name="Normal 4 3 3 2" xfId="18273" xr:uid="{00000000-0005-0000-0000-000060470000}"/>
    <cellStyle name="Normal 4 3 3 2 2" xfId="18274" xr:uid="{00000000-0005-0000-0000-000061470000}"/>
    <cellStyle name="Normal 4 3 3 2 2 2" xfId="18275" xr:uid="{00000000-0005-0000-0000-000062470000}"/>
    <cellStyle name="Normal 4 3 3 2 2 2 2" xfId="18276" xr:uid="{00000000-0005-0000-0000-000063470000}"/>
    <cellStyle name="Normal 4 3 3 2 2 2 3" xfId="18277" xr:uid="{00000000-0005-0000-0000-000064470000}"/>
    <cellStyle name="Normal 4 3 3 2 2 2 4" xfId="18278" xr:uid="{00000000-0005-0000-0000-000065470000}"/>
    <cellStyle name="Normal 4 3 3 2 2 3" xfId="18279" xr:uid="{00000000-0005-0000-0000-000066470000}"/>
    <cellStyle name="Normal 4 3 3 2 2 3 2" xfId="18280" xr:uid="{00000000-0005-0000-0000-000067470000}"/>
    <cellStyle name="Normal 4 3 3 2 2 3 3" xfId="18281" xr:uid="{00000000-0005-0000-0000-000068470000}"/>
    <cellStyle name="Normal 4 3 3 2 2 3 4" xfId="18282" xr:uid="{00000000-0005-0000-0000-000069470000}"/>
    <cellStyle name="Normal 4 3 3 2 2 4" xfId="18283" xr:uid="{00000000-0005-0000-0000-00006A470000}"/>
    <cellStyle name="Normal 4 3 3 2 2 4 2" xfId="18284" xr:uid="{00000000-0005-0000-0000-00006B470000}"/>
    <cellStyle name="Normal 4 3 3 2 2 4 3" xfId="18285" xr:uid="{00000000-0005-0000-0000-00006C470000}"/>
    <cellStyle name="Normal 4 3 3 2 2 4 4" xfId="18286" xr:uid="{00000000-0005-0000-0000-00006D470000}"/>
    <cellStyle name="Normal 4 3 3 2 2 5" xfId="18287" xr:uid="{00000000-0005-0000-0000-00006E470000}"/>
    <cellStyle name="Normal 4 3 3 2 2 6" xfId="18288" xr:uid="{00000000-0005-0000-0000-00006F470000}"/>
    <cellStyle name="Normal 4 3 3 2 2 7" xfId="18289" xr:uid="{00000000-0005-0000-0000-000070470000}"/>
    <cellStyle name="Normal 4 3 3 2 3" xfId="18290" xr:uid="{00000000-0005-0000-0000-000071470000}"/>
    <cellStyle name="Normal 4 3 3 2 3 2" xfId="18291" xr:uid="{00000000-0005-0000-0000-000072470000}"/>
    <cellStyle name="Normal 4 3 3 2 3 3" xfId="18292" xr:uid="{00000000-0005-0000-0000-000073470000}"/>
    <cellStyle name="Normal 4 3 3 2 3 4" xfId="18293" xr:uid="{00000000-0005-0000-0000-000074470000}"/>
    <cellStyle name="Normal 4 3 3 2 4" xfId="18294" xr:uid="{00000000-0005-0000-0000-000075470000}"/>
    <cellStyle name="Normal 4 3 3 2 4 2" xfId="18295" xr:uid="{00000000-0005-0000-0000-000076470000}"/>
    <cellStyle name="Normal 4 3 3 2 4 3" xfId="18296" xr:uid="{00000000-0005-0000-0000-000077470000}"/>
    <cellStyle name="Normal 4 3 3 2 4 4" xfId="18297" xr:uid="{00000000-0005-0000-0000-000078470000}"/>
    <cellStyle name="Normal 4 3 3 2 5" xfId="18298" xr:uid="{00000000-0005-0000-0000-000079470000}"/>
    <cellStyle name="Normal 4 3 3 2 5 2" xfId="18299" xr:uid="{00000000-0005-0000-0000-00007A470000}"/>
    <cellStyle name="Normal 4 3 3 2 5 3" xfId="18300" xr:uid="{00000000-0005-0000-0000-00007B470000}"/>
    <cellStyle name="Normal 4 3 3 2 5 4" xfId="18301" xr:uid="{00000000-0005-0000-0000-00007C470000}"/>
    <cellStyle name="Normal 4 3 3 2 6" xfId="18302" xr:uid="{00000000-0005-0000-0000-00007D470000}"/>
    <cellStyle name="Normal 4 3 3 2 7" xfId="18303" xr:uid="{00000000-0005-0000-0000-00007E470000}"/>
    <cellStyle name="Normal 4 3 3 2 8" xfId="18304" xr:uid="{00000000-0005-0000-0000-00007F470000}"/>
    <cellStyle name="Normal 4 3 3 3" xfId="18305" xr:uid="{00000000-0005-0000-0000-000080470000}"/>
    <cellStyle name="Normal 4 3 3 3 2" xfId="18306" xr:uid="{00000000-0005-0000-0000-000081470000}"/>
    <cellStyle name="Normal 4 3 3 3 2 2" xfId="18307" xr:uid="{00000000-0005-0000-0000-000082470000}"/>
    <cellStyle name="Normal 4 3 3 3 2 2 2" xfId="18308" xr:uid="{00000000-0005-0000-0000-000083470000}"/>
    <cellStyle name="Normal 4 3 3 3 2 2 3" xfId="18309" xr:uid="{00000000-0005-0000-0000-000084470000}"/>
    <cellStyle name="Normal 4 3 3 3 2 2 4" xfId="18310" xr:uid="{00000000-0005-0000-0000-000085470000}"/>
    <cellStyle name="Normal 4 3 3 3 2 3" xfId="18311" xr:uid="{00000000-0005-0000-0000-000086470000}"/>
    <cellStyle name="Normal 4 3 3 3 2 4" xfId="18312" xr:uid="{00000000-0005-0000-0000-000087470000}"/>
    <cellStyle name="Normal 4 3 3 3 2 5" xfId="18313" xr:uid="{00000000-0005-0000-0000-000088470000}"/>
    <cellStyle name="Normal 4 3 3 3 3" xfId="18314" xr:uid="{00000000-0005-0000-0000-000089470000}"/>
    <cellStyle name="Normal 4 3 3 3 3 2" xfId="18315" xr:uid="{00000000-0005-0000-0000-00008A470000}"/>
    <cellStyle name="Normal 4 3 3 3 3 3" xfId="18316" xr:uid="{00000000-0005-0000-0000-00008B470000}"/>
    <cellStyle name="Normal 4 3 3 3 3 4" xfId="18317" xr:uid="{00000000-0005-0000-0000-00008C470000}"/>
    <cellStyle name="Normal 4 3 3 3 4" xfId="18318" xr:uid="{00000000-0005-0000-0000-00008D470000}"/>
    <cellStyle name="Normal 4 3 3 3 4 2" xfId="18319" xr:uid="{00000000-0005-0000-0000-00008E470000}"/>
    <cellStyle name="Normal 4 3 3 3 4 3" xfId="18320" xr:uid="{00000000-0005-0000-0000-00008F470000}"/>
    <cellStyle name="Normal 4 3 3 3 4 4" xfId="18321" xr:uid="{00000000-0005-0000-0000-000090470000}"/>
    <cellStyle name="Normal 4 3 3 3 5" xfId="18322" xr:uid="{00000000-0005-0000-0000-000091470000}"/>
    <cellStyle name="Normal 4 3 3 3 6" xfId="18323" xr:uid="{00000000-0005-0000-0000-000092470000}"/>
    <cellStyle name="Normal 4 3 3 3 7" xfId="18324" xr:uid="{00000000-0005-0000-0000-000093470000}"/>
    <cellStyle name="Normal 4 3 3 4" xfId="18325" xr:uid="{00000000-0005-0000-0000-000094470000}"/>
    <cellStyle name="Normal 4 3 3 4 2" xfId="18326" xr:uid="{00000000-0005-0000-0000-000095470000}"/>
    <cellStyle name="Normal 4 3 3 4 2 2" xfId="18327" xr:uid="{00000000-0005-0000-0000-000096470000}"/>
    <cellStyle name="Normal 4 3 3 4 2 3" xfId="18328" xr:uid="{00000000-0005-0000-0000-000097470000}"/>
    <cellStyle name="Normal 4 3 3 4 2 4" xfId="18329" xr:uid="{00000000-0005-0000-0000-000098470000}"/>
    <cellStyle name="Normal 4 3 3 4 3" xfId="18330" xr:uid="{00000000-0005-0000-0000-000099470000}"/>
    <cellStyle name="Normal 4 3 3 4 4" xfId="18331" xr:uid="{00000000-0005-0000-0000-00009A470000}"/>
    <cellStyle name="Normal 4 3 3 4 5" xfId="18332" xr:uid="{00000000-0005-0000-0000-00009B470000}"/>
    <cellStyle name="Normal 4 3 3 5" xfId="18333" xr:uid="{00000000-0005-0000-0000-00009C470000}"/>
    <cellStyle name="Normal 4 3 3 5 2" xfId="18334" xr:uid="{00000000-0005-0000-0000-00009D470000}"/>
    <cellStyle name="Normal 4 3 3 5 3" xfId="18335" xr:uid="{00000000-0005-0000-0000-00009E470000}"/>
    <cellStyle name="Normal 4 3 3 5 4" xfId="18336" xr:uid="{00000000-0005-0000-0000-00009F470000}"/>
    <cellStyle name="Normal 4 3 3 6" xfId="18337" xr:uid="{00000000-0005-0000-0000-0000A0470000}"/>
    <cellStyle name="Normal 4 3 3 6 2" xfId="18338" xr:uid="{00000000-0005-0000-0000-0000A1470000}"/>
    <cellStyle name="Normal 4 3 3 6 3" xfId="18339" xr:uid="{00000000-0005-0000-0000-0000A2470000}"/>
    <cellStyle name="Normal 4 3 3 6 4" xfId="18340" xr:uid="{00000000-0005-0000-0000-0000A3470000}"/>
    <cellStyle name="Normal 4 3 3 7" xfId="18341" xr:uid="{00000000-0005-0000-0000-0000A4470000}"/>
    <cellStyle name="Normal 4 3 3 8" xfId="18342" xr:uid="{00000000-0005-0000-0000-0000A5470000}"/>
    <cellStyle name="Normal 4 3 3 9" xfId="18343" xr:uid="{00000000-0005-0000-0000-0000A6470000}"/>
    <cellStyle name="Normal 4 3 4" xfId="18344" xr:uid="{00000000-0005-0000-0000-0000A7470000}"/>
    <cellStyle name="Normal 4 3 4 2" xfId="18345" xr:uid="{00000000-0005-0000-0000-0000A8470000}"/>
    <cellStyle name="Normal 4 3 4 2 2" xfId="18346" xr:uid="{00000000-0005-0000-0000-0000A9470000}"/>
    <cellStyle name="Normal 4 3 4 2 2 2" xfId="18347" xr:uid="{00000000-0005-0000-0000-0000AA470000}"/>
    <cellStyle name="Normal 4 3 4 2 2 3" xfId="18348" xr:uid="{00000000-0005-0000-0000-0000AB470000}"/>
    <cellStyle name="Normal 4 3 4 2 2 4" xfId="18349" xr:uid="{00000000-0005-0000-0000-0000AC470000}"/>
    <cellStyle name="Normal 4 3 4 2 3" xfId="18350" xr:uid="{00000000-0005-0000-0000-0000AD470000}"/>
    <cellStyle name="Normal 4 3 4 2 3 2" xfId="18351" xr:uid="{00000000-0005-0000-0000-0000AE470000}"/>
    <cellStyle name="Normal 4 3 4 2 3 3" xfId="18352" xr:uid="{00000000-0005-0000-0000-0000AF470000}"/>
    <cellStyle name="Normal 4 3 4 2 3 4" xfId="18353" xr:uid="{00000000-0005-0000-0000-0000B0470000}"/>
    <cellStyle name="Normal 4 3 4 2 4" xfId="18354" xr:uid="{00000000-0005-0000-0000-0000B1470000}"/>
    <cellStyle name="Normal 4 3 4 2 5" xfId="18355" xr:uid="{00000000-0005-0000-0000-0000B2470000}"/>
    <cellStyle name="Normal 4 3 4 2 6" xfId="18356" xr:uid="{00000000-0005-0000-0000-0000B3470000}"/>
    <cellStyle name="Normal 4 3 4 3" xfId="18357" xr:uid="{00000000-0005-0000-0000-0000B4470000}"/>
    <cellStyle name="Normal 4 3 4 3 2" xfId="18358" xr:uid="{00000000-0005-0000-0000-0000B5470000}"/>
    <cellStyle name="Normal 4 3 4 3 3" xfId="18359" xr:uid="{00000000-0005-0000-0000-0000B6470000}"/>
    <cellStyle name="Normal 4 3 4 3 4" xfId="18360" xr:uid="{00000000-0005-0000-0000-0000B7470000}"/>
    <cellStyle name="Normal 4 3 4 4" xfId="18361" xr:uid="{00000000-0005-0000-0000-0000B8470000}"/>
    <cellStyle name="Normal 4 3 4 4 2" xfId="18362" xr:uid="{00000000-0005-0000-0000-0000B9470000}"/>
    <cellStyle name="Normal 4 3 4 4 3" xfId="18363" xr:uid="{00000000-0005-0000-0000-0000BA470000}"/>
    <cellStyle name="Normal 4 3 4 4 4" xfId="18364" xr:uid="{00000000-0005-0000-0000-0000BB470000}"/>
    <cellStyle name="Normal 4 3 4 5" xfId="18365" xr:uid="{00000000-0005-0000-0000-0000BC470000}"/>
    <cellStyle name="Normal 4 3 4 6" xfId="18366" xr:uid="{00000000-0005-0000-0000-0000BD470000}"/>
    <cellStyle name="Normal 4 3 4 7" xfId="18367" xr:uid="{00000000-0005-0000-0000-0000BE470000}"/>
    <cellStyle name="Normal 4 3 5" xfId="18368" xr:uid="{00000000-0005-0000-0000-0000BF470000}"/>
    <cellStyle name="Normal 4 3 5 2" xfId="18369" xr:uid="{00000000-0005-0000-0000-0000C0470000}"/>
    <cellStyle name="Normal 4 3 5 2 2" xfId="18370" xr:uid="{00000000-0005-0000-0000-0000C1470000}"/>
    <cellStyle name="Normal 4 3 5 2 2 2" xfId="18371" xr:uid="{00000000-0005-0000-0000-0000C2470000}"/>
    <cellStyle name="Normal 4 3 5 2 2 3" xfId="18372" xr:uid="{00000000-0005-0000-0000-0000C3470000}"/>
    <cellStyle name="Normal 4 3 5 2 2 4" xfId="18373" xr:uid="{00000000-0005-0000-0000-0000C4470000}"/>
    <cellStyle name="Normal 4 3 5 2 3" xfId="18374" xr:uid="{00000000-0005-0000-0000-0000C5470000}"/>
    <cellStyle name="Normal 4 3 5 2 3 2" xfId="18375" xr:uid="{00000000-0005-0000-0000-0000C6470000}"/>
    <cellStyle name="Normal 4 3 5 2 3 3" xfId="18376" xr:uid="{00000000-0005-0000-0000-0000C7470000}"/>
    <cellStyle name="Normal 4 3 5 2 3 4" xfId="18377" xr:uid="{00000000-0005-0000-0000-0000C8470000}"/>
    <cellStyle name="Normal 4 3 5 2 4" xfId="18378" xr:uid="{00000000-0005-0000-0000-0000C9470000}"/>
    <cellStyle name="Normal 4 3 5 2 4 2" xfId="18379" xr:uid="{00000000-0005-0000-0000-0000CA470000}"/>
    <cellStyle name="Normal 4 3 5 2 4 3" xfId="18380" xr:uid="{00000000-0005-0000-0000-0000CB470000}"/>
    <cellStyle name="Normal 4 3 5 2 4 4" xfId="18381" xr:uid="{00000000-0005-0000-0000-0000CC470000}"/>
    <cellStyle name="Normal 4 3 5 2 5" xfId="18382" xr:uid="{00000000-0005-0000-0000-0000CD470000}"/>
    <cellStyle name="Normal 4 3 5 2 6" xfId="18383" xr:uid="{00000000-0005-0000-0000-0000CE470000}"/>
    <cellStyle name="Normal 4 3 5 2 7" xfId="18384" xr:uid="{00000000-0005-0000-0000-0000CF470000}"/>
    <cellStyle name="Normal 4 3 5 3" xfId="18385" xr:uid="{00000000-0005-0000-0000-0000D0470000}"/>
    <cellStyle name="Normal 4 3 5 3 2" xfId="18386" xr:uid="{00000000-0005-0000-0000-0000D1470000}"/>
    <cellStyle name="Normal 4 3 5 3 3" xfId="18387" xr:uid="{00000000-0005-0000-0000-0000D2470000}"/>
    <cellStyle name="Normal 4 3 5 3 4" xfId="18388" xr:uid="{00000000-0005-0000-0000-0000D3470000}"/>
    <cellStyle name="Normal 4 3 5 4" xfId="18389" xr:uid="{00000000-0005-0000-0000-0000D4470000}"/>
    <cellStyle name="Normal 4 3 5 4 2" xfId="18390" xr:uid="{00000000-0005-0000-0000-0000D5470000}"/>
    <cellStyle name="Normal 4 3 5 4 3" xfId="18391" xr:uid="{00000000-0005-0000-0000-0000D6470000}"/>
    <cellStyle name="Normal 4 3 5 4 4" xfId="18392" xr:uid="{00000000-0005-0000-0000-0000D7470000}"/>
    <cellStyle name="Normal 4 3 5 5" xfId="18393" xr:uid="{00000000-0005-0000-0000-0000D8470000}"/>
    <cellStyle name="Normal 4 3 5 5 2" xfId="18394" xr:uid="{00000000-0005-0000-0000-0000D9470000}"/>
    <cellStyle name="Normal 4 3 5 5 3" xfId="18395" xr:uid="{00000000-0005-0000-0000-0000DA470000}"/>
    <cellStyle name="Normal 4 3 5 5 4" xfId="18396" xr:uid="{00000000-0005-0000-0000-0000DB470000}"/>
    <cellStyle name="Normal 4 3 5 6" xfId="18397" xr:uid="{00000000-0005-0000-0000-0000DC470000}"/>
    <cellStyle name="Normal 4 3 5 7" xfId="18398" xr:uid="{00000000-0005-0000-0000-0000DD470000}"/>
    <cellStyle name="Normal 4 3 5 8" xfId="18399" xr:uid="{00000000-0005-0000-0000-0000DE470000}"/>
    <cellStyle name="Normal 4 3 6" xfId="18400" xr:uid="{00000000-0005-0000-0000-0000DF470000}"/>
    <cellStyle name="Normal 4 3 6 2" xfId="18401" xr:uid="{00000000-0005-0000-0000-0000E0470000}"/>
    <cellStyle name="Normal 4 3 6 2 2" xfId="18402" xr:uid="{00000000-0005-0000-0000-0000E1470000}"/>
    <cellStyle name="Normal 4 3 6 2 3" xfId="18403" xr:uid="{00000000-0005-0000-0000-0000E2470000}"/>
    <cellStyle name="Normal 4 3 6 2 4" xfId="18404" xr:uid="{00000000-0005-0000-0000-0000E3470000}"/>
    <cellStyle name="Normal 4 3 6 3" xfId="18405" xr:uid="{00000000-0005-0000-0000-0000E4470000}"/>
    <cellStyle name="Normal 4 3 6 3 2" xfId="18406" xr:uid="{00000000-0005-0000-0000-0000E5470000}"/>
    <cellStyle name="Normal 4 3 6 3 3" xfId="18407" xr:uid="{00000000-0005-0000-0000-0000E6470000}"/>
    <cellStyle name="Normal 4 3 6 3 4" xfId="18408" xr:uid="{00000000-0005-0000-0000-0000E7470000}"/>
    <cellStyle name="Normal 4 3 6 4" xfId="18409" xr:uid="{00000000-0005-0000-0000-0000E8470000}"/>
    <cellStyle name="Normal 4 3 6 5" xfId="18410" xr:uid="{00000000-0005-0000-0000-0000E9470000}"/>
    <cellStyle name="Normal 4 3 6 6" xfId="18411" xr:uid="{00000000-0005-0000-0000-0000EA470000}"/>
    <cellStyle name="Normal 4 3 7" xfId="18412" xr:uid="{00000000-0005-0000-0000-0000EB470000}"/>
    <cellStyle name="Normal 4 3 7 2" xfId="18413" xr:uid="{00000000-0005-0000-0000-0000EC470000}"/>
    <cellStyle name="Normal 4 3 7 3" xfId="18414" xr:uid="{00000000-0005-0000-0000-0000ED470000}"/>
    <cellStyle name="Normal 4 3 7 4" xfId="18415" xr:uid="{00000000-0005-0000-0000-0000EE470000}"/>
    <cellStyle name="Normal 4 3 8" xfId="18416" xr:uid="{00000000-0005-0000-0000-0000EF470000}"/>
    <cellStyle name="Normal 4 3 8 2" xfId="18417" xr:uid="{00000000-0005-0000-0000-0000F0470000}"/>
    <cellStyle name="Normal 4 3 8 3" xfId="18418" xr:uid="{00000000-0005-0000-0000-0000F1470000}"/>
    <cellStyle name="Normal 4 3 8 4" xfId="18419" xr:uid="{00000000-0005-0000-0000-0000F2470000}"/>
    <cellStyle name="Normal 4 3 9" xfId="18420" xr:uid="{00000000-0005-0000-0000-0000F3470000}"/>
    <cellStyle name="Normal 4 4" xfId="18421" xr:uid="{00000000-0005-0000-0000-0000F4470000}"/>
    <cellStyle name="Normal 4 4 2" xfId="18422" xr:uid="{00000000-0005-0000-0000-0000F5470000}"/>
    <cellStyle name="Normal 4 4 2 2" xfId="18423" xr:uid="{00000000-0005-0000-0000-0000F6470000}"/>
    <cellStyle name="Normal 4 4 2 2 2" xfId="18424" xr:uid="{00000000-0005-0000-0000-0000F7470000}"/>
    <cellStyle name="Normal 4 4 2 2 2 2" xfId="18425" xr:uid="{00000000-0005-0000-0000-0000F8470000}"/>
    <cellStyle name="Normal 4 4 2 2 2 3" xfId="18426" xr:uid="{00000000-0005-0000-0000-0000F9470000}"/>
    <cellStyle name="Normal 4 4 2 2 2 4" xfId="18427" xr:uid="{00000000-0005-0000-0000-0000FA470000}"/>
    <cellStyle name="Normal 4 4 2 2 3" xfId="18428" xr:uid="{00000000-0005-0000-0000-0000FB470000}"/>
    <cellStyle name="Normal 4 4 2 2 3 2" xfId="18429" xr:uid="{00000000-0005-0000-0000-0000FC470000}"/>
    <cellStyle name="Normal 4 4 2 2 3 3" xfId="18430" xr:uid="{00000000-0005-0000-0000-0000FD470000}"/>
    <cellStyle name="Normal 4 4 2 2 3 4" xfId="18431" xr:uid="{00000000-0005-0000-0000-0000FE470000}"/>
    <cellStyle name="Normal 4 4 2 2 4" xfId="18432" xr:uid="{00000000-0005-0000-0000-0000FF470000}"/>
    <cellStyle name="Normal 4 4 2 2 5" xfId="18433" xr:uid="{00000000-0005-0000-0000-000000480000}"/>
    <cellStyle name="Normal 4 4 2 2 6" xfId="18434" xr:uid="{00000000-0005-0000-0000-000001480000}"/>
    <cellStyle name="Normal 4 4 2 3" xfId="18435" xr:uid="{00000000-0005-0000-0000-000002480000}"/>
    <cellStyle name="Normal 4 4 2 3 2" xfId="18436" xr:uid="{00000000-0005-0000-0000-000003480000}"/>
    <cellStyle name="Normal 4 4 2 3 3" xfId="18437" xr:uid="{00000000-0005-0000-0000-000004480000}"/>
    <cellStyle name="Normal 4 4 2 3 4" xfId="18438" xr:uid="{00000000-0005-0000-0000-000005480000}"/>
    <cellStyle name="Normal 4 4 2 4" xfId="18439" xr:uid="{00000000-0005-0000-0000-000006480000}"/>
    <cellStyle name="Normal 4 4 2 4 2" xfId="18440" xr:uid="{00000000-0005-0000-0000-000007480000}"/>
    <cellStyle name="Normal 4 4 2 4 3" xfId="18441" xr:uid="{00000000-0005-0000-0000-000008480000}"/>
    <cellStyle name="Normal 4 4 2 4 4" xfId="18442" xr:uid="{00000000-0005-0000-0000-000009480000}"/>
    <cellStyle name="Normal 4 4 2 5" xfId="18443" xr:uid="{00000000-0005-0000-0000-00000A480000}"/>
    <cellStyle name="Normal 4 4 2 6" xfId="18444" xr:uid="{00000000-0005-0000-0000-00000B480000}"/>
    <cellStyle name="Normal 4 4 2 7" xfId="18445" xr:uid="{00000000-0005-0000-0000-00000C480000}"/>
    <cellStyle name="Normal 4 4 2 8" xfId="18446" xr:uid="{00000000-0005-0000-0000-00000D480000}"/>
    <cellStyle name="Normal 4 4 3" xfId="18447" xr:uid="{00000000-0005-0000-0000-00000E480000}"/>
    <cellStyle name="Normal 4 4 3 2" xfId="18448" xr:uid="{00000000-0005-0000-0000-00000F480000}"/>
    <cellStyle name="Normal 4 4 3 2 2" xfId="18449" xr:uid="{00000000-0005-0000-0000-000010480000}"/>
    <cellStyle name="Normal 4 4 3 2 2 2" xfId="18450" xr:uid="{00000000-0005-0000-0000-000011480000}"/>
    <cellStyle name="Normal 4 4 3 2 2 3" xfId="18451" xr:uid="{00000000-0005-0000-0000-000012480000}"/>
    <cellStyle name="Normal 4 4 3 2 2 4" xfId="18452" xr:uid="{00000000-0005-0000-0000-000013480000}"/>
    <cellStyle name="Normal 4 4 3 2 3" xfId="18453" xr:uid="{00000000-0005-0000-0000-000014480000}"/>
    <cellStyle name="Normal 4 4 3 2 4" xfId="18454" xr:uid="{00000000-0005-0000-0000-000015480000}"/>
    <cellStyle name="Normal 4 4 3 2 5" xfId="18455" xr:uid="{00000000-0005-0000-0000-000016480000}"/>
    <cellStyle name="Normal 4 4 3 3" xfId="18456" xr:uid="{00000000-0005-0000-0000-000017480000}"/>
    <cellStyle name="Normal 4 4 3 3 2" xfId="18457" xr:uid="{00000000-0005-0000-0000-000018480000}"/>
    <cellStyle name="Normal 4 4 3 3 3" xfId="18458" xr:uid="{00000000-0005-0000-0000-000019480000}"/>
    <cellStyle name="Normal 4 4 3 3 4" xfId="18459" xr:uid="{00000000-0005-0000-0000-00001A480000}"/>
    <cellStyle name="Normal 4 4 3 4" xfId="18460" xr:uid="{00000000-0005-0000-0000-00001B480000}"/>
    <cellStyle name="Normal 4 4 3 5" xfId="18461" xr:uid="{00000000-0005-0000-0000-00001C480000}"/>
    <cellStyle name="Normal 4 4 3 6" xfId="18462" xr:uid="{00000000-0005-0000-0000-00001D480000}"/>
    <cellStyle name="Normal 4 4 4" xfId="18463" xr:uid="{00000000-0005-0000-0000-00001E480000}"/>
    <cellStyle name="Normal 4 4 4 2" xfId="18464" xr:uid="{00000000-0005-0000-0000-00001F480000}"/>
    <cellStyle name="Normal 4 4 4 2 2" xfId="18465" xr:uid="{00000000-0005-0000-0000-000020480000}"/>
    <cellStyle name="Normal 4 4 4 2 3" xfId="18466" xr:uid="{00000000-0005-0000-0000-000021480000}"/>
    <cellStyle name="Normal 4 4 4 2 4" xfId="18467" xr:uid="{00000000-0005-0000-0000-000022480000}"/>
    <cellStyle name="Normal 4 4 4 3" xfId="18468" xr:uid="{00000000-0005-0000-0000-000023480000}"/>
    <cellStyle name="Normal 4 4 4 4" xfId="18469" xr:uid="{00000000-0005-0000-0000-000024480000}"/>
    <cellStyle name="Normal 4 4 4 5" xfId="18470" xr:uid="{00000000-0005-0000-0000-000025480000}"/>
    <cellStyle name="Normal 4 4 5" xfId="18471" xr:uid="{00000000-0005-0000-0000-000026480000}"/>
    <cellStyle name="Normal 4 4 5 2" xfId="18472" xr:uid="{00000000-0005-0000-0000-000027480000}"/>
    <cellStyle name="Normal 4 4 5 3" xfId="18473" xr:uid="{00000000-0005-0000-0000-000028480000}"/>
    <cellStyle name="Normal 4 4 5 4" xfId="18474" xr:uid="{00000000-0005-0000-0000-000029480000}"/>
    <cellStyle name="Normal 4 4 6" xfId="18475" xr:uid="{00000000-0005-0000-0000-00002A480000}"/>
    <cellStyle name="Normal 4 4 6 2" xfId="18476" xr:uid="{00000000-0005-0000-0000-00002B480000}"/>
    <cellStyle name="Normal 4 4 6 3" xfId="18477" xr:uid="{00000000-0005-0000-0000-00002C480000}"/>
    <cellStyle name="Normal 4 4 6 4" xfId="18478" xr:uid="{00000000-0005-0000-0000-00002D480000}"/>
    <cellStyle name="Normal 4 5" xfId="18479" xr:uid="{00000000-0005-0000-0000-00002E480000}"/>
    <cellStyle name="Normal 4 5 10" xfId="18480" xr:uid="{00000000-0005-0000-0000-00002F480000}"/>
    <cellStyle name="Normal 4 5 11" xfId="18481" xr:uid="{00000000-0005-0000-0000-000030480000}"/>
    <cellStyle name="Normal 4 5 12" xfId="18482" xr:uid="{00000000-0005-0000-0000-000031480000}"/>
    <cellStyle name="Normal 4 5 13" xfId="18483" xr:uid="{00000000-0005-0000-0000-000032480000}"/>
    <cellStyle name="Normal 4 5 14" xfId="18484" xr:uid="{00000000-0005-0000-0000-000033480000}"/>
    <cellStyle name="Normal 4 5 15" xfId="18485" xr:uid="{00000000-0005-0000-0000-000034480000}"/>
    <cellStyle name="Normal 4 5 16" xfId="18486" xr:uid="{00000000-0005-0000-0000-000035480000}"/>
    <cellStyle name="Normal 4 5 17" xfId="18487" xr:uid="{00000000-0005-0000-0000-000036480000}"/>
    <cellStyle name="Normal 4 5 18" xfId="18488" xr:uid="{00000000-0005-0000-0000-000037480000}"/>
    <cellStyle name="Normal 4 5 19" xfId="18489" xr:uid="{00000000-0005-0000-0000-000038480000}"/>
    <cellStyle name="Normal 4 5 2" xfId="18490" xr:uid="{00000000-0005-0000-0000-000039480000}"/>
    <cellStyle name="Normal 4 5 2 2" xfId="18491" xr:uid="{00000000-0005-0000-0000-00003A480000}"/>
    <cellStyle name="Normal 4 5 2 2 2" xfId="18492" xr:uid="{00000000-0005-0000-0000-00003B480000}"/>
    <cellStyle name="Normal 4 5 2 2 2 2" xfId="18493" xr:uid="{00000000-0005-0000-0000-00003C480000}"/>
    <cellStyle name="Normal 4 5 2 2 2 3" xfId="18494" xr:uid="{00000000-0005-0000-0000-00003D480000}"/>
    <cellStyle name="Normal 4 5 2 2 2 4" xfId="18495" xr:uid="{00000000-0005-0000-0000-00003E480000}"/>
    <cellStyle name="Normal 4 5 2 2 3" xfId="18496" xr:uid="{00000000-0005-0000-0000-00003F480000}"/>
    <cellStyle name="Normal 4 5 2 2 4" xfId="18497" xr:uid="{00000000-0005-0000-0000-000040480000}"/>
    <cellStyle name="Normal 4 5 2 2 5" xfId="18498" xr:uid="{00000000-0005-0000-0000-000041480000}"/>
    <cellStyle name="Normal 4 5 2 3" xfId="18499" xr:uid="{00000000-0005-0000-0000-000042480000}"/>
    <cellStyle name="Normal 4 5 2 3 2" xfId="18500" xr:uid="{00000000-0005-0000-0000-000043480000}"/>
    <cellStyle name="Normal 4 5 2 3 3" xfId="18501" xr:uid="{00000000-0005-0000-0000-000044480000}"/>
    <cellStyle name="Normal 4 5 2 3 4" xfId="18502" xr:uid="{00000000-0005-0000-0000-000045480000}"/>
    <cellStyle name="Normal 4 5 2 4" xfId="18503" xr:uid="{00000000-0005-0000-0000-000046480000}"/>
    <cellStyle name="Normal 4 5 2 4 2" xfId="18504" xr:uid="{00000000-0005-0000-0000-000047480000}"/>
    <cellStyle name="Normal 4 5 2 4 3" xfId="18505" xr:uid="{00000000-0005-0000-0000-000048480000}"/>
    <cellStyle name="Normal 4 5 2 4 4" xfId="18506" xr:uid="{00000000-0005-0000-0000-000049480000}"/>
    <cellStyle name="Normal 4 5 20" xfId="18507" xr:uid="{00000000-0005-0000-0000-00004A480000}"/>
    <cellStyle name="Normal 4 5 21" xfId="18508" xr:uid="{00000000-0005-0000-0000-00004B480000}"/>
    <cellStyle name="Normal 4 5 22" xfId="18509" xr:uid="{00000000-0005-0000-0000-00004C480000}"/>
    <cellStyle name="Normal 4 5 23" xfId="18510" xr:uid="{00000000-0005-0000-0000-00004D480000}"/>
    <cellStyle name="Normal 4 5 24" xfId="18511" xr:uid="{00000000-0005-0000-0000-00004E480000}"/>
    <cellStyle name="Normal 4 5 25" xfId="18512" xr:uid="{00000000-0005-0000-0000-00004F480000}"/>
    <cellStyle name="Normal 4 5 26" xfId="18513" xr:uid="{00000000-0005-0000-0000-000050480000}"/>
    <cellStyle name="Normal 4 5 27" xfId="18514" xr:uid="{00000000-0005-0000-0000-000051480000}"/>
    <cellStyle name="Normal 4 5 28" xfId="18515" xr:uid="{00000000-0005-0000-0000-000052480000}"/>
    <cellStyle name="Normal 4 5 29" xfId="18516" xr:uid="{00000000-0005-0000-0000-000053480000}"/>
    <cellStyle name="Normal 4 5 3" xfId="18517" xr:uid="{00000000-0005-0000-0000-000054480000}"/>
    <cellStyle name="Normal 4 5 3 2" xfId="18518" xr:uid="{00000000-0005-0000-0000-000055480000}"/>
    <cellStyle name="Normal 4 5 3 2 2" xfId="18519" xr:uid="{00000000-0005-0000-0000-000056480000}"/>
    <cellStyle name="Normal 4 5 3 2 2 2" xfId="18520" xr:uid="{00000000-0005-0000-0000-000057480000}"/>
    <cellStyle name="Normal 4 5 3 2 2 3" xfId="18521" xr:uid="{00000000-0005-0000-0000-000058480000}"/>
    <cellStyle name="Normal 4 5 3 2 2 4" xfId="18522" xr:uid="{00000000-0005-0000-0000-000059480000}"/>
    <cellStyle name="Normal 4 5 3 2 3" xfId="18523" xr:uid="{00000000-0005-0000-0000-00005A480000}"/>
    <cellStyle name="Normal 4 5 3 2 4" xfId="18524" xr:uid="{00000000-0005-0000-0000-00005B480000}"/>
    <cellStyle name="Normal 4 5 3 2 5" xfId="18525" xr:uid="{00000000-0005-0000-0000-00005C480000}"/>
    <cellStyle name="Normal 4 5 3 3" xfId="18526" xr:uid="{00000000-0005-0000-0000-00005D480000}"/>
    <cellStyle name="Normal 4 5 3 3 2" xfId="18527" xr:uid="{00000000-0005-0000-0000-00005E480000}"/>
    <cellStyle name="Normal 4 5 3 3 3" xfId="18528" xr:uid="{00000000-0005-0000-0000-00005F480000}"/>
    <cellStyle name="Normal 4 5 3 3 4" xfId="18529" xr:uid="{00000000-0005-0000-0000-000060480000}"/>
    <cellStyle name="Normal 4 5 3 4" xfId="18530" xr:uid="{00000000-0005-0000-0000-000061480000}"/>
    <cellStyle name="Normal 4 5 3 4 2" xfId="18531" xr:uid="{00000000-0005-0000-0000-000062480000}"/>
    <cellStyle name="Normal 4 5 3 4 3" xfId="18532" xr:uid="{00000000-0005-0000-0000-000063480000}"/>
    <cellStyle name="Normal 4 5 3 4 4" xfId="18533" xr:uid="{00000000-0005-0000-0000-000064480000}"/>
    <cellStyle name="Normal 4 5 30" xfId="18534" xr:uid="{00000000-0005-0000-0000-000065480000}"/>
    <cellStyle name="Normal 4 5 31" xfId="18535" xr:uid="{00000000-0005-0000-0000-000066480000}"/>
    <cellStyle name="Normal 4 5 32" xfId="18536" xr:uid="{00000000-0005-0000-0000-000067480000}"/>
    <cellStyle name="Normal 4 5 33" xfId="18537" xr:uid="{00000000-0005-0000-0000-000068480000}"/>
    <cellStyle name="Normal 4 5 34" xfId="18538" xr:uid="{00000000-0005-0000-0000-000069480000}"/>
    <cellStyle name="Normal 4 5 35" xfId="18539" xr:uid="{00000000-0005-0000-0000-00006A480000}"/>
    <cellStyle name="Normal 4 5 36" xfId="18540" xr:uid="{00000000-0005-0000-0000-00006B480000}"/>
    <cellStyle name="Normal 4 5 37" xfId="18541" xr:uid="{00000000-0005-0000-0000-00006C480000}"/>
    <cellStyle name="Normal 4 5 38" xfId="18542" xr:uid="{00000000-0005-0000-0000-00006D480000}"/>
    <cellStyle name="Normal 4 5 39" xfId="18543" xr:uid="{00000000-0005-0000-0000-00006E480000}"/>
    <cellStyle name="Normal 4 5 4" xfId="18544" xr:uid="{00000000-0005-0000-0000-00006F480000}"/>
    <cellStyle name="Normal 4 5 4 2" xfId="18545" xr:uid="{00000000-0005-0000-0000-000070480000}"/>
    <cellStyle name="Normal 4 5 4 2 2" xfId="18546" xr:uid="{00000000-0005-0000-0000-000071480000}"/>
    <cellStyle name="Normal 4 5 4 2 3" xfId="18547" xr:uid="{00000000-0005-0000-0000-000072480000}"/>
    <cellStyle name="Normal 4 5 4 2 4" xfId="18548" xr:uid="{00000000-0005-0000-0000-000073480000}"/>
    <cellStyle name="Normal 4 5 4 3" xfId="18549" xr:uid="{00000000-0005-0000-0000-000074480000}"/>
    <cellStyle name="Normal 4 5 4 3 2" xfId="18550" xr:uid="{00000000-0005-0000-0000-000075480000}"/>
    <cellStyle name="Normal 4 5 4 3 3" xfId="18551" xr:uid="{00000000-0005-0000-0000-000076480000}"/>
    <cellStyle name="Normal 4 5 4 3 4" xfId="18552" xr:uid="{00000000-0005-0000-0000-000077480000}"/>
    <cellStyle name="Normal 4 5 40" xfId="18553" xr:uid="{00000000-0005-0000-0000-000078480000}"/>
    <cellStyle name="Normal 4 5 41" xfId="18554" xr:uid="{00000000-0005-0000-0000-000079480000}"/>
    <cellStyle name="Normal 4 5 42" xfId="18555" xr:uid="{00000000-0005-0000-0000-00007A480000}"/>
    <cellStyle name="Normal 4 5 43" xfId="18556" xr:uid="{00000000-0005-0000-0000-00007B480000}"/>
    <cellStyle name="Normal 4 5 44" xfId="18557" xr:uid="{00000000-0005-0000-0000-00007C480000}"/>
    <cellStyle name="Normal 4 5 45" xfId="18558" xr:uid="{00000000-0005-0000-0000-00007D480000}"/>
    <cellStyle name="Normal 4 5 46" xfId="18559" xr:uid="{00000000-0005-0000-0000-00007E480000}"/>
    <cellStyle name="Normal 4 5 47" xfId="18560" xr:uid="{00000000-0005-0000-0000-00007F480000}"/>
    <cellStyle name="Normal 4 5 48" xfId="18561" xr:uid="{00000000-0005-0000-0000-000080480000}"/>
    <cellStyle name="Normal 4 5 49" xfId="18562" xr:uid="{00000000-0005-0000-0000-000081480000}"/>
    <cellStyle name="Normal 4 5 5" xfId="18563" xr:uid="{00000000-0005-0000-0000-000082480000}"/>
    <cellStyle name="Normal 4 5 5 2" xfId="18564" xr:uid="{00000000-0005-0000-0000-000083480000}"/>
    <cellStyle name="Normal 4 5 5 2 2" xfId="18565" xr:uid="{00000000-0005-0000-0000-000084480000}"/>
    <cellStyle name="Normal 4 5 5 2 3" xfId="18566" xr:uid="{00000000-0005-0000-0000-000085480000}"/>
    <cellStyle name="Normal 4 5 5 2 4" xfId="18567" xr:uid="{00000000-0005-0000-0000-000086480000}"/>
    <cellStyle name="Normal 4 5 50" xfId="18568" xr:uid="{00000000-0005-0000-0000-000087480000}"/>
    <cellStyle name="Normal 4 5 51" xfId="18569" xr:uid="{00000000-0005-0000-0000-000088480000}"/>
    <cellStyle name="Normal 4 5 52" xfId="18570" xr:uid="{00000000-0005-0000-0000-000089480000}"/>
    <cellStyle name="Normal 4 5 53" xfId="18571" xr:uid="{00000000-0005-0000-0000-00008A480000}"/>
    <cellStyle name="Normal 4 5 54" xfId="18572" xr:uid="{00000000-0005-0000-0000-00008B480000}"/>
    <cellStyle name="Normal 4 5 55" xfId="18573" xr:uid="{00000000-0005-0000-0000-00008C480000}"/>
    <cellStyle name="Normal 4 5 56" xfId="18574" xr:uid="{00000000-0005-0000-0000-00008D480000}"/>
    <cellStyle name="Normal 4 5 57" xfId="18575" xr:uid="{00000000-0005-0000-0000-00008E480000}"/>
    <cellStyle name="Normal 4 5 58" xfId="18576" xr:uid="{00000000-0005-0000-0000-00008F480000}"/>
    <cellStyle name="Normal 4 5 59" xfId="18577" xr:uid="{00000000-0005-0000-0000-000090480000}"/>
    <cellStyle name="Normal 4 5 6" xfId="18578" xr:uid="{00000000-0005-0000-0000-000091480000}"/>
    <cellStyle name="Normal 4 5 60" xfId="18579" xr:uid="{00000000-0005-0000-0000-000092480000}"/>
    <cellStyle name="Normal 4 5 61" xfId="18580" xr:uid="{00000000-0005-0000-0000-000093480000}"/>
    <cellStyle name="Normal 4 5 62" xfId="18581" xr:uid="{00000000-0005-0000-0000-000094480000}"/>
    <cellStyle name="Normal 4 5 63" xfId="18582" xr:uid="{00000000-0005-0000-0000-000095480000}"/>
    <cellStyle name="Normal 4 5 64" xfId="18583" xr:uid="{00000000-0005-0000-0000-000096480000}"/>
    <cellStyle name="Normal 4 5 65" xfId="18584" xr:uid="{00000000-0005-0000-0000-000097480000}"/>
    <cellStyle name="Normal 4 5 66" xfId="18585" xr:uid="{00000000-0005-0000-0000-000098480000}"/>
    <cellStyle name="Normal 4 5 67" xfId="18586" xr:uid="{00000000-0005-0000-0000-000099480000}"/>
    <cellStyle name="Normal 4 5 68" xfId="18587" xr:uid="{00000000-0005-0000-0000-00009A480000}"/>
    <cellStyle name="Normal 4 5 69" xfId="18588" xr:uid="{00000000-0005-0000-0000-00009B480000}"/>
    <cellStyle name="Normal 4 5 7" xfId="18589" xr:uid="{00000000-0005-0000-0000-00009C480000}"/>
    <cellStyle name="Normal 4 5 70" xfId="18590" xr:uid="{00000000-0005-0000-0000-00009D480000}"/>
    <cellStyle name="Normal 4 5 71" xfId="18591" xr:uid="{00000000-0005-0000-0000-00009E480000}"/>
    <cellStyle name="Normal 4 5 72" xfId="18592" xr:uid="{00000000-0005-0000-0000-00009F480000}"/>
    <cellStyle name="Normal 4 5 73" xfId="18593" xr:uid="{00000000-0005-0000-0000-0000A0480000}"/>
    <cellStyle name="Normal 4 5 74" xfId="18594" xr:uid="{00000000-0005-0000-0000-0000A1480000}"/>
    <cellStyle name="Normal 4 5 75" xfId="18595" xr:uid="{00000000-0005-0000-0000-0000A2480000}"/>
    <cellStyle name="Normal 4 5 76" xfId="18596" xr:uid="{00000000-0005-0000-0000-0000A3480000}"/>
    <cellStyle name="Normal 4 5 77" xfId="18597" xr:uid="{00000000-0005-0000-0000-0000A4480000}"/>
    <cellStyle name="Normal 4 5 78" xfId="18598" xr:uid="{00000000-0005-0000-0000-0000A5480000}"/>
    <cellStyle name="Normal 4 5 79" xfId="18599" xr:uid="{00000000-0005-0000-0000-0000A6480000}"/>
    <cellStyle name="Normal 4 5 8" xfId="18600" xr:uid="{00000000-0005-0000-0000-0000A7480000}"/>
    <cellStyle name="Normal 4 5 80" xfId="18601" xr:uid="{00000000-0005-0000-0000-0000A8480000}"/>
    <cellStyle name="Normal 4 5 81" xfId="18602" xr:uid="{00000000-0005-0000-0000-0000A9480000}"/>
    <cellStyle name="Normal 4 5 82" xfId="18603" xr:uid="{00000000-0005-0000-0000-0000AA480000}"/>
    <cellStyle name="Normal 4 5 83" xfId="18604" xr:uid="{00000000-0005-0000-0000-0000AB480000}"/>
    <cellStyle name="Normal 4 5 84" xfId="18605" xr:uid="{00000000-0005-0000-0000-0000AC480000}"/>
    <cellStyle name="Normal 4 5 85" xfId="18606" xr:uid="{00000000-0005-0000-0000-0000AD480000}"/>
    <cellStyle name="Normal 4 5 86" xfId="18607" xr:uid="{00000000-0005-0000-0000-0000AE480000}"/>
    <cellStyle name="Normal 4 5 87" xfId="18608" xr:uid="{00000000-0005-0000-0000-0000AF480000}"/>
    <cellStyle name="Normal 4 5 88" xfId="18609" xr:uid="{00000000-0005-0000-0000-0000B0480000}"/>
    <cellStyle name="Normal 4 5 89" xfId="18610" xr:uid="{00000000-0005-0000-0000-0000B1480000}"/>
    <cellStyle name="Normal 4 5 9" xfId="18611" xr:uid="{00000000-0005-0000-0000-0000B2480000}"/>
    <cellStyle name="Normal 4 5 90" xfId="18612" xr:uid="{00000000-0005-0000-0000-0000B3480000}"/>
    <cellStyle name="Normal 4 5 91" xfId="18613" xr:uid="{00000000-0005-0000-0000-0000B4480000}"/>
    <cellStyle name="Normal 4 5 92" xfId="18614" xr:uid="{00000000-0005-0000-0000-0000B5480000}"/>
    <cellStyle name="Normal 4 5 93" xfId="18615" xr:uid="{00000000-0005-0000-0000-0000B6480000}"/>
    <cellStyle name="Normal 4 5 94" xfId="18616" xr:uid="{00000000-0005-0000-0000-0000B7480000}"/>
    <cellStyle name="Normal 4 5 94 2" xfId="18617" xr:uid="{00000000-0005-0000-0000-0000B8480000}"/>
    <cellStyle name="Normal 4 5 94 3" xfId="18618" xr:uid="{00000000-0005-0000-0000-0000B9480000}"/>
    <cellStyle name="Normal 4 5 94 4" xfId="18619" xr:uid="{00000000-0005-0000-0000-0000BA480000}"/>
    <cellStyle name="Normal 4 6" xfId="18620" xr:uid="{00000000-0005-0000-0000-0000BB480000}"/>
    <cellStyle name="Normal 4 6 2" xfId="18621" xr:uid="{00000000-0005-0000-0000-0000BC480000}"/>
    <cellStyle name="Normal 4 6 2 2" xfId="18622" xr:uid="{00000000-0005-0000-0000-0000BD480000}"/>
    <cellStyle name="Normal 4 6 2 2 2" xfId="18623" xr:uid="{00000000-0005-0000-0000-0000BE480000}"/>
    <cellStyle name="Normal 4 6 2 2 3" xfId="18624" xr:uid="{00000000-0005-0000-0000-0000BF480000}"/>
    <cellStyle name="Normal 4 6 2 2 4" xfId="18625" xr:uid="{00000000-0005-0000-0000-0000C0480000}"/>
    <cellStyle name="Normal 4 6 2 3" xfId="18626" xr:uid="{00000000-0005-0000-0000-0000C1480000}"/>
    <cellStyle name="Normal 4 6 2 3 2" xfId="18627" xr:uid="{00000000-0005-0000-0000-0000C2480000}"/>
    <cellStyle name="Normal 4 6 2 3 3" xfId="18628" xr:uid="{00000000-0005-0000-0000-0000C3480000}"/>
    <cellStyle name="Normal 4 6 2 3 4" xfId="18629" xr:uid="{00000000-0005-0000-0000-0000C4480000}"/>
    <cellStyle name="Normal 4 6 3" xfId="18630" xr:uid="{00000000-0005-0000-0000-0000C5480000}"/>
    <cellStyle name="Normal 4 6 3 2" xfId="18631" xr:uid="{00000000-0005-0000-0000-0000C6480000}"/>
    <cellStyle name="Normal 4 6 3 3" xfId="18632" xr:uid="{00000000-0005-0000-0000-0000C7480000}"/>
    <cellStyle name="Normal 4 6 3 4" xfId="18633" xr:uid="{00000000-0005-0000-0000-0000C8480000}"/>
    <cellStyle name="Normal 4 6 4" xfId="18634" xr:uid="{00000000-0005-0000-0000-0000C9480000}"/>
    <cellStyle name="Normal 4 6 4 2" xfId="18635" xr:uid="{00000000-0005-0000-0000-0000CA480000}"/>
    <cellStyle name="Normal 4 6 4 3" xfId="18636" xr:uid="{00000000-0005-0000-0000-0000CB480000}"/>
    <cellStyle name="Normal 4 6 4 4" xfId="18637" xr:uid="{00000000-0005-0000-0000-0000CC480000}"/>
    <cellStyle name="Normal 4 7" xfId="18638" xr:uid="{00000000-0005-0000-0000-0000CD480000}"/>
    <cellStyle name="Normal 4 7 2" xfId="18639" xr:uid="{00000000-0005-0000-0000-0000CE480000}"/>
    <cellStyle name="Normal 4 7 2 2" xfId="18640" xr:uid="{00000000-0005-0000-0000-0000CF480000}"/>
    <cellStyle name="Normal 4 7 2 2 2" xfId="18641" xr:uid="{00000000-0005-0000-0000-0000D0480000}"/>
    <cellStyle name="Normal 4 7 2 2 3" xfId="18642" xr:uid="{00000000-0005-0000-0000-0000D1480000}"/>
    <cellStyle name="Normal 4 7 2 2 4" xfId="18643" xr:uid="{00000000-0005-0000-0000-0000D2480000}"/>
    <cellStyle name="Normal 4 7 2 3" xfId="18644" xr:uid="{00000000-0005-0000-0000-0000D3480000}"/>
    <cellStyle name="Normal 4 7 2 3 2" xfId="18645" xr:uid="{00000000-0005-0000-0000-0000D4480000}"/>
    <cellStyle name="Normal 4 7 2 3 3" xfId="18646" xr:uid="{00000000-0005-0000-0000-0000D5480000}"/>
    <cellStyle name="Normal 4 7 2 3 4" xfId="18647" xr:uid="{00000000-0005-0000-0000-0000D6480000}"/>
    <cellStyle name="Normal 4 7 3" xfId="18648" xr:uid="{00000000-0005-0000-0000-0000D7480000}"/>
    <cellStyle name="Normal 4 7 3 2" xfId="18649" xr:uid="{00000000-0005-0000-0000-0000D8480000}"/>
    <cellStyle name="Normal 4 7 3 3" xfId="18650" xr:uid="{00000000-0005-0000-0000-0000D9480000}"/>
    <cellStyle name="Normal 4 7 3 4" xfId="18651" xr:uid="{00000000-0005-0000-0000-0000DA480000}"/>
    <cellStyle name="Normal 4 7 4" xfId="18652" xr:uid="{00000000-0005-0000-0000-0000DB480000}"/>
    <cellStyle name="Normal 4 7 4 2" xfId="18653" xr:uid="{00000000-0005-0000-0000-0000DC480000}"/>
    <cellStyle name="Normal 4 7 4 3" xfId="18654" xr:uid="{00000000-0005-0000-0000-0000DD480000}"/>
    <cellStyle name="Normal 4 7 4 4" xfId="18655" xr:uid="{00000000-0005-0000-0000-0000DE480000}"/>
    <cellStyle name="Normal 4 8" xfId="18656" xr:uid="{00000000-0005-0000-0000-0000DF480000}"/>
    <cellStyle name="Normal 4 8 2" xfId="18657" xr:uid="{00000000-0005-0000-0000-0000E0480000}"/>
    <cellStyle name="Normal 4 8 2 2" xfId="18658" xr:uid="{00000000-0005-0000-0000-0000E1480000}"/>
    <cellStyle name="Normal 4 8 2 2 2" xfId="18659" xr:uid="{00000000-0005-0000-0000-0000E2480000}"/>
    <cellStyle name="Normal 4 8 2 2 3" xfId="18660" xr:uid="{00000000-0005-0000-0000-0000E3480000}"/>
    <cellStyle name="Normal 4 8 2 2 4" xfId="18661" xr:uid="{00000000-0005-0000-0000-0000E4480000}"/>
    <cellStyle name="Normal 4 8 3" xfId="18662" xr:uid="{00000000-0005-0000-0000-0000E5480000}"/>
    <cellStyle name="Normal 4 8 3 2" xfId="18663" xr:uid="{00000000-0005-0000-0000-0000E6480000}"/>
    <cellStyle name="Normal 4 8 3 3" xfId="18664" xr:uid="{00000000-0005-0000-0000-0000E7480000}"/>
    <cellStyle name="Normal 4 8 3 4" xfId="18665" xr:uid="{00000000-0005-0000-0000-0000E8480000}"/>
    <cellStyle name="Normal 4 9" xfId="18666" xr:uid="{00000000-0005-0000-0000-0000E9480000}"/>
    <cellStyle name="Normal 4 9 2" xfId="18667" xr:uid="{00000000-0005-0000-0000-0000EA480000}"/>
    <cellStyle name="Normal 4 9 2 2" xfId="18668" xr:uid="{00000000-0005-0000-0000-0000EB480000}"/>
    <cellStyle name="Normal 4 9 2 3" xfId="18669" xr:uid="{00000000-0005-0000-0000-0000EC480000}"/>
    <cellStyle name="Normal 4 9 2 4" xfId="18670" xr:uid="{00000000-0005-0000-0000-0000ED480000}"/>
    <cellStyle name="Normal 4 9 3" xfId="18671" xr:uid="{00000000-0005-0000-0000-0000EE480000}"/>
    <cellStyle name="Normal 40" xfId="18672" xr:uid="{00000000-0005-0000-0000-0000EF480000}"/>
    <cellStyle name="Normal 40 2" xfId="18673" xr:uid="{00000000-0005-0000-0000-0000F0480000}"/>
    <cellStyle name="Normal 40 3" xfId="18674" xr:uid="{00000000-0005-0000-0000-0000F1480000}"/>
    <cellStyle name="Normal 40 3 2" xfId="18675" xr:uid="{00000000-0005-0000-0000-0000F2480000}"/>
    <cellStyle name="Normal 40 3 2 2" xfId="18676" xr:uid="{00000000-0005-0000-0000-0000F3480000}"/>
    <cellStyle name="Normal 40 3 2 2 2" xfId="18677" xr:uid="{00000000-0005-0000-0000-0000F4480000}"/>
    <cellStyle name="Normal 40 3 2 2 3" xfId="18678" xr:uid="{00000000-0005-0000-0000-0000F5480000}"/>
    <cellStyle name="Normal 40 3 2 2 4" xfId="18679" xr:uid="{00000000-0005-0000-0000-0000F6480000}"/>
    <cellStyle name="Normal 40 3 2 3" xfId="18680" xr:uid="{00000000-0005-0000-0000-0000F7480000}"/>
    <cellStyle name="Normal 40 3 2 4" xfId="18681" xr:uid="{00000000-0005-0000-0000-0000F8480000}"/>
    <cellStyle name="Normal 40 3 2 5" xfId="18682" xr:uid="{00000000-0005-0000-0000-0000F9480000}"/>
    <cellStyle name="Normal 40 3 3" xfId="18683" xr:uid="{00000000-0005-0000-0000-0000FA480000}"/>
    <cellStyle name="Normal 40 3 3 2" xfId="18684" xr:uid="{00000000-0005-0000-0000-0000FB480000}"/>
    <cellStyle name="Normal 40 3 3 3" xfId="18685" xr:uid="{00000000-0005-0000-0000-0000FC480000}"/>
    <cellStyle name="Normal 40 3 3 4" xfId="18686" xr:uid="{00000000-0005-0000-0000-0000FD480000}"/>
    <cellStyle name="Normal 40 3 4" xfId="18687" xr:uid="{00000000-0005-0000-0000-0000FE480000}"/>
    <cellStyle name="Normal 40 3 5" xfId="18688" xr:uid="{00000000-0005-0000-0000-0000FF480000}"/>
    <cellStyle name="Normal 40 3 6" xfId="18689" xr:uid="{00000000-0005-0000-0000-000000490000}"/>
    <cellStyle name="Normal 41" xfId="18690" xr:uid="{00000000-0005-0000-0000-000001490000}"/>
    <cellStyle name="Normal 41 2" xfId="18691" xr:uid="{00000000-0005-0000-0000-000002490000}"/>
    <cellStyle name="Normal 41 3" xfId="18692" xr:uid="{00000000-0005-0000-0000-000003490000}"/>
    <cellStyle name="Normal 41 3 2" xfId="18693" xr:uid="{00000000-0005-0000-0000-000004490000}"/>
    <cellStyle name="Normal 41 3 2 2" xfId="18694" xr:uid="{00000000-0005-0000-0000-000005490000}"/>
    <cellStyle name="Normal 41 3 2 2 2" xfId="18695" xr:uid="{00000000-0005-0000-0000-000006490000}"/>
    <cellStyle name="Normal 41 3 2 2 3" xfId="18696" xr:uid="{00000000-0005-0000-0000-000007490000}"/>
    <cellStyle name="Normal 41 3 2 2 4" xfId="18697" xr:uid="{00000000-0005-0000-0000-000008490000}"/>
    <cellStyle name="Normal 41 3 2 3" xfId="18698" xr:uid="{00000000-0005-0000-0000-000009490000}"/>
    <cellStyle name="Normal 41 3 2 4" xfId="18699" xr:uid="{00000000-0005-0000-0000-00000A490000}"/>
    <cellStyle name="Normal 41 3 2 5" xfId="18700" xr:uid="{00000000-0005-0000-0000-00000B490000}"/>
    <cellStyle name="Normal 41 3 3" xfId="18701" xr:uid="{00000000-0005-0000-0000-00000C490000}"/>
    <cellStyle name="Normal 41 3 3 2" xfId="18702" xr:uid="{00000000-0005-0000-0000-00000D490000}"/>
    <cellStyle name="Normal 41 3 3 3" xfId="18703" xr:uid="{00000000-0005-0000-0000-00000E490000}"/>
    <cellStyle name="Normal 41 3 3 4" xfId="18704" xr:uid="{00000000-0005-0000-0000-00000F490000}"/>
    <cellStyle name="Normal 41 3 4" xfId="18705" xr:uid="{00000000-0005-0000-0000-000010490000}"/>
    <cellStyle name="Normal 41 3 5" xfId="18706" xr:uid="{00000000-0005-0000-0000-000011490000}"/>
    <cellStyle name="Normal 41 3 6" xfId="18707" xr:uid="{00000000-0005-0000-0000-000012490000}"/>
    <cellStyle name="Normal 42" xfId="18708" xr:uid="{00000000-0005-0000-0000-000013490000}"/>
    <cellStyle name="Normal 42 2" xfId="18709" xr:uid="{00000000-0005-0000-0000-000014490000}"/>
    <cellStyle name="Normal 42 3" xfId="18710" xr:uid="{00000000-0005-0000-0000-000015490000}"/>
    <cellStyle name="Normal 42 3 2" xfId="18711" xr:uid="{00000000-0005-0000-0000-000016490000}"/>
    <cellStyle name="Normal 42 3 2 2" xfId="18712" xr:uid="{00000000-0005-0000-0000-000017490000}"/>
    <cellStyle name="Normal 42 3 2 2 2" xfId="18713" xr:uid="{00000000-0005-0000-0000-000018490000}"/>
    <cellStyle name="Normal 42 3 2 2 3" xfId="18714" xr:uid="{00000000-0005-0000-0000-000019490000}"/>
    <cellStyle name="Normal 42 3 2 2 4" xfId="18715" xr:uid="{00000000-0005-0000-0000-00001A490000}"/>
    <cellStyle name="Normal 42 3 2 3" xfId="18716" xr:uid="{00000000-0005-0000-0000-00001B490000}"/>
    <cellStyle name="Normal 42 3 2 4" xfId="18717" xr:uid="{00000000-0005-0000-0000-00001C490000}"/>
    <cellStyle name="Normal 42 3 2 5" xfId="18718" xr:uid="{00000000-0005-0000-0000-00001D490000}"/>
    <cellStyle name="Normal 42 3 3" xfId="18719" xr:uid="{00000000-0005-0000-0000-00001E490000}"/>
    <cellStyle name="Normal 42 3 3 2" xfId="18720" xr:uid="{00000000-0005-0000-0000-00001F490000}"/>
    <cellStyle name="Normal 42 3 3 3" xfId="18721" xr:uid="{00000000-0005-0000-0000-000020490000}"/>
    <cellStyle name="Normal 42 3 3 4" xfId="18722" xr:uid="{00000000-0005-0000-0000-000021490000}"/>
    <cellStyle name="Normal 42 3 4" xfId="18723" xr:uid="{00000000-0005-0000-0000-000022490000}"/>
    <cellStyle name="Normal 42 3 5" xfId="18724" xr:uid="{00000000-0005-0000-0000-000023490000}"/>
    <cellStyle name="Normal 42 3 6" xfId="18725" xr:uid="{00000000-0005-0000-0000-000024490000}"/>
    <cellStyle name="Normal 43" xfId="18726" xr:uid="{00000000-0005-0000-0000-000025490000}"/>
    <cellStyle name="Normal 43 2" xfId="18727" xr:uid="{00000000-0005-0000-0000-000026490000}"/>
    <cellStyle name="Normal 43 3" xfId="18728" xr:uid="{00000000-0005-0000-0000-000027490000}"/>
    <cellStyle name="Normal 43 3 2" xfId="18729" xr:uid="{00000000-0005-0000-0000-000028490000}"/>
    <cellStyle name="Normal 43 3 2 2" xfId="18730" xr:uid="{00000000-0005-0000-0000-000029490000}"/>
    <cellStyle name="Normal 43 3 2 2 2" xfId="18731" xr:uid="{00000000-0005-0000-0000-00002A490000}"/>
    <cellStyle name="Normal 43 3 2 2 3" xfId="18732" xr:uid="{00000000-0005-0000-0000-00002B490000}"/>
    <cellStyle name="Normal 43 3 2 2 4" xfId="18733" xr:uid="{00000000-0005-0000-0000-00002C490000}"/>
    <cellStyle name="Normal 43 3 2 3" xfId="18734" xr:uid="{00000000-0005-0000-0000-00002D490000}"/>
    <cellStyle name="Normal 43 3 2 4" xfId="18735" xr:uid="{00000000-0005-0000-0000-00002E490000}"/>
    <cellStyle name="Normal 43 3 2 5" xfId="18736" xr:uid="{00000000-0005-0000-0000-00002F490000}"/>
    <cellStyle name="Normal 43 3 3" xfId="18737" xr:uid="{00000000-0005-0000-0000-000030490000}"/>
    <cellStyle name="Normal 43 3 3 2" xfId="18738" xr:uid="{00000000-0005-0000-0000-000031490000}"/>
    <cellStyle name="Normal 43 3 3 3" xfId="18739" xr:uid="{00000000-0005-0000-0000-000032490000}"/>
    <cellStyle name="Normal 43 3 3 4" xfId="18740" xr:uid="{00000000-0005-0000-0000-000033490000}"/>
    <cellStyle name="Normal 43 3 4" xfId="18741" xr:uid="{00000000-0005-0000-0000-000034490000}"/>
    <cellStyle name="Normal 43 3 5" xfId="18742" xr:uid="{00000000-0005-0000-0000-000035490000}"/>
    <cellStyle name="Normal 43 3 6" xfId="18743" xr:uid="{00000000-0005-0000-0000-000036490000}"/>
    <cellStyle name="Normal 44" xfId="18744" xr:uid="{00000000-0005-0000-0000-000037490000}"/>
    <cellStyle name="Normal 44 2" xfId="18745" xr:uid="{00000000-0005-0000-0000-000038490000}"/>
    <cellStyle name="Normal 44 2 2" xfId="18746" xr:uid="{00000000-0005-0000-0000-000039490000}"/>
    <cellStyle name="Normal 44 2 2 2" xfId="18747" xr:uid="{00000000-0005-0000-0000-00003A490000}"/>
    <cellStyle name="Normal 44 2 2 2 2" xfId="18748" xr:uid="{00000000-0005-0000-0000-00003B490000}"/>
    <cellStyle name="Normal 44 2 2 2 2 2" xfId="18749" xr:uid="{00000000-0005-0000-0000-00003C490000}"/>
    <cellStyle name="Normal 44 2 2 2 2 3" xfId="18750" xr:uid="{00000000-0005-0000-0000-00003D490000}"/>
    <cellStyle name="Normal 44 2 2 2 2 4" xfId="18751" xr:uid="{00000000-0005-0000-0000-00003E490000}"/>
    <cellStyle name="Normal 44 2 2 2 3" xfId="18752" xr:uid="{00000000-0005-0000-0000-00003F490000}"/>
    <cellStyle name="Normal 44 2 2 2 4" xfId="18753" xr:uid="{00000000-0005-0000-0000-000040490000}"/>
    <cellStyle name="Normal 44 2 2 2 5" xfId="18754" xr:uid="{00000000-0005-0000-0000-000041490000}"/>
    <cellStyle name="Normal 44 2 2 3" xfId="18755" xr:uid="{00000000-0005-0000-0000-000042490000}"/>
    <cellStyle name="Normal 44 2 2 3 2" xfId="18756" xr:uid="{00000000-0005-0000-0000-000043490000}"/>
    <cellStyle name="Normal 44 2 2 3 3" xfId="18757" xr:uid="{00000000-0005-0000-0000-000044490000}"/>
    <cellStyle name="Normal 44 2 2 3 4" xfId="18758" xr:uid="{00000000-0005-0000-0000-000045490000}"/>
    <cellStyle name="Normal 44 2 2 4" xfId="18759" xr:uid="{00000000-0005-0000-0000-000046490000}"/>
    <cellStyle name="Normal 44 2 2 5" xfId="18760" xr:uid="{00000000-0005-0000-0000-000047490000}"/>
    <cellStyle name="Normal 44 2 2 6" xfId="18761" xr:uid="{00000000-0005-0000-0000-000048490000}"/>
    <cellStyle name="Normal 44 3" xfId="18762" xr:uid="{00000000-0005-0000-0000-000049490000}"/>
    <cellStyle name="Normal 44 3 2" xfId="18763" xr:uid="{00000000-0005-0000-0000-00004A490000}"/>
    <cellStyle name="Normal 44 3 2 2" xfId="18764" xr:uid="{00000000-0005-0000-0000-00004B490000}"/>
    <cellStyle name="Normal 44 3 2 2 2" xfId="18765" xr:uid="{00000000-0005-0000-0000-00004C490000}"/>
    <cellStyle name="Normal 44 3 2 2 3" xfId="18766" xr:uid="{00000000-0005-0000-0000-00004D490000}"/>
    <cellStyle name="Normal 44 3 2 2 4" xfId="18767" xr:uid="{00000000-0005-0000-0000-00004E490000}"/>
    <cellStyle name="Normal 44 3 2 3" xfId="18768" xr:uid="{00000000-0005-0000-0000-00004F490000}"/>
    <cellStyle name="Normal 44 3 2 4" xfId="18769" xr:uid="{00000000-0005-0000-0000-000050490000}"/>
    <cellStyle name="Normal 44 3 2 5" xfId="18770" xr:uid="{00000000-0005-0000-0000-000051490000}"/>
    <cellStyle name="Normal 44 3 3" xfId="18771" xr:uid="{00000000-0005-0000-0000-000052490000}"/>
    <cellStyle name="Normal 44 3 3 2" xfId="18772" xr:uid="{00000000-0005-0000-0000-000053490000}"/>
    <cellStyle name="Normal 44 3 3 3" xfId="18773" xr:uid="{00000000-0005-0000-0000-000054490000}"/>
    <cellStyle name="Normal 44 3 3 4" xfId="18774" xr:uid="{00000000-0005-0000-0000-000055490000}"/>
    <cellStyle name="Normal 44 3 4" xfId="18775" xr:uid="{00000000-0005-0000-0000-000056490000}"/>
    <cellStyle name="Normal 44 3 5" xfId="18776" xr:uid="{00000000-0005-0000-0000-000057490000}"/>
    <cellStyle name="Normal 44 3 6" xfId="18777" xr:uid="{00000000-0005-0000-0000-000058490000}"/>
    <cellStyle name="Normal 44 4" xfId="18778" xr:uid="{00000000-0005-0000-0000-000059490000}"/>
    <cellStyle name="Normal 44 4 2" xfId="18779" xr:uid="{00000000-0005-0000-0000-00005A490000}"/>
    <cellStyle name="Normal 44 4 2 2" xfId="18780" xr:uid="{00000000-0005-0000-0000-00005B490000}"/>
    <cellStyle name="Normal 44 4 2 2 2" xfId="18781" xr:uid="{00000000-0005-0000-0000-00005C490000}"/>
    <cellStyle name="Normal 44 4 2 2 3" xfId="18782" xr:uid="{00000000-0005-0000-0000-00005D490000}"/>
    <cellStyle name="Normal 44 4 2 2 4" xfId="18783" xr:uid="{00000000-0005-0000-0000-00005E490000}"/>
    <cellStyle name="Normal 44 4 2 3" xfId="18784" xr:uid="{00000000-0005-0000-0000-00005F490000}"/>
    <cellStyle name="Normal 44 4 2 4" xfId="18785" xr:uid="{00000000-0005-0000-0000-000060490000}"/>
    <cellStyle name="Normal 44 4 2 5" xfId="18786" xr:uid="{00000000-0005-0000-0000-000061490000}"/>
    <cellStyle name="Normal 44 4 3" xfId="18787" xr:uid="{00000000-0005-0000-0000-000062490000}"/>
    <cellStyle name="Normal 44 4 3 2" xfId="18788" xr:uid="{00000000-0005-0000-0000-000063490000}"/>
    <cellStyle name="Normal 44 4 3 3" xfId="18789" xr:uid="{00000000-0005-0000-0000-000064490000}"/>
    <cellStyle name="Normal 44 4 3 4" xfId="18790" xr:uid="{00000000-0005-0000-0000-000065490000}"/>
    <cellStyle name="Normal 44 4 4" xfId="18791" xr:uid="{00000000-0005-0000-0000-000066490000}"/>
    <cellStyle name="Normal 44 4 5" xfId="18792" xr:uid="{00000000-0005-0000-0000-000067490000}"/>
    <cellStyle name="Normal 44 4 6" xfId="18793" xr:uid="{00000000-0005-0000-0000-000068490000}"/>
    <cellStyle name="Normal 44 5" xfId="18794" xr:uid="{00000000-0005-0000-0000-000069490000}"/>
    <cellStyle name="Normal 44 5 2" xfId="18795" xr:uid="{00000000-0005-0000-0000-00006A490000}"/>
    <cellStyle name="Normal 44 5 2 2" xfId="18796" xr:uid="{00000000-0005-0000-0000-00006B490000}"/>
    <cellStyle name="Normal 44 5 2 2 2" xfId="18797" xr:uid="{00000000-0005-0000-0000-00006C490000}"/>
    <cellStyle name="Normal 44 5 2 2 3" xfId="18798" xr:uid="{00000000-0005-0000-0000-00006D490000}"/>
    <cellStyle name="Normal 44 5 2 2 4" xfId="18799" xr:uid="{00000000-0005-0000-0000-00006E490000}"/>
    <cellStyle name="Normal 44 5 2 3" xfId="18800" xr:uid="{00000000-0005-0000-0000-00006F490000}"/>
    <cellStyle name="Normal 44 5 2 4" xfId="18801" xr:uid="{00000000-0005-0000-0000-000070490000}"/>
    <cellStyle name="Normal 44 5 2 5" xfId="18802" xr:uid="{00000000-0005-0000-0000-000071490000}"/>
    <cellStyle name="Normal 44 5 3" xfId="18803" xr:uid="{00000000-0005-0000-0000-000072490000}"/>
    <cellStyle name="Normal 44 5 3 2" xfId="18804" xr:uid="{00000000-0005-0000-0000-000073490000}"/>
    <cellStyle name="Normal 44 5 3 3" xfId="18805" xr:uid="{00000000-0005-0000-0000-000074490000}"/>
    <cellStyle name="Normal 44 5 3 4" xfId="18806" xr:uid="{00000000-0005-0000-0000-000075490000}"/>
    <cellStyle name="Normal 44 5 4" xfId="18807" xr:uid="{00000000-0005-0000-0000-000076490000}"/>
    <cellStyle name="Normal 44 5 5" xfId="18808" xr:uid="{00000000-0005-0000-0000-000077490000}"/>
    <cellStyle name="Normal 44 5 6" xfId="18809" xr:uid="{00000000-0005-0000-0000-000078490000}"/>
    <cellStyle name="Normal 45" xfId="18810" xr:uid="{00000000-0005-0000-0000-000079490000}"/>
    <cellStyle name="Normal 45 2" xfId="18811" xr:uid="{00000000-0005-0000-0000-00007A490000}"/>
    <cellStyle name="Normal 45 2 2" xfId="18812" xr:uid="{00000000-0005-0000-0000-00007B490000}"/>
    <cellStyle name="Normal 45 2 2 2" xfId="18813" xr:uid="{00000000-0005-0000-0000-00007C490000}"/>
    <cellStyle name="Normal 45 2 2 3" xfId="18814" xr:uid="{00000000-0005-0000-0000-00007D490000}"/>
    <cellStyle name="Normal 45 2 2 4" xfId="18815" xr:uid="{00000000-0005-0000-0000-00007E490000}"/>
    <cellStyle name="Normal 45 2 3" xfId="18816" xr:uid="{00000000-0005-0000-0000-00007F490000}"/>
    <cellStyle name="Normal 45 2 4" xfId="18817" xr:uid="{00000000-0005-0000-0000-000080490000}"/>
    <cellStyle name="Normal 45 2 5" xfId="18818" xr:uid="{00000000-0005-0000-0000-000081490000}"/>
    <cellStyle name="Normal 45 3" xfId="18819" xr:uid="{00000000-0005-0000-0000-000082490000}"/>
    <cellStyle name="Normal 45 4" xfId="18820" xr:uid="{00000000-0005-0000-0000-000083490000}"/>
    <cellStyle name="Normal 45 4 2" xfId="18821" xr:uid="{00000000-0005-0000-0000-000084490000}"/>
    <cellStyle name="Normal 45 4 3" xfId="18822" xr:uid="{00000000-0005-0000-0000-000085490000}"/>
    <cellStyle name="Normal 45 4 4" xfId="18823" xr:uid="{00000000-0005-0000-0000-000086490000}"/>
    <cellStyle name="Normal 45 5" xfId="18824" xr:uid="{00000000-0005-0000-0000-000087490000}"/>
    <cellStyle name="Normal 45 6" xfId="18825" xr:uid="{00000000-0005-0000-0000-000088490000}"/>
    <cellStyle name="Normal 45 7" xfId="18826" xr:uid="{00000000-0005-0000-0000-000089490000}"/>
    <cellStyle name="Normal 46" xfId="18827" xr:uid="{00000000-0005-0000-0000-00008A490000}"/>
    <cellStyle name="Normal 46 2" xfId="18828" xr:uid="{00000000-0005-0000-0000-00008B490000}"/>
    <cellStyle name="Normal 46 2 2" xfId="18829" xr:uid="{00000000-0005-0000-0000-00008C490000}"/>
    <cellStyle name="Normal 46 2 2 2" xfId="18830" xr:uid="{00000000-0005-0000-0000-00008D490000}"/>
    <cellStyle name="Normal 46 2 2 3" xfId="18831" xr:uid="{00000000-0005-0000-0000-00008E490000}"/>
    <cellStyle name="Normal 46 2 2 4" xfId="18832" xr:uid="{00000000-0005-0000-0000-00008F490000}"/>
    <cellStyle name="Normal 46 2 3" xfId="18833" xr:uid="{00000000-0005-0000-0000-000090490000}"/>
    <cellStyle name="Normal 46 2 4" xfId="18834" xr:uid="{00000000-0005-0000-0000-000091490000}"/>
    <cellStyle name="Normal 46 2 5" xfId="18835" xr:uid="{00000000-0005-0000-0000-000092490000}"/>
    <cellStyle name="Normal 46 3" xfId="18836" xr:uid="{00000000-0005-0000-0000-000093490000}"/>
    <cellStyle name="Normal 46 4" xfId="18837" xr:uid="{00000000-0005-0000-0000-000094490000}"/>
    <cellStyle name="Normal 46 4 2" xfId="18838" xr:uid="{00000000-0005-0000-0000-000095490000}"/>
    <cellStyle name="Normal 46 4 3" xfId="18839" xr:uid="{00000000-0005-0000-0000-000096490000}"/>
    <cellStyle name="Normal 46 4 4" xfId="18840" xr:uid="{00000000-0005-0000-0000-000097490000}"/>
    <cellStyle name="Normal 46 5" xfId="18841" xr:uid="{00000000-0005-0000-0000-000098490000}"/>
    <cellStyle name="Normal 46 6" xfId="18842" xr:uid="{00000000-0005-0000-0000-000099490000}"/>
    <cellStyle name="Normal 46 7" xfId="18843" xr:uid="{00000000-0005-0000-0000-00009A490000}"/>
    <cellStyle name="Normal 47" xfId="18844" xr:uid="{00000000-0005-0000-0000-00009B490000}"/>
    <cellStyle name="Normal 47 2" xfId="18845" xr:uid="{00000000-0005-0000-0000-00009C490000}"/>
    <cellStyle name="Normal 47 2 2" xfId="18846" xr:uid="{00000000-0005-0000-0000-00009D490000}"/>
    <cellStyle name="Normal 47 2 2 2" xfId="18847" xr:uid="{00000000-0005-0000-0000-00009E490000}"/>
    <cellStyle name="Normal 47 2 2 3" xfId="18848" xr:uid="{00000000-0005-0000-0000-00009F490000}"/>
    <cellStyle name="Normal 47 2 2 4" xfId="18849" xr:uid="{00000000-0005-0000-0000-0000A0490000}"/>
    <cellStyle name="Normal 47 2 3" xfId="18850" xr:uid="{00000000-0005-0000-0000-0000A1490000}"/>
    <cellStyle name="Normal 47 2 4" xfId="18851" xr:uid="{00000000-0005-0000-0000-0000A2490000}"/>
    <cellStyle name="Normal 47 2 5" xfId="18852" xr:uid="{00000000-0005-0000-0000-0000A3490000}"/>
    <cellStyle name="Normal 47 3" xfId="18853" xr:uid="{00000000-0005-0000-0000-0000A4490000}"/>
    <cellStyle name="Normal 47 4" xfId="18854" xr:uid="{00000000-0005-0000-0000-0000A5490000}"/>
    <cellStyle name="Normal 47 4 2" xfId="18855" xr:uid="{00000000-0005-0000-0000-0000A6490000}"/>
    <cellStyle name="Normal 47 4 3" xfId="18856" xr:uid="{00000000-0005-0000-0000-0000A7490000}"/>
    <cellStyle name="Normal 47 4 4" xfId="18857" xr:uid="{00000000-0005-0000-0000-0000A8490000}"/>
    <cellStyle name="Normal 47 5" xfId="18858" xr:uid="{00000000-0005-0000-0000-0000A9490000}"/>
    <cellStyle name="Normal 47 6" xfId="18859" xr:uid="{00000000-0005-0000-0000-0000AA490000}"/>
    <cellStyle name="Normal 47 7" xfId="18860" xr:uid="{00000000-0005-0000-0000-0000AB490000}"/>
    <cellStyle name="Normal 48" xfId="18861" xr:uid="{00000000-0005-0000-0000-0000AC490000}"/>
    <cellStyle name="Normal 48 2" xfId="18862" xr:uid="{00000000-0005-0000-0000-0000AD490000}"/>
    <cellStyle name="Normal 48 2 2" xfId="18863" xr:uid="{00000000-0005-0000-0000-0000AE490000}"/>
    <cellStyle name="Normal 48 2 2 2" xfId="18864" xr:uid="{00000000-0005-0000-0000-0000AF490000}"/>
    <cellStyle name="Normal 48 2 2 3" xfId="18865" xr:uid="{00000000-0005-0000-0000-0000B0490000}"/>
    <cellStyle name="Normal 48 2 2 4" xfId="18866" xr:uid="{00000000-0005-0000-0000-0000B1490000}"/>
    <cellStyle name="Normal 48 2 3" xfId="18867" xr:uid="{00000000-0005-0000-0000-0000B2490000}"/>
    <cellStyle name="Normal 48 2 4" xfId="18868" xr:uid="{00000000-0005-0000-0000-0000B3490000}"/>
    <cellStyle name="Normal 48 2 5" xfId="18869" xr:uid="{00000000-0005-0000-0000-0000B4490000}"/>
    <cellStyle name="Normal 48 3" xfId="18870" xr:uid="{00000000-0005-0000-0000-0000B5490000}"/>
    <cellStyle name="Normal 48 4" xfId="18871" xr:uid="{00000000-0005-0000-0000-0000B6490000}"/>
    <cellStyle name="Normal 48 4 2" xfId="18872" xr:uid="{00000000-0005-0000-0000-0000B7490000}"/>
    <cellStyle name="Normal 48 4 3" xfId="18873" xr:uid="{00000000-0005-0000-0000-0000B8490000}"/>
    <cellStyle name="Normal 48 4 4" xfId="18874" xr:uid="{00000000-0005-0000-0000-0000B9490000}"/>
    <cellStyle name="Normal 48 5" xfId="18875" xr:uid="{00000000-0005-0000-0000-0000BA490000}"/>
    <cellStyle name="Normal 48 6" xfId="18876" xr:uid="{00000000-0005-0000-0000-0000BB490000}"/>
    <cellStyle name="Normal 48 7" xfId="18877" xr:uid="{00000000-0005-0000-0000-0000BC490000}"/>
    <cellStyle name="Normal 49" xfId="18878" xr:uid="{00000000-0005-0000-0000-0000BD490000}"/>
    <cellStyle name="Normal 49 2" xfId="18879" xr:uid="{00000000-0005-0000-0000-0000BE490000}"/>
    <cellStyle name="Normal 49 2 2" xfId="18880" xr:uid="{00000000-0005-0000-0000-0000BF490000}"/>
    <cellStyle name="Normal 49 2 2 2" xfId="18881" xr:uid="{00000000-0005-0000-0000-0000C0490000}"/>
    <cellStyle name="Normal 49 2 2 3" xfId="18882" xr:uid="{00000000-0005-0000-0000-0000C1490000}"/>
    <cellStyle name="Normal 49 2 2 4" xfId="18883" xr:uid="{00000000-0005-0000-0000-0000C2490000}"/>
    <cellStyle name="Normal 49 2 3" xfId="18884" xr:uid="{00000000-0005-0000-0000-0000C3490000}"/>
    <cellStyle name="Normal 49 2 4" xfId="18885" xr:uid="{00000000-0005-0000-0000-0000C4490000}"/>
    <cellStyle name="Normal 49 2 5" xfId="18886" xr:uid="{00000000-0005-0000-0000-0000C5490000}"/>
    <cellStyle name="Normal 49 3" xfId="18887" xr:uid="{00000000-0005-0000-0000-0000C6490000}"/>
    <cellStyle name="Normal 49 4" xfId="18888" xr:uid="{00000000-0005-0000-0000-0000C7490000}"/>
    <cellStyle name="Normal 49 4 2" xfId="18889" xr:uid="{00000000-0005-0000-0000-0000C8490000}"/>
    <cellStyle name="Normal 49 4 3" xfId="18890" xr:uid="{00000000-0005-0000-0000-0000C9490000}"/>
    <cellStyle name="Normal 49 4 4" xfId="18891" xr:uid="{00000000-0005-0000-0000-0000CA490000}"/>
    <cellStyle name="Normal 49 5" xfId="18892" xr:uid="{00000000-0005-0000-0000-0000CB490000}"/>
    <cellStyle name="Normal 49 6" xfId="18893" xr:uid="{00000000-0005-0000-0000-0000CC490000}"/>
    <cellStyle name="Normal 49 7" xfId="18894" xr:uid="{00000000-0005-0000-0000-0000CD490000}"/>
    <cellStyle name="Normal 5" xfId="18895" xr:uid="{00000000-0005-0000-0000-0000CE490000}"/>
    <cellStyle name="Normal 5 10" xfId="18896" xr:uid="{00000000-0005-0000-0000-0000CF490000}"/>
    <cellStyle name="Normal 5 10 2" xfId="18897" xr:uid="{00000000-0005-0000-0000-0000D0490000}"/>
    <cellStyle name="Normal 5 100" xfId="18898" xr:uid="{00000000-0005-0000-0000-0000D1490000}"/>
    <cellStyle name="Normal 5 101" xfId="18899" xr:uid="{00000000-0005-0000-0000-0000D2490000}"/>
    <cellStyle name="Normal 5 102" xfId="18900" xr:uid="{00000000-0005-0000-0000-0000D3490000}"/>
    <cellStyle name="Normal 5 103" xfId="18901" xr:uid="{00000000-0005-0000-0000-0000D4490000}"/>
    <cellStyle name="Normal 5 104" xfId="18902" xr:uid="{00000000-0005-0000-0000-0000D5490000}"/>
    <cellStyle name="Normal 5 105" xfId="18903" xr:uid="{00000000-0005-0000-0000-0000D6490000}"/>
    <cellStyle name="Normal 5 106" xfId="18904" xr:uid="{00000000-0005-0000-0000-0000D7490000}"/>
    <cellStyle name="Normal 5 107" xfId="18905" xr:uid="{00000000-0005-0000-0000-0000D8490000}"/>
    <cellStyle name="Normal 5 108" xfId="18906" xr:uid="{00000000-0005-0000-0000-0000D9490000}"/>
    <cellStyle name="Normal 5 109" xfId="18907" xr:uid="{00000000-0005-0000-0000-0000DA490000}"/>
    <cellStyle name="Normal 5 11" xfId="18908" xr:uid="{00000000-0005-0000-0000-0000DB490000}"/>
    <cellStyle name="Normal 5 11 2" xfId="18909" xr:uid="{00000000-0005-0000-0000-0000DC490000}"/>
    <cellStyle name="Normal 5 11 3" xfId="18910" xr:uid="{00000000-0005-0000-0000-0000DD490000}"/>
    <cellStyle name="Normal 5 11 3 2" xfId="18911" xr:uid="{00000000-0005-0000-0000-0000DE490000}"/>
    <cellStyle name="Normal 5 11 3 3" xfId="18912" xr:uid="{00000000-0005-0000-0000-0000DF490000}"/>
    <cellStyle name="Normal 5 11 3 4" xfId="18913" xr:uid="{00000000-0005-0000-0000-0000E0490000}"/>
    <cellStyle name="Normal 5 110" xfId="18914" xr:uid="{00000000-0005-0000-0000-0000E1490000}"/>
    <cellStyle name="Normal 5 111" xfId="18915" xr:uid="{00000000-0005-0000-0000-0000E2490000}"/>
    <cellStyle name="Normal 5 112" xfId="18916" xr:uid="{00000000-0005-0000-0000-0000E3490000}"/>
    <cellStyle name="Normal 5 113" xfId="18917" xr:uid="{00000000-0005-0000-0000-0000E4490000}"/>
    <cellStyle name="Normal 5 12" xfId="18918" xr:uid="{00000000-0005-0000-0000-0000E5490000}"/>
    <cellStyle name="Normal 5 12 2" xfId="18919" xr:uid="{00000000-0005-0000-0000-0000E6490000}"/>
    <cellStyle name="Normal 5 12 3" xfId="18920" xr:uid="{00000000-0005-0000-0000-0000E7490000}"/>
    <cellStyle name="Normal 5 12 3 2" xfId="18921" xr:uid="{00000000-0005-0000-0000-0000E8490000}"/>
    <cellStyle name="Normal 5 12 3 3" xfId="18922" xr:uid="{00000000-0005-0000-0000-0000E9490000}"/>
    <cellStyle name="Normal 5 12 3 4" xfId="18923" xr:uid="{00000000-0005-0000-0000-0000EA490000}"/>
    <cellStyle name="Normal 5 13" xfId="18924" xr:uid="{00000000-0005-0000-0000-0000EB490000}"/>
    <cellStyle name="Normal 5 13 2" xfId="18925" xr:uid="{00000000-0005-0000-0000-0000EC490000}"/>
    <cellStyle name="Normal 5 13 3" xfId="18926" xr:uid="{00000000-0005-0000-0000-0000ED490000}"/>
    <cellStyle name="Normal 5 13 4" xfId="18927" xr:uid="{00000000-0005-0000-0000-0000EE490000}"/>
    <cellStyle name="Normal 5 13 5" xfId="18928" xr:uid="{00000000-0005-0000-0000-0000EF490000}"/>
    <cellStyle name="Normal 5 14" xfId="18929" xr:uid="{00000000-0005-0000-0000-0000F0490000}"/>
    <cellStyle name="Normal 5 14 2" xfId="18930" xr:uid="{00000000-0005-0000-0000-0000F1490000}"/>
    <cellStyle name="Normal 5 15" xfId="18931" xr:uid="{00000000-0005-0000-0000-0000F2490000}"/>
    <cellStyle name="Normal 5 15 2" xfId="18932" xr:uid="{00000000-0005-0000-0000-0000F3490000}"/>
    <cellStyle name="Normal 5 16" xfId="18933" xr:uid="{00000000-0005-0000-0000-0000F4490000}"/>
    <cellStyle name="Normal 5 16 2" xfId="18934" xr:uid="{00000000-0005-0000-0000-0000F5490000}"/>
    <cellStyle name="Normal 5 17" xfId="18935" xr:uid="{00000000-0005-0000-0000-0000F6490000}"/>
    <cellStyle name="Normal 5 17 2" xfId="18936" xr:uid="{00000000-0005-0000-0000-0000F7490000}"/>
    <cellStyle name="Normal 5 18" xfId="18937" xr:uid="{00000000-0005-0000-0000-0000F8490000}"/>
    <cellStyle name="Normal 5 18 2" xfId="18938" xr:uid="{00000000-0005-0000-0000-0000F9490000}"/>
    <cellStyle name="Normal 5 19" xfId="18939" xr:uid="{00000000-0005-0000-0000-0000FA490000}"/>
    <cellStyle name="Normal 5 19 2" xfId="18940" xr:uid="{00000000-0005-0000-0000-0000FB490000}"/>
    <cellStyle name="Normal 5 2" xfId="18941" xr:uid="{00000000-0005-0000-0000-0000FC490000}"/>
    <cellStyle name="Normal 5 2 2" xfId="18942" xr:uid="{00000000-0005-0000-0000-0000FD490000}"/>
    <cellStyle name="Normal 5 2 2 2" xfId="18943" xr:uid="{00000000-0005-0000-0000-0000FE490000}"/>
    <cellStyle name="Normal 5 2 2 3" xfId="18944" xr:uid="{00000000-0005-0000-0000-0000FF490000}"/>
    <cellStyle name="Normal 5 2 3" xfId="18945" xr:uid="{00000000-0005-0000-0000-0000004A0000}"/>
    <cellStyle name="Normal 5 2 3 2" xfId="18946" xr:uid="{00000000-0005-0000-0000-0000014A0000}"/>
    <cellStyle name="Normal 5 2 4" xfId="18947" xr:uid="{00000000-0005-0000-0000-0000024A0000}"/>
    <cellStyle name="Normal 5 20" xfId="18948" xr:uid="{00000000-0005-0000-0000-0000034A0000}"/>
    <cellStyle name="Normal 5 20 2" xfId="18949" xr:uid="{00000000-0005-0000-0000-0000044A0000}"/>
    <cellStyle name="Normal 5 21" xfId="18950" xr:uid="{00000000-0005-0000-0000-0000054A0000}"/>
    <cellStyle name="Normal 5 21 2" xfId="18951" xr:uid="{00000000-0005-0000-0000-0000064A0000}"/>
    <cellStyle name="Normal 5 22" xfId="18952" xr:uid="{00000000-0005-0000-0000-0000074A0000}"/>
    <cellStyle name="Normal 5 22 2" xfId="18953" xr:uid="{00000000-0005-0000-0000-0000084A0000}"/>
    <cellStyle name="Normal 5 23" xfId="18954" xr:uid="{00000000-0005-0000-0000-0000094A0000}"/>
    <cellStyle name="Normal 5 23 2" xfId="18955" xr:uid="{00000000-0005-0000-0000-00000A4A0000}"/>
    <cellStyle name="Normal 5 24" xfId="18956" xr:uid="{00000000-0005-0000-0000-00000B4A0000}"/>
    <cellStyle name="Normal 5 24 2" xfId="18957" xr:uid="{00000000-0005-0000-0000-00000C4A0000}"/>
    <cellStyle name="Normal 5 25" xfId="18958" xr:uid="{00000000-0005-0000-0000-00000D4A0000}"/>
    <cellStyle name="Normal 5 25 2" xfId="18959" xr:uid="{00000000-0005-0000-0000-00000E4A0000}"/>
    <cellStyle name="Normal 5 26" xfId="18960" xr:uid="{00000000-0005-0000-0000-00000F4A0000}"/>
    <cellStyle name="Normal 5 26 2" xfId="18961" xr:uid="{00000000-0005-0000-0000-0000104A0000}"/>
    <cellStyle name="Normal 5 27" xfId="18962" xr:uid="{00000000-0005-0000-0000-0000114A0000}"/>
    <cellStyle name="Normal 5 27 2" xfId="18963" xr:uid="{00000000-0005-0000-0000-0000124A0000}"/>
    <cellStyle name="Normal 5 28" xfId="18964" xr:uid="{00000000-0005-0000-0000-0000134A0000}"/>
    <cellStyle name="Normal 5 28 2" xfId="18965" xr:uid="{00000000-0005-0000-0000-0000144A0000}"/>
    <cellStyle name="Normal 5 29" xfId="18966" xr:uid="{00000000-0005-0000-0000-0000154A0000}"/>
    <cellStyle name="Normal 5 29 2" xfId="18967" xr:uid="{00000000-0005-0000-0000-0000164A0000}"/>
    <cellStyle name="Normal 5 3" xfId="18968" xr:uid="{00000000-0005-0000-0000-0000174A0000}"/>
    <cellStyle name="Normal 5 3 2" xfId="18969" xr:uid="{00000000-0005-0000-0000-0000184A0000}"/>
    <cellStyle name="Normal 5 3 2 2" xfId="18970" xr:uid="{00000000-0005-0000-0000-0000194A0000}"/>
    <cellStyle name="Normal 5 3 2 2 2" xfId="18971" xr:uid="{00000000-0005-0000-0000-00001A4A0000}"/>
    <cellStyle name="Normal 5 3 2 2 3" xfId="18972" xr:uid="{00000000-0005-0000-0000-00001B4A0000}"/>
    <cellStyle name="Normal 5 3 2 2 3 2" xfId="18973" xr:uid="{00000000-0005-0000-0000-00001C4A0000}"/>
    <cellStyle name="Normal 5 3 2 2 3 3" xfId="18974" xr:uid="{00000000-0005-0000-0000-00001D4A0000}"/>
    <cellStyle name="Normal 5 3 2 2 3 4" xfId="18975" xr:uid="{00000000-0005-0000-0000-00001E4A0000}"/>
    <cellStyle name="Normal 5 3 2 2 4" xfId="18976" xr:uid="{00000000-0005-0000-0000-00001F4A0000}"/>
    <cellStyle name="Normal 5 3 2 2 5" xfId="18977" xr:uid="{00000000-0005-0000-0000-0000204A0000}"/>
    <cellStyle name="Normal 5 3 2 2 6" xfId="18978" xr:uid="{00000000-0005-0000-0000-0000214A0000}"/>
    <cellStyle name="Normal 5 3 2 3" xfId="18979" xr:uid="{00000000-0005-0000-0000-0000224A0000}"/>
    <cellStyle name="Normal 5 3 2 4" xfId="18980" xr:uid="{00000000-0005-0000-0000-0000234A0000}"/>
    <cellStyle name="Normal 5 3 2 4 2" xfId="18981" xr:uid="{00000000-0005-0000-0000-0000244A0000}"/>
    <cellStyle name="Normal 5 3 2 4 3" xfId="18982" xr:uid="{00000000-0005-0000-0000-0000254A0000}"/>
    <cellStyle name="Normal 5 3 2 4 4" xfId="18983" xr:uid="{00000000-0005-0000-0000-0000264A0000}"/>
    <cellStyle name="Normal 5 3 2 5" xfId="18984" xr:uid="{00000000-0005-0000-0000-0000274A0000}"/>
    <cellStyle name="Normal 5 3 2 6" xfId="18985" xr:uid="{00000000-0005-0000-0000-0000284A0000}"/>
    <cellStyle name="Normal 5 3 2 7" xfId="18986" xr:uid="{00000000-0005-0000-0000-0000294A0000}"/>
    <cellStyle name="Normal 5 3 3" xfId="18987" xr:uid="{00000000-0005-0000-0000-00002A4A0000}"/>
    <cellStyle name="Normal 5 3 3 2" xfId="18988" xr:uid="{00000000-0005-0000-0000-00002B4A0000}"/>
    <cellStyle name="Normal 5 3 3 2 2" xfId="18989" xr:uid="{00000000-0005-0000-0000-00002C4A0000}"/>
    <cellStyle name="Normal 5 3 3 2 2 2" xfId="18990" xr:uid="{00000000-0005-0000-0000-00002D4A0000}"/>
    <cellStyle name="Normal 5 3 3 2 2 3" xfId="18991" xr:uid="{00000000-0005-0000-0000-00002E4A0000}"/>
    <cellStyle name="Normal 5 3 3 2 2 4" xfId="18992" xr:uid="{00000000-0005-0000-0000-00002F4A0000}"/>
    <cellStyle name="Normal 5 3 3 2 3" xfId="18993" xr:uid="{00000000-0005-0000-0000-0000304A0000}"/>
    <cellStyle name="Normal 5 3 3 2 4" xfId="18994" xr:uid="{00000000-0005-0000-0000-0000314A0000}"/>
    <cellStyle name="Normal 5 3 3 2 5" xfId="18995" xr:uid="{00000000-0005-0000-0000-0000324A0000}"/>
    <cellStyle name="Normal 5 3 3 3" xfId="18996" xr:uid="{00000000-0005-0000-0000-0000334A0000}"/>
    <cellStyle name="Normal 5 3 3 4" xfId="18997" xr:uid="{00000000-0005-0000-0000-0000344A0000}"/>
    <cellStyle name="Normal 5 3 3 4 2" xfId="18998" xr:uid="{00000000-0005-0000-0000-0000354A0000}"/>
    <cellStyle name="Normal 5 3 3 4 3" xfId="18999" xr:uid="{00000000-0005-0000-0000-0000364A0000}"/>
    <cellStyle name="Normal 5 3 3 4 4" xfId="19000" xr:uid="{00000000-0005-0000-0000-0000374A0000}"/>
    <cellStyle name="Normal 5 3 3 5" xfId="19001" xr:uid="{00000000-0005-0000-0000-0000384A0000}"/>
    <cellStyle name="Normal 5 3 3 6" xfId="19002" xr:uid="{00000000-0005-0000-0000-0000394A0000}"/>
    <cellStyle name="Normal 5 3 3 7" xfId="19003" xr:uid="{00000000-0005-0000-0000-00003A4A0000}"/>
    <cellStyle name="Normal 5 3 4" xfId="19004" xr:uid="{00000000-0005-0000-0000-00003B4A0000}"/>
    <cellStyle name="Normal 5 30" xfId="19005" xr:uid="{00000000-0005-0000-0000-00003C4A0000}"/>
    <cellStyle name="Normal 5 30 2" xfId="19006" xr:uid="{00000000-0005-0000-0000-00003D4A0000}"/>
    <cellStyle name="Normal 5 31" xfId="19007" xr:uid="{00000000-0005-0000-0000-00003E4A0000}"/>
    <cellStyle name="Normal 5 31 2" xfId="19008" xr:uid="{00000000-0005-0000-0000-00003F4A0000}"/>
    <cellStyle name="Normal 5 32" xfId="19009" xr:uid="{00000000-0005-0000-0000-0000404A0000}"/>
    <cellStyle name="Normal 5 32 2" xfId="19010" xr:uid="{00000000-0005-0000-0000-0000414A0000}"/>
    <cellStyle name="Normal 5 33" xfId="19011" xr:uid="{00000000-0005-0000-0000-0000424A0000}"/>
    <cellStyle name="Normal 5 33 2" xfId="19012" xr:uid="{00000000-0005-0000-0000-0000434A0000}"/>
    <cellStyle name="Normal 5 34" xfId="19013" xr:uid="{00000000-0005-0000-0000-0000444A0000}"/>
    <cellStyle name="Normal 5 34 2" xfId="19014" xr:uid="{00000000-0005-0000-0000-0000454A0000}"/>
    <cellStyle name="Normal 5 35" xfId="19015" xr:uid="{00000000-0005-0000-0000-0000464A0000}"/>
    <cellStyle name="Normal 5 35 2" xfId="19016" xr:uid="{00000000-0005-0000-0000-0000474A0000}"/>
    <cellStyle name="Normal 5 36" xfId="19017" xr:uid="{00000000-0005-0000-0000-0000484A0000}"/>
    <cellStyle name="Normal 5 36 2" xfId="19018" xr:uid="{00000000-0005-0000-0000-0000494A0000}"/>
    <cellStyle name="Normal 5 37" xfId="19019" xr:uid="{00000000-0005-0000-0000-00004A4A0000}"/>
    <cellStyle name="Normal 5 37 2" xfId="19020" xr:uid="{00000000-0005-0000-0000-00004B4A0000}"/>
    <cellStyle name="Normal 5 38" xfId="19021" xr:uid="{00000000-0005-0000-0000-00004C4A0000}"/>
    <cellStyle name="Normal 5 38 2" xfId="19022" xr:uid="{00000000-0005-0000-0000-00004D4A0000}"/>
    <cellStyle name="Normal 5 39" xfId="19023" xr:uid="{00000000-0005-0000-0000-00004E4A0000}"/>
    <cellStyle name="Normal 5 39 2" xfId="19024" xr:uid="{00000000-0005-0000-0000-00004F4A0000}"/>
    <cellStyle name="Normal 5 4" xfId="19025" xr:uid="{00000000-0005-0000-0000-0000504A0000}"/>
    <cellStyle name="Normal 5 4 2" xfId="19026" xr:uid="{00000000-0005-0000-0000-0000514A0000}"/>
    <cellStyle name="Normal 5 4 2 2" xfId="19027" xr:uid="{00000000-0005-0000-0000-0000524A0000}"/>
    <cellStyle name="Normal 5 4 2 2 2" xfId="19028" xr:uid="{00000000-0005-0000-0000-0000534A0000}"/>
    <cellStyle name="Normal 5 4 2 2 2 2" xfId="19029" xr:uid="{00000000-0005-0000-0000-0000544A0000}"/>
    <cellStyle name="Normal 5 4 2 2 2 3" xfId="19030" xr:uid="{00000000-0005-0000-0000-0000554A0000}"/>
    <cellStyle name="Normal 5 4 2 2 2 4" xfId="19031" xr:uid="{00000000-0005-0000-0000-0000564A0000}"/>
    <cellStyle name="Normal 5 4 2 2 3" xfId="19032" xr:uid="{00000000-0005-0000-0000-0000574A0000}"/>
    <cellStyle name="Normal 5 4 2 2 4" xfId="19033" xr:uid="{00000000-0005-0000-0000-0000584A0000}"/>
    <cellStyle name="Normal 5 4 2 2 5" xfId="19034" xr:uid="{00000000-0005-0000-0000-0000594A0000}"/>
    <cellStyle name="Normal 5 4 2 3" xfId="19035" xr:uid="{00000000-0005-0000-0000-00005A4A0000}"/>
    <cellStyle name="Normal 5 4 2 4" xfId="19036" xr:uid="{00000000-0005-0000-0000-00005B4A0000}"/>
    <cellStyle name="Normal 5 4 2 4 2" xfId="19037" xr:uid="{00000000-0005-0000-0000-00005C4A0000}"/>
    <cellStyle name="Normal 5 4 2 4 3" xfId="19038" xr:uid="{00000000-0005-0000-0000-00005D4A0000}"/>
    <cellStyle name="Normal 5 4 2 4 4" xfId="19039" xr:uid="{00000000-0005-0000-0000-00005E4A0000}"/>
    <cellStyle name="Normal 5 4 2 5" xfId="19040" xr:uid="{00000000-0005-0000-0000-00005F4A0000}"/>
    <cellStyle name="Normal 5 4 2 6" xfId="19041" xr:uid="{00000000-0005-0000-0000-0000604A0000}"/>
    <cellStyle name="Normal 5 4 2 7" xfId="19042" xr:uid="{00000000-0005-0000-0000-0000614A0000}"/>
    <cellStyle name="Normal 5 4 3" xfId="19043" xr:uid="{00000000-0005-0000-0000-0000624A0000}"/>
    <cellStyle name="Normal 5 4 3 2" xfId="19044" xr:uid="{00000000-0005-0000-0000-0000634A0000}"/>
    <cellStyle name="Normal 5 4 3 3" xfId="19045" xr:uid="{00000000-0005-0000-0000-0000644A0000}"/>
    <cellStyle name="Normal 5 4 3 3 2" xfId="19046" xr:uid="{00000000-0005-0000-0000-0000654A0000}"/>
    <cellStyle name="Normal 5 4 3 3 3" xfId="19047" xr:uid="{00000000-0005-0000-0000-0000664A0000}"/>
    <cellStyle name="Normal 5 4 3 3 4" xfId="19048" xr:uid="{00000000-0005-0000-0000-0000674A0000}"/>
    <cellStyle name="Normal 5 4 3 4" xfId="19049" xr:uid="{00000000-0005-0000-0000-0000684A0000}"/>
    <cellStyle name="Normal 5 4 3 5" xfId="19050" xr:uid="{00000000-0005-0000-0000-0000694A0000}"/>
    <cellStyle name="Normal 5 4 3 6" xfId="19051" xr:uid="{00000000-0005-0000-0000-00006A4A0000}"/>
    <cellStyle name="Normal 5 4 4" xfId="19052" xr:uid="{00000000-0005-0000-0000-00006B4A0000}"/>
    <cellStyle name="Normal 5 4 5" xfId="19053" xr:uid="{00000000-0005-0000-0000-00006C4A0000}"/>
    <cellStyle name="Normal 5 4 5 2" xfId="19054" xr:uid="{00000000-0005-0000-0000-00006D4A0000}"/>
    <cellStyle name="Normal 5 4 5 3" xfId="19055" xr:uid="{00000000-0005-0000-0000-00006E4A0000}"/>
    <cellStyle name="Normal 5 4 5 4" xfId="19056" xr:uid="{00000000-0005-0000-0000-00006F4A0000}"/>
    <cellStyle name="Normal 5 4 6" xfId="19057" xr:uid="{00000000-0005-0000-0000-0000704A0000}"/>
    <cellStyle name="Normal 5 4 7" xfId="19058" xr:uid="{00000000-0005-0000-0000-0000714A0000}"/>
    <cellStyle name="Normal 5 4 8" xfId="19059" xr:uid="{00000000-0005-0000-0000-0000724A0000}"/>
    <cellStyle name="Normal 5 40" xfId="19060" xr:uid="{00000000-0005-0000-0000-0000734A0000}"/>
    <cellStyle name="Normal 5 40 2" xfId="19061" xr:uid="{00000000-0005-0000-0000-0000744A0000}"/>
    <cellStyle name="Normal 5 41" xfId="19062" xr:uid="{00000000-0005-0000-0000-0000754A0000}"/>
    <cellStyle name="Normal 5 41 2" xfId="19063" xr:uid="{00000000-0005-0000-0000-0000764A0000}"/>
    <cellStyle name="Normal 5 42" xfId="19064" xr:uid="{00000000-0005-0000-0000-0000774A0000}"/>
    <cellStyle name="Normal 5 42 2" xfId="19065" xr:uid="{00000000-0005-0000-0000-0000784A0000}"/>
    <cellStyle name="Normal 5 43" xfId="19066" xr:uid="{00000000-0005-0000-0000-0000794A0000}"/>
    <cellStyle name="Normal 5 43 2" xfId="19067" xr:uid="{00000000-0005-0000-0000-00007A4A0000}"/>
    <cellStyle name="Normal 5 44" xfId="19068" xr:uid="{00000000-0005-0000-0000-00007B4A0000}"/>
    <cellStyle name="Normal 5 44 2" xfId="19069" xr:uid="{00000000-0005-0000-0000-00007C4A0000}"/>
    <cellStyle name="Normal 5 45" xfId="19070" xr:uid="{00000000-0005-0000-0000-00007D4A0000}"/>
    <cellStyle name="Normal 5 45 2" xfId="19071" xr:uid="{00000000-0005-0000-0000-00007E4A0000}"/>
    <cellStyle name="Normal 5 46" xfId="19072" xr:uid="{00000000-0005-0000-0000-00007F4A0000}"/>
    <cellStyle name="Normal 5 46 2" xfId="19073" xr:uid="{00000000-0005-0000-0000-0000804A0000}"/>
    <cellStyle name="Normal 5 47" xfId="19074" xr:uid="{00000000-0005-0000-0000-0000814A0000}"/>
    <cellStyle name="Normal 5 48" xfId="19075" xr:uid="{00000000-0005-0000-0000-0000824A0000}"/>
    <cellStyle name="Normal 5 49" xfId="19076" xr:uid="{00000000-0005-0000-0000-0000834A0000}"/>
    <cellStyle name="Normal 5 5" xfId="19077" xr:uid="{00000000-0005-0000-0000-0000844A0000}"/>
    <cellStyle name="Normal 5 5 10" xfId="19078" xr:uid="{00000000-0005-0000-0000-0000854A0000}"/>
    <cellStyle name="Normal 5 5 11" xfId="19079" xr:uid="{00000000-0005-0000-0000-0000864A0000}"/>
    <cellStyle name="Normal 5 5 12" xfId="19080" xr:uid="{00000000-0005-0000-0000-0000874A0000}"/>
    <cellStyle name="Normal 5 5 13" xfId="19081" xr:uid="{00000000-0005-0000-0000-0000884A0000}"/>
    <cellStyle name="Normal 5 5 14" xfId="19082" xr:uid="{00000000-0005-0000-0000-0000894A0000}"/>
    <cellStyle name="Normal 5 5 15" xfId="19083" xr:uid="{00000000-0005-0000-0000-00008A4A0000}"/>
    <cellStyle name="Normal 5 5 16" xfId="19084" xr:uid="{00000000-0005-0000-0000-00008B4A0000}"/>
    <cellStyle name="Normal 5 5 17" xfId="19085" xr:uid="{00000000-0005-0000-0000-00008C4A0000}"/>
    <cellStyle name="Normal 5 5 18" xfId="19086" xr:uid="{00000000-0005-0000-0000-00008D4A0000}"/>
    <cellStyle name="Normal 5 5 19" xfId="19087" xr:uid="{00000000-0005-0000-0000-00008E4A0000}"/>
    <cellStyle name="Normal 5 5 2" xfId="19088" xr:uid="{00000000-0005-0000-0000-00008F4A0000}"/>
    <cellStyle name="Normal 5 5 20" xfId="19089" xr:uid="{00000000-0005-0000-0000-0000904A0000}"/>
    <cellStyle name="Normal 5 5 21" xfId="19090" xr:uid="{00000000-0005-0000-0000-0000914A0000}"/>
    <cellStyle name="Normal 5 5 22" xfId="19091" xr:uid="{00000000-0005-0000-0000-0000924A0000}"/>
    <cellStyle name="Normal 5 5 23" xfId="19092" xr:uid="{00000000-0005-0000-0000-0000934A0000}"/>
    <cellStyle name="Normal 5 5 24" xfId="19093" xr:uid="{00000000-0005-0000-0000-0000944A0000}"/>
    <cellStyle name="Normal 5 5 25" xfId="19094" xr:uid="{00000000-0005-0000-0000-0000954A0000}"/>
    <cellStyle name="Normal 5 5 26" xfId="19095" xr:uid="{00000000-0005-0000-0000-0000964A0000}"/>
    <cellStyle name="Normal 5 5 27" xfId="19096" xr:uid="{00000000-0005-0000-0000-0000974A0000}"/>
    <cellStyle name="Normal 5 5 28" xfId="19097" xr:uid="{00000000-0005-0000-0000-0000984A0000}"/>
    <cellStyle name="Normal 5 5 29" xfId="19098" xr:uid="{00000000-0005-0000-0000-0000994A0000}"/>
    <cellStyle name="Normal 5 5 3" xfId="19099" xr:uid="{00000000-0005-0000-0000-00009A4A0000}"/>
    <cellStyle name="Normal 5 5 30" xfId="19100" xr:uid="{00000000-0005-0000-0000-00009B4A0000}"/>
    <cellStyle name="Normal 5 5 31" xfId="19101" xr:uid="{00000000-0005-0000-0000-00009C4A0000}"/>
    <cellStyle name="Normal 5 5 32" xfId="19102" xr:uid="{00000000-0005-0000-0000-00009D4A0000}"/>
    <cellStyle name="Normal 5 5 33" xfId="19103" xr:uid="{00000000-0005-0000-0000-00009E4A0000}"/>
    <cellStyle name="Normal 5 5 34" xfId="19104" xr:uid="{00000000-0005-0000-0000-00009F4A0000}"/>
    <cellStyle name="Normal 5 5 35" xfId="19105" xr:uid="{00000000-0005-0000-0000-0000A04A0000}"/>
    <cellStyle name="Normal 5 5 36" xfId="19106" xr:uid="{00000000-0005-0000-0000-0000A14A0000}"/>
    <cellStyle name="Normal 5 5 37" xfId="19107" xr:uid="{00000000-0005-0000-0000-0000A24A0000}"/>
    <cellStyle name="Normal 5 5 38" xfId="19108" xr:uid="{00000000-0005-0000-0000-0000A34A0000}"/>
    <cellStyle name="Normal 5 5 39" xfId="19109" xr:uid="{00000000-0005-0000-0000-0000A44A0000}"/>
    <cellStyle name="Normal 5 5 4" xfId="19110" xr:uid="{00000000-0005-0000-0000-0000A54A0000}"/>
    <cellStyle name="Normal 5 5 40" xfId="19111" xr:uid="{00000000-0005-0000-0000-0000A64A0000}"/>
    <cellStyle name="Normal 5 5 41" xfId="19112" xr:uid="{00000000-0005-0000-0000-0000A74A0000}"/>
    <cellStyle name="Normal 5 5 42" xfId="19113" xr:uid="{00000000-0005-0000-0000-0000A84A0000}"/>
    <cellStyle name="Normal 5 5 43" xfId="19114" xr:uid="{00000000-0005-0000-0000-0000A94A0000}"/>
    <cellStyle name="Normal 5 5 44" xfId="19115" xr:uid="{00000000-0005-0000-0000-0000AA4A0000}"/>
    <cellStyle name="Normal 5 5 45" xfId="19116" xr:uid="{00000000-0005-0000-0000-0000AB4A0000}"/>
    <cellStyle name="Normal 5 5 46" xfId="19117" xr:uid="{00000000-0005-0000-0000-0000AC4A0000}"/>
    <cellStyle name="Normal 5 5 47" xfId="19118" xr:uid="{00000000-0005-0000-0000-0000AD4A0000}"/>
    <cellStyle name="Normal 5 5 48" xfId="19119" xr:uid="{00000000-0005-0000-0000-0000AE4A0000}"/>
    <cellStyle name="Normal 5 5 49" xfId="19120" xr:uid="{00000000-0005-0000-0000-0000AF4A0000}"/>
    <cellStyle name="Normal 5 5 5" xfId="19121" xr:uid="{00000000-0005-0000-0000-0000B04A0000}"/>
    <cellStyle name="Normal 5 5 50" xfId="19122" xr:uid="{00000000-0005-0000-0000-0000B14A0000}"/>
    <cellStyle name="Normal 5 5 51" xfId="19123" xr:uid="{00000000-0005-0000-0000-0000B24A0000}"/>
    <cellStyle name="Normal 5 5 52" xfId="19124" xr:uid="{00000000-0005-0000-0000-0000B34A0000}"/>
    <cellStyle name="Normal 5 5 53" xfId="19125" xr:uid="{00000000-0005-0000-0000-0000B44A0000}"/>
    <cellStyle name="Normal 5 5 54" xfId="19126" xr:uid="{00000000-0005-0000-0000-0000B54A0000}"/>
    <cellStyle name="Normal 5 5 55" xfId="19127" xr:uid="{00000000-0005-0000-0000-0000B64A0000}"/>
    <cellStyle name="Normal 5 5 56" xfId="19128" xr:uid="{00000000-0005-0000-0000-0000B74A0000}"/>
    <cellStyle name="Normal 5 5 57" xfId="19129" xr:uid="{00000000-0005-0000-0000-0000B84A0000}"/>
    <cellStyle name="Normal 5 5 58" xfId="19130" xr:uid="{00000000-0005-0000-0000-0000B94A0000}"/>
    <cellStyle name="Normal 5 5 59" xfId="19131" xr:uid="{00000000-0005-0000-0000-0000BA4A0000}"/>
    <cellStyle name="Normal 5 5 6" xfId="19132" xr:uid="{00000000-0005-0000-0000-0000BB4A0000}"/>
    <cellStyle name="Normal 5 5 60" xfId="19133" xr:uid="{00000000-0005-0000-0000-0000BC4A0000}"/>
    <cellStyle name="Normal 5 5 61" xfId="19134" xr:uid="{00000000-0005-0000-0000-0000BD4A0000}"/>
    <cellStyle name="Normal 5 5 62" xfId="19135" xr:uid="{00000000-0005-0000-0000-0000BE4A0000}"/>
    <cellStyle name="Normal 5 5 63" xfId="19136" xr:uid="{00000000-0005-0000-0000-0000BF4A0000}"/>
    <cellStyle name="Normal 5 5 64" xfId="19137" xr:uid="{00000000-0005-0000-0000-0000C04A0000}"/>
    <cellStyle name="Normal 5 5 65" xfId="19138" xr:uid="{00000000-0005-0000-0000-0000C14A0000}"/>
    <cellStyle name="Normal 5 5 66" xfId="19139" xr:uid="{00000000-0005-0000-0000-0000C24A0000}"/>
    <cellStyle name="Normal 5 5 67" xfId="19140" xr:uid="{00000000-0005-0000-0000-0000C34A0000}"/>
    <cellStyle name="Normal 5 5 68" xfId="19141" xr:uid="{00000000-0005-0000-0000-0000C44A0000}"/>
    <cellStyle name="Normal 5 5 69" xfId="19142" xr:uid="{00000000-0005-0000-0000-0000C54A0000}"/>
    <cellStyle name="Normal 5 5 7" xfId="19143" xr:uid="{00000000-0005-0000-0000-0000C64A0000}"/>
    <cellStyle name="Normal 5 5 70" xfId="19144" xr:uid="{00000000-0005-0000-0000-0000C74A0000}"/>
    <cellStyle name="Normal 5 5 71" xfId="19145" xr:uid="{00000000-0005-0000-0000-0000C84A0000}"/>
    <cellStyle name="Normal 5 5 72" xfId="19146" xr:uid="{00000000-0005-0000-0000-0000C94A0000}"/>
    <cellStyle name="Normal 5 5 73" xfId="19147" xr:uid="{00000000-0005-0000-0000-0000CA4A0000}"/>
    <cellStyle name="Normal 5 5 74" xfId="19148" xr:uid="{00000000-0005-0000-0000-0000CB4A0000}"/>
    <cellStyle name="Normal 5 5 75" xfId="19149" xr:uid="{00000000-0005-0000-0000-0000CC4A0000}"/>
    <cellStyle name="Normal 5 5 76" xfId="19150" xr:uid="{00000000-0005-0000-0000-0000CD4A0000}"/>
    <cellStyle name="Normal 5 5 77" xfId="19151" xr:uid="{00000000-0005-0000-0000-0000CE4A0000}"/>
    <cellStyle name="Normal 5 5 78" xfId="19152" xr:uid="{00000000-0005-0000-0000-0000CF4A0000}"/>
    <cellStyle name="Normal 5 5 79" xfId="19153" xr:uid="{00000000-0005-0000-0000-0000D04A0000}"/>
    <cellStyle name="Normal 5 5 8" xfId="19154" xr:uid="{00000000-0005-0000-0000-0000D14A0000}"/>
    <cellStyle name="Normal 5 5 80" xfId="19155" xr:uid="{00000000-0005-0000-0000-0000D24A0000}"/>
    <cellStyle name="Normal 5 5 81" xfId="19156" xr:uid="{00000000-0005-0000-0000-0000D34A0000}"/>
    <cellStyle name="Normal 5 5 82" xfId="19157" xr:uid="{00000000-0005-0000-0000-0000D44A0000}"/>
    <cellStyle name="Normal 5 5 83" xfId="19158" xr:uid="{00000000-0005-0000-0000-0000D54A0000}"/>
    <cellStyle name="Normal 5 5 84" xfId="19159" xr:uid="{00000000-0005-0000-0000-0000D64A0000}"/>
    <cellStyle name="Normal 5 5 85" xfId="19160" xr:uid="{00000000-0005-0000-0000-0000D74A0000}"/>
    <cellStyle name="Normal 5 5 86" xfId="19161" xr:uid="{00000000-0005-0000-0000-0000D84A0000}"/>
    <cellStyle name="Normal 5 5 87" xfId="19162" xr:uid="{00000000-0005-0000-0000-0000D94A0000}"/>
    <cellStyle name="Normal 5 5 88" xfId="19163" xr:uid="{00000000-0005-0000-0000-0000DA4A0000}"/>
    <cellStyle name="Normal 5 5 89" xfId="19164" xr:uid="{00000000-0005-0000-0000-0000DB4A0000}"/>
    <cellStyle name="Normal 5 5 9" xfId="19165" xr:uid="{00000000-0005-0000-0000-0000DC4A0000}"/>
    <cellStyle name="Normal 5 5 90" xfId="19166" xr:uid="{00000000-0005-0000-0000-0000DD4A0000}"/>
    <cellStyle name="Normal 5 5 91" xfId="19167" xr:uid="{00000000-0005-0000-0000-0000DE4A0000}"/>
    <cellStyle name="Normal 5 5 92" xfId="19168" xr:uid="{00000000-0005-0000-0000-0000DF4A0000}"/>
    <cellStyle name="Normal 5 5 93" xfId="19169" xr:uid="{00000000-0005-0000-0000-0000E04A0000}"/>
    <cellStyle name="Normal 5 50" xfId="19170" xr:uid="{00000000-0005-0000-0000-0000E14A0000}"/>
    <cellStyle name="Normal 5 51" xfId="19171" xr:uid="{00000000-0005-0000-0000-0000E24A0000}"/>
    <cellStyle name="Normal 5 52" xfId="19172" xr:uid="{00000000-0005-0000-0000-0000E34A0000}"/>
    <cellStyle name="Normal 5 53" xfId="19173" xr:uid="{00000000-0005-0000-0000-0000E44A0000}"/>
    <cellStyle name="Normal 5 54" xfId="19174" xr:uid="{00000000-0005-0000-0000-0000E54A0000}"/>
    <cellStyle name="Normal 5 55" xfId="19175" xr:uid="{00000000-0005-0000-0000-0000E64A0000}"/>
    <cellStyle name="Normal 5 56" xfId="19176" xr:uid="{00000000-0005-0000-0000-0000E74A0000}"/>
    <cellStyle name="Normal 5 57" xfId="19177" xr:uid="{00000000-0005-0000-0000-0000E84A0000}"/>
    <cellStyle name="Normal 5 58" xfId="19178" xr:uid="{00000000-0005-0000-0000-0000E94A0000}"/>
    <cellStyle name="Normal 5 59" xfId="19179" xr:uid="{00000000-0005-0000-0000-0000EA4A0000}"/>
    <cellStyle name="Normal 5 6" xfId="19180" xr:uid="{00000000-0005-0000-0000-0000EB4A0000}"/>
    <cellStyle name="Normal 5 6 2" xfId="19181" xr:uid="{00000000-0005-0000-0000-0000EC4A0000}"/>
    <cellStyle name="Normal 5 60" xfId="19182" xr:uid="{00000000-0005-0000-0000-0000ED4A0000}"/>
    <cellStyle name="Normal 5 61" xfId="19183" xr:uid="{00000000-0005-0000-0000-0000EE4A0000}"/>
    <cellStyle name="Normal 5 62" xfId="19184" xr:uid="{00000000-0005-0000-0000-0000EF4A0000}"/>
    <cellStyle name="Normal 5 63" xfId="19185" xr:uid="{00000000-0005-0000-0000-0000F04A0000}"/>
    <cellStyle name="Normal 5 64" xfId="19186" xr:uid="{00000000-0005-0000-0000-0000F14A0000}"/>
    <cellStyle name="Normal 5 65" xfId="19187" xr:uid="{00000000-0005-0000-0000-0000F24A0000}"/>
    <cellStyle name="Normal 5 66" xfId="19188" xr:uid="{00000000-0005-0000-0000-0000F34A0000}"/>
    <cellStyle name="Normal 5 67" xfId="19189" xr:uid="{00000000-0005-0000-0000-0000F44A0000}"/>
    <cellStyle name="Normal 5 68" xfId="19190" xr:uid="{00000000-0005-0000-0000-0000F54A0000}"/>
    <cellStyle name="Normal 5 69" xfId="19191" xr:uid="{00000000-0005-0000-0000-0000F64A0000}"/>
    <cellStyle name="Normal 5 7" xfId="19192" xr:uid="{00000000-0005-0000-0000-0000F74A0000}"/>
    <cellStyle name="Normal 5 7 2" xfId="19193" xr:uid="{00000000-0005-0000-0000-0000F84A0000}"/>
    <cellStyle name="Normal 5 70" xfId="19194" xr:uid="{00000000-0005-0000-0000-0000F94A0000}"/>
    <cellStyle name="Normal 5 71" xfId="19195" xr:uid="{00000000-0005-0000-0000-0000FA4A0000}"/>
    <cellStyle name="Normal 5 72" xfId="19196" xr:uid="{00000000-0005-0000-0000-0000FB4A0000}"/>
    <cellStyle name="Normal 5 73" xfId="19197" xr:uid="{00000000-0005-0000-0000-0000FC4A0000}"/>
    <cellStyle name="Normal 5 74" xfId="19198" xr:uid="{00000000-0005-0000-0000-0000FD4A0000}"/>
    <cellStyle name="Normal 5 75" xfId="19199" xr:uid="{00000000-0005-0000-0000-0000FE4A0000}"/>
    <cellStyle name="Normal 5 76" xfId="19200" xr:uid="{00000000-0005-0000-0000-0000FF4A0000}"/>
    <cellStyle name="Normal 5 77" xfId="19201" xr:uid="{00000000-0005-0000-0000-0000004B0000}"/>
    <cellStyle name="Normal 5 78" xfId="19202" xr:uid="{00000000-0005-0000-0000-0000014B0000}"/>
    <cellStyle name="Normal 5 79" xfId="19203" xr:uid="{00000000-0005-0000-0000-0000024B0000}"/>
    <cellStyle name="Normal 5 8" xfId="19204" xr:uid="{00000000-0005-0000-0000-0000034B0000}"/>
    <cellStyle name="Normal 5 8 2" xfId="19205" xr:uid="{00000000-0005-0000-0000-0000044B0000}"/>
    <cellStyle name="Normal 5 80" xfId="19206" xr:uid="{00000000-0005-0000-0000-0000054B0000}"/>
    <cellStyle name="Normal 5 81" xfId="19207" xr:uid="{00000000-0005-0000-0000-0000064B0000}"/>
    <cellStyle name="Normal 5 82" xfId="19208" xr:uid="{00000000-0005-0000-0000-0000074B0000}"/>
    <cellStyle name="Normal 5 83" xfId="19209" xr:uid="{00000000-0005-0000-0000-0000084B0000}"/>
    <cellStyle name="Normal 5 84" xfId="19210" xr:uid="{00000000-0005-0000-0000-0000094B0000}"/>
    <cellStyle name="Normal 5 85" xfId="19211" xr:uid="{00000000-0005-0000-0000-00000A4B0000}"/>
    <cellStyle name="Normal 5 86" xfId="19212" xr:uid="{00000000-0005-0000-0000-00000B4B0000}"/>
    <cellStyle name="Normal 5 87" xfId="19213" xr:uid="{00000000-0005-0000-0000-00000C4B0000}"/>
    <cellStyle name="Normal 5 88" xfId="19214" xr:uid="{00000000-0005-0000-0000-00000D4B0000}"/>
    <cellStyle name="Normal 5 89" xfId="19215" xr:uid="{00000000-0005-0000-0000-00000E4B0000}"/>
    <cellStyle name="Normal 5 9" xfId="19216" xr:uid="{00000000-0005-0000-0000-00000F4B0000}"/>
    <cellStyle name="Normal 5 9 2" xfId="19217" xr:uid="{00000000-0005-0000-0000-0000104B0000}"/>
    <cellStyle name="Normal 5 90" xfId="19218" xr:uid="{00000000-0005-0000-0000-0000114B0000}"/>
    <cellStyle name="Normal 5 91" xfId="19219" xr:uid="{00000000-0005-0000-0000-0000124B0000}"/>
    <cellStyle name="Normal 5 92" xfId="19220" xr:uid="{00000000-0005-0000-0000-0000134B0000}"/>
    <cellStyle name="Normal 5 93" xfId="19221" xr:uid="{00000000-0005-0000-0000-0000144B0000}"/>
    <cellStyle name="Normal 5 94" xfId="19222" xr:uid="{00000000-0005-0000-0000-0000154B0000}"/>
    <cellStyle name="Normal 5 95" xfId="19223" xr:uid="{00000000-0005-0000-0000-0000164B0000}"/>
    <cellStyle name="Normal 5 96" xfId="19224" xr:uid="{00000000-0005-0000-0000-0000174B0000}"/>
    <cellStyle name="Normal 5 97" xfId="19225" xr:uid="{00000000-0005-0000-0000-0000184B0000}"/>
    <cellStyle name="Normal 5 98" xfId="19226" xr:uid="{00000000-0005-0000-0000-0000194B0000}"/>
    <cellStyle name="Normal 5 99" xfId="19227" xr:uid="{00000000-0005-0000-0000-00001A4B0000}"/>
    <cellStyle name="Normal 50" xfId="19228" xr:uid="{00000000-0005-0000-0000-00001B4B0000}"/>
    <cellStyle name="Normal 50 2" xfId="19229" xr:uid="{00000000-0005-0000-0000-00001C4B0000}"/>
    <cellStyle name="Normal 50 2 2" xfId="19230" xr:uid="{00000000-0005-0000-0000-00001D4B0000}"/>
    <cellStyle name="Normal 50 2 2 2" xfId="19231" xr:uid="{00000000-0005-0000-0000-00001E4B0000}"/>
    <cellStyle name="Normal 50 2 2 3" xfId="19232" xr:uid="{00000000-0005-0000-0000-00001F4B0000}"/>
    <cellStyle name="Normal 50 2 2 4" xfId="19233" xr:uid="{00000000-0005-0000-0000-0000204B0000}"/>
    <cellStyle name="Normal 50 2 3" xfId="19234" xr:uid="{00000000-0005-0000-0000-0000214B0000}"/>
    <cellStyle name="Normal 50 2 4" xfId="19235" xr:uid="{00000000-0005-0000-0000-0000224B0000}"/>
    <cellStyle name="Normal 50 2 5" xfId="19236" xr:uid="{00000000-0005-0000-0000-0000234B0000}"/>
    <cellStyle name="Normal 50 3" xfId="19237" xr:uid="{00000000-0005-0000-0000-0000244B0000}"/>
    <cellStyle name="Normal 50 4" xfId="19238" xr:uid="{00000000-0005-0000-0000-0000254B0000}"/>
    <cellStyle name="Normal 50 4 2" xfId="19239" xr:uid="{00000000-0005-0000-0000-0000264B0000}"/>
    <cellStyle name="Normal 50 4 3" xfId="19240" xr:uid="{00000000-0005-0000-0000-0000274B0000}"/>
    <cellStyle name="Normal 50 4 4" xfId="19241" xr:uid="{00000000-0005-0000-0000-0000284B0000}"/>
    <cellStyle name="Normal 50 5" xfId="19242" xr:uid="{00000000-0005-0000-0000-0000294B0000}"/>
    <cellStyle name="Normal 50 6" xfId="19243" xr:uid="{00000000-0005-0000-0000-00002A4B0000}"/>
    <cellStyle name="Normal 50 7" xfId="19244" xr:uid="{00000000-0005-0000-0000-00002B4B0000}"/>
    <cellStyle name="Normal 51" xfId="19245" xr:uid="{00000000-0005-0000-0000-00002C4B0000}"/>
    <cellStyle name="Normal 51 2" xfId="19246" xr:uid="{00000000-0005-0000-0000-00002D4B0000}"/>
    <cellStyle name="Normal 51 2 2" xfId="19247" xr:uid="{00000000-0005-0000-0000-00002E4B0000}"/>
    <cellStyle name="Normal 51 2 2 2" xfId="19248" xr:uid="{00000000-0005-0000-0000-00002F4B0000}"/>
    <cellStyle name="Normal 51 2 2 3" xfId="19249" xr:uid="{00000000-0005-0000-0000-0000304B0000}"/>
    <cellStyle name="Normal 51 2 2 4" xfId="19250" xr:uid="{00000000-0005-0000-0000-0000314B0000}"/>
    <cellStyle name="Normal 51 2 3" xfId="19251" xr:uid="{00000000-0005-0000-0000-0000324B0000}"/>
    <cellStyle name="Normal 51 2 4" xfId="19252" xr:uid="{00000000-0005-0000-0000-0000334B0000}"/>
    <cellStyle name="Normal 51 2 5" xfId="19253" xr:uid="{00000000-0005-0000-0000-0000344B0000}"/>
    <cellStyle name="Normal 51 3" xfId="19254" xr:uid="{00000000-0005-0000-0000-0000354B0000}"/>
    <cellStyle name="Normal 51 4" xfId="19255" xr:uid="{00000000-0005-0000-0000-0000364B0000}"/>
    <cellStyle name="Normal 51 4 2" xfId="19256" xr:uid="{00000000-0005-0000-0000-0000374B0000}"/>
    <cellStyle name="Normal 51 4 3" xfId="19257" xr:uid="{00000000-0005-0000-0000-0000384B0000}"/>
    <cellStyle name="Normal 51 4 4" xfId="19258" xr:uid="{00000000-0005-0000-0000-0000394B0000}"/>
    <cellStyle name="Normal 51 5" xfId="19259" xr:uid="{00000000-0005-0000-0000-00003A4B0000}"/>
    <cellStyle name="Normal 51 6" xfId="19260" xr:uid="{00000000-0005-0000-0000-00003B4B0000}"/>
    <cellStyle name="Normal 51 7" xfId="19261" xr:uid="{00000000-0005-0000-0000-00003C4B0000}"/>
    <cellStyle name="Normal 52" xfId="19262" xr:uid="{00000000-0005-0000-0000-00003D4B0000}"/>
    <cellStyle name="Normal 53" xfId="19263" xr:uid="{00000000-0005-0000-0000-00003E4B0000}"/>
    <cellStyle name="Normal 54" xfId="19264" xr:uid="{00000000-0005-0000-0000-00003F4B0000}"/>
    <cellStyle name="Normal 55" xfId="19265" xr:uid="{00000000-0005-0000-0000-0000404B0000}"/>
    <cellStyle name="Normal 55 2" xfId="19266" xr:uid="{00000000-0005-0000-0000-0000414B0000}"/>
    <cellStyle name="Normal 55 2 2" xfId="19267" xr:uid="{00000000-0005-0000-0000-0000424B0000}"/>
    <cellStyle name="Normal 55 2 2 2" xfId="19268" xr:uid="{00000000-0005-0000-0000-0000434B0000}"/>
    <cellStyle name="Normal 55 2 2 3" xfId="19269" xr:uid="{00000000-0005-0000-0000-0000444B0000}"/>
    <cellStyle name="Normal 55 2 2 4" xfId="19270" xr:uid="{00000000-0005-0000-0000-0000454B0000}"/>
    <cellStyle name="Normal 55 2 3" xfId="19271" xr:uid="{00000000-0005-0000-0000-0000464B0000}"/>
    <cellStyle name="Normal 55 2 4" xfId="19272" xr:uid="{00000000-0005-0000-0000-0000474B0000}"/>
    <cellStyle name="Normal 55 2 5" xfId="19273" xr:uid="{00000000-0005-0000-0000-0000484B0000}"/>
    <cellStyle name="Normal 55 3" xfId="19274" xr:uid="{00000000-0005-0000-0000-0000494B0000}"/>
    <cellStyle name="Normal 55 4" xfId="19275" xr:uid="{00000000-0005-0000-0000-00004A4B0000}"/>
    <cellStyle name="Normal 55 4 2" xfId="19276" xr:uid="{00000000-0005-0000-0000-00004B4B0000}"/>
    <cellStyle name="Normal 55 4 3" xfId="19277" xr:uid="{00000000-0005-0000-0000-00004C4B0000}"/>
    <cellStyle name="Normal 55 4 4" xfId="19278" xr:uid="{00000000-0005-0000-0000-00004D4B0000}"/>
    <cellStyle name="Normal 55 5" xfId="19279" xr:uid="{00000000-0005-0000-0000-00004E4B0000}"/>
    <cellStyle name="Normal 55 6" xfId="19280" xr:uid="{00000000-0005-0000-0000-00004F4B0000}"/>
    <cellStyle name="Normal 55 7" xfId="19281" xr:uid="{00000000-0005-0000-0000-0000504B0000}"/>
    <cellStyle name="Normal 56" xfId="19282" xr:uid="{00000000-0005-0000-0000-0000514B0000}"/>
    <cellStyle name="Normal 56 2" xfId="19283" xr:uid="{00000000-0005-0000-0000-0000524B0000}"/>
    <cellStyle name="Normal 56 2 2" xfId="19284" xr:uid="{00000000-0005-0000-0000-0000534B0000}"/>
    <cellStyle name="Normal 56 2 2 2" xfId="19285" xr:uid="{00000000-0005-0000-0000-0000544B0000}"/>
    <cellStyle name="Normal 56 2 2 3" xfId="19286" xr:uid="{00000000-0005-0000-0000-0000554B0000}"/>
    <cellStyle name="Normal 56 2 2 4" xfId="19287" xr:uid="{00000000-0005-0000-0000-0000564B0000}"/>
    <cellStyle name="Normal 56 2 3" xfId="19288" xr:uid="{00000000-0005-0000-0000-0000574B0000}"/>
    <cellStyle name="Normal 56 2 4" xfId="19289" xr:uid="{00000000-0005-0000-0000-0000584B0000}"/>
    <cellStyle name="Normal 56 2 5" xfId="19290" xr:uid="{00000000-0005-0000-0000-0000594B0000}"/>
    <cellStyle name="Normal 56 3" xfId="19291" xr:uid="{00000000-0005-0000-0000-00005A4B0000}"/>
    <cellStyle name="Normal 56 4" xfId="19292" xr:uid="{00000000-0005-0000-0000-00005B4B0000}"/>
    <cellStyle name="Normal 56 4 2" xfId="19293" xr:uid="{00000000-0005-0000-0000-00005C4B0000}"/>
    <cellStyle name="Normal 56 4 3" xfId="19294" xr:uid="{00000000-0005-0000-0000-00005D4B0000}"/>
    <cellStyle name="Normal 56 4 4" xfId="19295" xr:uid="{00000000-0005-0000-0000-00005E4B0000}"/>
    <cellStyle name="Normal 56 5" xfId="19296" xr:uid="{00000000-0005-0000-0000-00005F4B0000}"/>
    <cellStyle name="Normal 56 6" xfId="19297" xr:uid="{00000000-0005-0000-0000-0000604B0000}"/>
    <cellStyle name="Normal 56 7" xfId="19298" xr:uid="{00000000-0005-0000-0000-0000614B0000}"/>
    <cellStyle name="Normal 57" xfId="19299" xr:uid="{00000000-0005-0000-0000-0000624B0000}"/>
    <cellStyle name="Normal 57 2" xfId="19300" xr:uid="{00000000-0005-0000-0000-0000634B0000}"/>
    <cellStyle name="Normal 58" xfId="19301" xr:uid="{00000000-0005-0000-0000-0000644B0000}"/>
    <cellStyle name="Normal 58 2" xfId="19302" xr:uid="{00000000-0005-0000-0000-0000654B0000}"/>
    <cellStyle name="Normal 58 3" xfId="19303" xr:uid="{00000000-0005-0000-0000-0000664B0000}"/>
    <cellStyle name="Normal 58 4" xfId="19304" xr:uid="{00000000-0005-0000-0000-0000674B0000}"/>
    <cellStyle name="Normal 59" xfId="19305" xr:uid="{00000000-0005-0000-0000-0000684B0000}"/>
    <cellStyle name="Normal 59 2" xfId="19306" xr:uid="{00000000-0005-0000-0000-0000694B0000}"/>
    <cellStyle name="Normal 59 3" xfId="19307" xr:uid="{00000000-0005-0000-0000-00006A4B0000}"/>
    <cellStyle name="Normal 59 4" xfId="19308" xr:uid="{00000000-0005-0000-0000-00006B4B0000}"/>
    <cellStyle name="Normal 6" xfId="19309" xr:uid="{00000000-0005-0000-0000-00006C4B0000}"/>
    <cellStyle name="Normal 6 2" xfId="19310" xr:uid="{00000000-0005-0000-0000-00006D4B0000}"/>
    <cellStyle name="Normal 6 2 10" xfId="19311" xr:uid="{00000000-0005-0000-0000-00006E4B0000}"/>
    <cellStyle name="Normal 6 2 11" xfId="19312" xr:uid="{00000000-0005-0000-0000-00006F4B0000}"/>
    <cellStyle name="Normal 6 2 12" xfId="19313" xr:uid="{00000000-0005-0000-0000-0000704B0000}"/>
    <cellStyle name="Normal 6 2 13" xfId="19314" xr:uid="{00000000-0005-0000-0000-0000714B0000}"/>
    <cellStyle name="Normal 6 2 14" xfId="19315" xr:uid="{00000000-0005-0000-0000-0000724B0000}"/>
    <cellStyle name="Normal 6 2 15" xfId="19316" xr:uid="{00000000-0005-0000-0000-0000734B0000}"/>
    <cellStyle name="Normal 6 2 16" xfId="19317" xr:uid="{00000000-0005-0000-0000-0000744B0000}"/>
    <cellStyle name="Normal 6 2 17" xfId="19318" xr:uid="{00000000-0005-0000-0000-0000754B0000}"/>
    <cellStyle name="Normal 6 2 18" xfId="19319" xr:uid="{00000000-0005-0000-0000-0000764B0000}"/>
    <cellStyle name="Normal 6 2 19" xfId="19320" xr:uid="{00000000-0005-0000-0000-0000774B0000}"/>
    <cellStyle name="Normal 6 2 2" xfId="19321" xr:uid="{00000000-0005-0000-0000-0000784B0000}"/>
    <cellStyle name="Normal 6 2 2 2" xfId="19322" xr:uid="{00000000-0005-0000-0000-0000794B0000}"/>
    <cellStyle name="Normal 6 2 2 3" xfId="19323" xr:uid="{00000000-0005-0000-0000-00007A4B0000}"/>
    <cellStyle name="Normal 6 2 20" xfId="19324" xr:uid="{00000000-0005-0000-0000-00007B4B0000}"/>
    <cellStyle name="Normal 6 2 21" xfId="19325" xr:uid="{00000000-0005-0000-0000-00007C4B0000}"/>
    <cellStyle name="Normal 6 2 22" xfId="19326" xr:uid="{00000000-0005-0000-0000-00007D4B0000}"/>
    <cellStyle name="Normal 6 2 23" xfId="19327" xr:uid="{00000000-0005-0000-0000-00007E4B0000}"/>
    <cellStyle name="Normal 6 2 24" xfId="19328" xr:uid="{00000000-0005-0000-0000-00007F4B0000}"/>
    <cellStyle name="Normal 6 2 25" xfId="19329" xr:uid="{00000000-0005-0000-0000-0000804B0000}"/>
    <cellStyle name="Normal 6 2 26" xfId="19330" xr:uid="{00000000-0005-0000-0000-0000814B0000}"/>
    <cellStyle name="Normal 6 2 27" xfId="19331" xr:uid="{00000000-0005-0000-0000-0000824B0000}"/>
    <cellStyle name="Normal 6 2 28" xfId="19332" xr:uid="{00000000-0005-0000-0000-0000834B0000}"/>
    <cellStyle name="Normal 6 2 29" xfId="19333" xr:uid="{00000000-0005-0000-0000-0000844B0000}"/>
    <cellStyle name="Normal 6 2 3" xfId="19334" xr:uid="{00000000-0005-0000-0000-0000854B0000}"/>
    <cellStyle name="Normal 6 2 3 2" xfId="19335" xr:uid="{00000000-0005-0000-0000-0000864B0000}"/>
    <cellStyle name="Normal 6 2 3 2 2" xfId="19336" xr:uid="{00000000-0005-0000-0000-0000874B0000}"/>
    <cellStyle name="Normal 6 2 3 2 2 2" xfId="19337" xr:uid="{00000000-0005-0000-0000-0000884B0000}"/>
    <cellStyle name="Normal 6 2 3 2 2 3" xfId="19338" xr:uid="{00000000-0005-0000-0000-0000894B0000}"/>
    <cellStyle name="Normal 6 2 3 2 2 4" xfId="19339" xr:uid="{00000000-0005-0000-0000-00008A4B0000}"/>
    <cellStyle name="Normal 6 2 3 2 3" xfId="19340" xr:uid="{00000000-0005-0000-0000-00008B4B0000}"/>
    <cellStyle name="Normal 6 2 3 2 4" xfId="19341" xr:uid="{00000000-0005-0000-0000-00008C4B0000}"/>
    <cellStyle name="Normal 6 2 3 2 5" xfId="19342" xr:uid="{00000000-0005-0000-0000-00008D4B0000}"/>
    <cellStyle name="Normal 6 2 3 3" xfId="19343" xr:uid="{00000000-0005-0000-0000-00008E4B0000}"/>
    <cellStyle name="Normal 6 2 3 4" xfId="19344" xr:uid="{00000000-0005-0000-0000-00008F4B0000}"/>
    <cellStyle name="Normal 6 2 3 4 2" xfId="19345" xr:uid="{00000000-0005-0000-0000-0000904B0000}"/>
    <cellStyle name="Normal 6 2 3 4 3" xfId="19346" xr:uid="{00000000-0005-0000-0000-0000914B0000}"/>
    <cellStyle name="Normal 6 2 3 4 4" xfId="19347" xr:uid="{00000000-0005-0000-0000-0000924B0000}"/>
    <cellStyle name="Normal 6 2 3 5" xfId="19348" xr:uid="{00000000-0005-0000-0000-0000934B0000}"/>
    <cellStyle name="Normal 6 2 3 6" xfId="19349" xr:uid="{00000000-0005-0000-0000-0000944B0000}"/>
    <cellStyle name="Normal 6 2 3 7" xfId="19350" xr:uid="{00000000-0005-0000-0000-0000954B0000}"/>
    <cellStyle name="Normal 6 2 30" xfId="19351" xr:uid="{00000000-0005-0000-0000-0000964B0000}"/>
    <cellStyle name="Normal 6 2 31" xfId="19352" xr:uid="{00000000-0005-0000-0000-0000974B0000}"/>
    <cellStyle name="Normal 6 2 32" xfId="19353" xr:uid="{00000000-0005-0000-0000-0000984B0000}"/>
    <cellStyle name="Normal 6 2 33" xfId="19354" xr:uid="{00000000-0005-0000-0000-0000994B0000}"/>
    <cellStyle name="Normal 6 2 34" xfId="19355" xr:uid="{00000000-0005-0000-0000-00009A4B0000}"/>
    <cellStyle name="Normal 6 2 35" xfId="19356" xr:uid="{00000000-0005-0000-0000-00009B4B0000}"/>
    <cellStyle name="Normal 6 2 36" xfId="19357" xr:uid="{00000000-0005-0000-0000-00009C4B0000}"/>
    <cellStyle name="Normal 6 2 37" xfId="19358" xr:uid="{00000000-0005-0000-0000-00009D4B0000}"/>
    <cellStyle name="Normal 6 2 38" xfId="19359" xr:uid="{00000000-0005-0000-0000-00009E4B0000}"/>
    <cellStyle name="Normal 6 2 39" xfId="19360" xr:uid="{00000000-0005-0000-0000-00009F4B0000}"/>
    <cellStyle name="Normal 6 2 4" xfId="19361" xr:uid="{00000000-0005-0000-0000-0000A04B0000}"/>
    <cellStyle name="Normal 6 2 40" xfId="19362" xr:uid="{00000000-0005-0000-0000-0000A14B0000}"/>
    <cellStyle name="Normal 6 2 41" xfId="19363" xr:uid="{00000000-0005-0000-0000-0000A24B0000}"/>
    <cellStyle name="Normal 6 2 42" xfId="19364" xr:uid="{00000000-0005-0000-0000-0000A34B0000}"/>
    <cellStyle name="Normal 6 2 43" xfId="19365" xr:uid="{00000000-0005-0000-0000-0000A44B0000}"/>
    <cellStyle name="Normal 6 2 44" xfId="19366" xr:uid="{00000000-0005-0000-0000-0000A54B0000}"/>
    <cellStyle name="Normal 6 2 45" xfId="19367" xr:uid="{00000000-0005-0000-0000-0000A64B0000}"/>
    <cellStyle name="Normal 6 2 46" xfId="19368" xr:uid="{00000000-0005-0000-0000-0000A74B0000}"/>
    <cellStyle name="Normal 6 2 47" xfId="19369" xr:uid="{00000000-0005-0000-0000-0000A84B0000}"/>
    <cellStyle name="Normal 6 2 48" xfId="19370" xr:uid="{00000000-0005-0000-0000-0000A94B0000}"/>
    <cellStyle name="Normal 6 2 49" xfId="19371" xr:uid="{00000000-0005-0000-0000-0000AA4B0000}"/>
    <cellStyle name="Normal 6 2 5" xfId="19372" xr:uid="{00000000-0005-0000-0000-0000AB4B0000}"/>
    <cellStyle name="Normal 6 2 50" xfId="19373" xr:uid="{00000000-0005-0000-0000-0000AC4B0000}"/>
    <cellStyle name="Normal 6 2 51" xfId="19374" xr:uid="{00000000-0005-0000-0000-0000AD4B0000}"/>
    <cellStyle name="Normal 6 2 52" xfId="19375" xr:uid="{00000000-0005-0000-0000-0000AE4B0000}"/>
    <cellStyle name="Normal 6 2 53" xfId="19376" xr:uid="{00000000-0005-0000-0000-0000AF4B0000}"/>
    <cellStyle name="Normal 6 2 54" xfId="19377" xr:uid="{00000000-0005-0000-0000-0000B04B0000}"/>
    <cellStyle name="Normal 6 2 55" xfId="19378" xr:uid="{00000000-0005-0000-0000-0000B14B0000}"/>
    <cellStyle name="Normal 6 2 56" xfId="19379" xr:uid="{00000000-0005-0000-0000-0000B24B0000}"/>
    <cellStyle name="Normal 6 2 57" xfId="19380" xr:uid="{00000000-0005-0000-0000-0000B34B0000}"/>
    <cellStyle name="Normal 6 2 58" xfId="19381" xr:uid="{00000000-0005-0000-0000-0000B44B0000}"/>
    <cellStyle name="Normal 6 2 59" xfId="19382" xr:uid="{00000000-0005-0000-0000-0000B54B0000}"/>
    <cellStyle name="Normal 6 2 6" xfId="19383" xr:uid="{00000000-0005-0000-0000-0000B64B0000}"/>
    <cellStyle name="Normal 6 2 60" xfId="19384" xr:uid="{00000000-0005-0000-0000-0000B74B0000}"/>
    <cellStyle name="Normal 6 2 61" xfId="19385" xr:uid="{00000000-0005-0000-0000-0000B84B0000}"/>
    <cellStyle name="Normal 6 2 62" xfId="19386" xr:uid="{00000000-0005-0000-0000-0000B94B0000}"/>
    <cellStyle name="Normal 6 2 63" xfId="19387" xr:uid="{00000000-0005-0000-0000-0000BA4B0000}"/>
    <cellStyle name="Normal 6 2 64" xfId="19388" xr:uid="{00000000-0005-0000-0000-0000BB4B0000}"/>
    <cellStyle name="Normal 6 2 65" xfId="19389" xr:uid="{00000000-0005-0000-0000-0000BC4B0000}"/>
    <cellStyle name="Normal 6 2 66" xfId="19390" xr:uid="{00000000-0005-0000-0000-0000BD4B0000}"/>
    <cellStyle name="Normal 6 2 67" xfId="19391" xr:uid="{00000000-0005-0000-0000-0000BE4B0000}"/>
    <cellStyle name="Normal 6 2 68" xfId="19392" xr:uid="{00000000-0005-0000-0000-0000BF4B0000}"/>
    <cellStyle name="Normal 6 2 69" xfId="19393" xr:uid="{00000000-0005-0000-0000-0000C04B0000}"/>
    <cellStyle name="Normal 6 2 7" xfId="19394" xr:uid="{00000000-0005-0000-0000-0000C14B0000}"/>
    <cellStyle name="Normal 6 2 70" xfId="19395" xr:uid="{00000000-0005-0000-0000-0000C24B0000}"/>
    <cellStyle name="Normal 6 2 71" xfId="19396" xr:uid="{00000000-0005-0000-0000-0000C34B0000}"/>
    <cellStyle name="Normal 6 2 72" xfId="19397" xr:uid="{00000000-0005-0000-0000-0000C44B0000}"/>
    <cellStyle name="Normal 6 2 73" xfId="19398" xr:uid="{00000000-0005-0000-0000-0000C54B0000}"/>
    <cellStyle name="Normal 6 2 74" xfId="19399" xr:uid="{00000000-0005-0000-0000-0000C64B0000}"/>
    <cellStyle name="Normal 6 2 75" xfId="19400" xr:uid="{00000000-0005-0000-0000-0000C74B0000}"/>
    <cellStyle name="Normal 6 2 76" xfId="19401" xr:uid="{00000000-0005-0000-0000-0000C84B0000}"/>
    <cellStyle name="Normal 6 2 77" xfId="19402" xr:uid="{00000000-0005-0000-0000-0000C94B0000}"/>
    <cellStyle name="Normal 6 2 78" xfId="19403" xr:uid="{00000000-0005-0000-0000-0000CA4B0000}"/>
    <cellStyle name="Normal 6 2 79" xfId="19404" xr:uid="{00000000-0005-0000-0000-0000CB4B0000}"/>
    <cellStyle name="Normal 6 2 8" xfId="19405" xr:uid="{00000000-0005-0000-0000-0000CC4B0000}"/>
    <cellStyle name="Normal 6 2 80" xfId="19406" xr:uid="{00000000-0005-0000-0000-0000CD4B0000}"/>
    <cellStyle name="Normal 6 2 81" xfId="19407" xr:uid="{00000000-0005-0000-0000-0000CE4B0000}"/>
    <cellStyle name="Normal 6 2 82" xfId="19408" xr:uid="{00000000-0005-0000-0000-0000CF4B0000}"/>
    <cellStyle name="Normal 6 2 83" xfId="19409" xr:uid="{00000000-0005-0000-0000-0000D04B0000}"/>
    <cellStyle name="Normal 6 2 84" xfId="19410" xr:uid="{00000000-0005-0000-0000-0000D14B0000}"/>
    <cellStyle name="Normal 6 2 85" xfId="19411" xr:uid="{00000000-0005-0000-0000-0000D24B0000}"/>
    <cellStyle name="Normal 6 2 86" xfId="19412" xr:uid="{00000000-0005-0000-0000-0000D34B0000}"/>
    <cellStyle name="Normal 6 2 87" xfId="19413" xr:uid="{00000000-0005-0000-0000-0000D44B0000}"/>
    <cellStyle name="Normal 6 2 88" xfId="19414" xr:uid="{00000000-0005-0000-0000-0000D54B0000}"/>
    <cellStyle name="Normal 6 2 89" xfId="19415" xr:uid="{00000000-0005-0000-0000-0000D64B0000}"/>
    <cellStyle name="Normal 6 2 9" xfId="19416" xr:uid="{00000000-0005-0000-0000-0000D74B0000}"/>
    <cellStyle name="Normal 6 2 90" xfId="19417" xr:uid="{00000000-0005-0000-0000-0000D84B0000}"/>
    <cellStyle name="Normal 6 2 91" xfId="19418" xr:uid="{00000000-0005-0000-0000-0000D94B0000}"/>
    <cellStyle name="Normal 6 2 92" xfId="19419" xr:uid="{00000000-0005-0000-0000-0000DA4B0000}"/>
    <cellStyle name="Normal 6 2 93" xfId="19420" xr:uid="{00000000-0005-0000-0000-0000DB4B0000}"/>
    <cellStyle name="Normal 6 2 94" xfId="19421" xr:uid="{00000000-0005-0000-0000-0000DC4B0000}"/>
    <cellStyle name="Normal 6 2 95" xfId="19422" xr:uid="{00000000-0005-0000-0000-0000DD4B0000}"/>
    <cellStyle name="Normal 6 2 95 2" xfId="19423" xr:uid="{00000000-0005-0000-0000-0000DE4B0000}"/>
    <cellStyle name="Normal 6 2 95 3" xfId="19424" xr:uid="{00000000-0005-0000-0000-0000DF4B0000}"/>
    <cellStyle name="Normal 6 2 95 4" xfId="19425" xr:uid="{00000000-0005-0000-0000-0000E04B0000}"/>
    <cellStyle name="Normal 6 3" xfId="19426" xr:uid="{00000000-0005-0000-0000-0000E14B0000}"/>
    <cellStyle name="Normal 6 3 2" xfId="19427" xr:uid="{00000000-0005-0000-0000-0000E24B0000}"/>
    <cellStyle name="Normal 6 3 3" xfId="19428" xr:uid="{00000000-0005-0000-0000-0000E34B0000}"/>
    <cellStyle name="Normal 6 3 3 2" xfId="19429" xr:uid="{00000000-0005-0000-0000-0000E44B0000}"/>
    <cellStyle name="Normal 6 3 3 2 2" xfId="19430" xr:uid="{00000000-0005-0000-0000-0000E54B0000}"/>
    <cellStyle name="Normal 6 3 3 2 2 2" xfId="19431" xr:uid="{00000000-0005-0000-0000-0000E64B0000}"/>
    <cellStyle name="Normal 6 3 3 2 2 3" xfId="19432" xr:uid="{00000000-0005-0000-0000-0000E74B0000}"/>
    <cellStyle name="Normal 6 3 3 2 2 4" xfId="19433" xr:uid="{00000000-0005-0000-0000-0000E84B0000}"/>
    <cellStyle name="Normal 6 3 3 2 3" xfId="19434" xr:uid="{00000000-0005-0000-0000-0000E94B0000}"/>
    <cellStyle name="Normal 6 3 3 2 4" xfId="19435" xr:uid="{00000000-0005-0000-0000-0000EA4B0000}"/>
    <cellStyle name="Normal 6 3 3 2 5" xfId="19436" xr:uid="{00000000-0005-0000-0000-0000EB4B0000}"/>
    <cellStyle name="Normal 6 3 3 3" xfId="19437" xr:uid="{00000000-0005-0000-0000-0000EC4B0000}"/>
    <cellStyle name="Normal 6 3 3 4" xfId="19438" xr:uid="{00000000-0005-0000-0000-0000ED4B0000}"/>
    <cellStyle name="Normal 6 3 3 4 2" xfId="19439" xr:uid="{00000000-0005-0000-0000-0000EE4B0000}"/>
    <cellStyle name="Normal 6 3 3 4 3" xfId="19440" xr:uid="{00000000-0005-0000-0000-0000EF4B0000}"/>
    <cellStyle name="Normal 6 3 3 4 4" xfId="19441" xr:uid="{00000000-0005-0000-0000-0000F04B0000}"/>
    <cellStyle name="Normal 6 3 3 5" xfId="19442" xr:uid="{00000000-0005-0000-0000-0000F14B0000}"/>
    <cellStyle name="Normal 6 3 3 6" xfId="19443" xr:uid="{00000000-0005-0000-0000-0000F24B0000}"/>
    <cellStyle name="Normal 6 3 3 7" xfId="19444" xr:uid="{00000000-0005-0000-0000-0000F34B0000}"/>
    <cellStyle name="Normal 6 3 4" xfId="19445" xr:uid="{00000000-0005-0000-0000-0000F44B0000}"/>
    <cellStyle name="Normal 6 4" xfId="19446" xr:uid="{00000000-0005-0000-0000-0000F54B0000}"/>
    <cellStyle name="Normal 6 4 2" xfId="19447" xr:uid="{00000000-0005-0000-0000-0000F64B0000}"/>
    <cellStyle name="Normal 6 4 3" xfId="19448" xr:uid="{00000000-0005-0000-0000-0000F74B0000}"/>
    <cellStyle name="Normal 6 4 3 2" xfId="19449" xr:uid="{00000000-0005-0000-0000-0000F84B0000}"/>
    <cellStyle name="Normal 6 4 3 2 2" xfId="19450" xr:uid="{00000000-0005-0000-0000-0000F94B0000}"/>
    <cellStyle name="Normal 6 4 3 2 2 2" xfId="19451" xr:uid="{00000000-0005-0000-0000-0000FA4B0000}"/>
    <cellStyle name="Normal 6 4 3 2 2 3" xfId="19452" xr:uid="{00000000-0005-0000-0000-0000FB4B0000}"/>
    <cellStyle name="Normal 6 4 3 2 2 4" xfId="19453" xr:uid="{00000000-0005-0000-0000-0000FC4B0000}"/>
    <cellStyle name="Normal 6 4 3 2 3" xfId="19454" xr:uid="{00000000-0005-0000-0000-0000FD4B0000}"/>
    <cellStyle name="Normal 6 4 3 2 4" xfId="19455" xr:uid="{00000000-0005-0000-0000-0000FE4B0000}"/>
    <cellStyle name="Normal 6 4 3 2 5" xfId="19456" xr:uid="{00000000-0005-0000-0000-0000FF4B0000}"/>
    <cellStyle name="Normal 6 4 3 3" xfId="19457" xr:uid="{00000000-0005-0000-0000-0000004C0000}"/>
    <cellStyle name="Normal 6 4 3 3 2" xfId="19458" xr:uid="{00000000-0005-0000-0000-0000014C0000}"/>
    <cellStyle name="Normal 6 4 3 3 3" xfId="19459" xr:uid="{00000000-0005-0000-0000-0000024C0000}"/>
    <cellStyle name="Normal 6 4 3 3 4" xfId="19460" xr:uid="{00000000-0005-0000-0000-0000034C0000}"/>
    <cellStyle name="Normal 6 4 3 4" xfId="19461" xr:uid="{00000000-0005-0000-0000-0000044C0000}"/>
    <cellStyle name="Normal 6 4 3 5" xfId="19462" xr:uid="{00000000-0005-0000-0000-0000054C0000}"/>
    <cellStyle name="Normal 6 4 3 6" xfId="19463" xr:uid="{00000000-0005-0000-0000-0000064C0000}"/>
    <cellStyle name="Normal 6 5" xfId="19464" xr:uid="{00000000-0005-0000-0000-0000074C0000}"/>
    <cellStyle name="Normal 6 5 2" xfId="19465" xr:uid="{00000000-0005-0000-0000-0000084C0000}"/>
    <cellStyle name="Normal 6 5 2 2" xfId="19466" xr:uid="{00000000-0005-0000-0000-0000094C0000}"/>
    <cellStyle name="Normal 6 5 2 2 2" xfId="19467" xr:uid="{00000000-0005-0000-0000-00000A4C0000}"/>
    <cellStyle name="Normal 6 5 2 2 3" xfId="19468" xr:uid="{00000000-0005-0000-0000-00000B4C0000}"/>
    <cellStyle name="Normal 6 5 2 2 4" xfId="19469" xr:uid="{00000000-0005-0000-0000-00000C4C0000}"/>
    <cellStyle name="Normal 6 5 2 3" xfId="19470" xr:uid="{00000000-0005-0000-0000-00000D4C0000}"/>
    <cellStyle name="Normal 6 5 2 4" xfId="19471" xr:uid="{00000000-0005-0000-0000-00000E4C0000}"/>
    <cellStyle name="Normal 6 5 2 5" xfId="19472" xr:uid="{00000000-0005-0000-0000-00000F4C0000}"/>
    <cellStyle name="Normal 6 5 3" xfId="19473" xr:uid="{00000000-0005-0000-0000-0000104C0000}"/>
    <cellStyle name="Normal 6 5 4" xfId="19474" xr:uid="{00000000-0005-0000-0000-0000114C0000}"/>
    <cellStyle name="Normal 6 5 4 2" xfId="19475" xr:uid="{00000000-0005-0000-0000-0000124C0000}"/>
    <cellStyle name="Normal 6 5 4 3" xfId="19476" xr:uid="{00000000-0005-0000-0000-0000134C0000}"/>
    <cellStyle name="Normal 6 5 4 4" xfId="19477" xr:uid="{00000000-0005-0000-0000-0000144C0000}"/>
    <cellStyle name="Normal 6 5 5" xfId="19478" xr:uid="{00000000-0005-0000-0000-0000154C0000}"/>
    <cellStyle name="Normal 6 5 6" xfId="19479" xr:uid="{00000000-0005-0000-0000-0000164C0000}"/>
    <cellStyle name="Normal 6 5 7" xfId="19480" xr:uid="{00000000-0005-0000-0000-0000174C0000}"/>
    <cellStyle name="Normal 6 6" xfId="19481" xr:uid="{00000000-0005-0000-0000-0000184C0000}"/>
    <cellStyle name="Normal 6 6 2" xfId="19482" xr:uid="{00000000-0005-0000-0000-0000194C0000}"/>
    <cellStyle name="Normal 6 6 3" xfId="19483" xr:uid="{00000000-0005-0000-0000-00001A4C0000}"/>
    <cellStyle name="Normal 6 6 4" xfId="19484" xr:uid="{00000000-0005-0000-0000-00001B4C0000}"/>
    <cellStyle name="Normal 60" xfId="19485" xr:uid="{00000000-0005-0000-0000-00001C4C0000}"/>
    <cellStyle name="Normal 60 2" xfId="19486" xr:uid="{00000000-0005-0000-0000-00001D4C0000}"/>
    <cellStyle name="Normal 60 3" xfId="19487" xr:uid="{00000000-0005-0000-0000-00001E4C0000}"/>
    <cellStyle name="Normal 60 4" xfId="19488" xr:uid="{00000000-0005-0000-0000-00001F4C0000}"/>
    <cellStyle name="Normal 61" xfId="19489" xr:uid="{00000000-0005-0000-0000-0000204C0000}"/>
    <cellStyle name="Normal 61 2" xfId="19490" xr:uid="{00000000-0005-0000-0000-0000214C0000}"/>
    <cellStyle name="Normal 61 3" xfId="19491" xr:uid="{00000000-0005-0000-0000-0000224C0000}"/>
    <cellStyle name="Normal 61 4" xfId="19492" xr:uid="{00000000-0005-0000-0000-0000234C0000}"/>
    <cellStyle name="Normal 62" xfId="19493" xr:uid="{00000000-0005-0000-0000-0000244C0000}"/>
    <cellStyle name="Normal 62 2" xfId="19494" xr:uid="{00000000-0005-0000-0000-0000254C0000}"/>
    <cellStyle name="Normal 62 3" xfId="19495" xr:uid="{00000000-0005-0000-0000-0000264C0000}"/>
    <cellStyle name="Normal 62 4" xfId="19496" xr:uid="{00000000-0005-0000-0000-0000274C0000}"/>
    <cellStyle name="Normal 63" xfId="19497" xr:uid="{00000000-0005-0000-0000-0000284C0000}"/>
    <cellStyle name="Normal 63 2" xfId="19498" xr:uid="{00000000-0005-0000-0000-0000294C0000}"/>
    <cellStyle name="Normal 63 3" xfId="19499" xr:uid="{00000000-0005-0000-0000-00002A4C0000}"/>
    <cellStyle name="Normal 63 4" xfId="19500" xr:uid="{00000000-0005-0000-0000-00002B4C0000}"/>
    <cellStyle name="Normal 64" xfId="19501" xr:uid="{00000000-0005-0000-0000-00002C4C0000}"/>
    <cellStyle name="Normal 64 2" xfId="19502" xr:uid="{00000000-0005-0000-0000-00002D4C0000}"/>
    <cellStyle name="Normal 64 3" xfId="19503" xr:uid="{00000000-0005-0000-0000-00002E4C0000}"/>
    <cellStyle name="Normal 64 4" xfId="19504" xr:uid="{00000000-0005-0000-0000-00002F4C0000}"/>
    <cellStyle name="Normal 65" xfId="19505" xr:uid="{00000000-0005-0000-0000-0000304C0000}"/>
    <cellStyle name="Normal 65 2" xfId="19506" xr:uid="{00000000-0005-0000-0000-0000314C0000}"/>
    <cellStyle name="Normal 65 3" xfId="19507" xr:uid="{00000000-0005-0000-0000-0000324C0000}"/>
    <cellStyle name="Normal 65 4" xfId="19508" xr:uid="{00000000-0005-0000-0000-0000334C0000}"/>
    <cellStyle name="Normal 66" xfId="19509" xr:uid="{00000000-0005-0000-0000-0000344C0000}"/>
    <cellStyle name="Normal 66 2" xfId="19510" xr:uid="{00000000-0005-0000-0000-0000354C0000}"/>
    <cellStyle name="Normal 66 3" xfId="19511" xr:uid="{00000000-0005-0000-0000-0000364C0000}"/>
    <cellStyle name="Normal 66 4" xfId="19512" xr:uid="{00000000-0005-0000-0000-0000374C0000}"/>
    <cellStyle name="Normal 67" xfId="19513" xr:uid="{00000000-0005-0000-0000-0000384C0000}"/>
    <cellStyle name="Normal 67 2" xfId="19514" xr:uid="{00000000-0005-0000-0000-0000394C0000}"/>
    <cellStyle name="Normal 67 3" xfId="19515" xr:uid="{00000000-0005-0000-0000-00003A4C0000}"/>
    <cellStyle name="Normal 67 4" xfId="19516" xr:uid="{00000000-0005-0000-0000-00003B4C0000}"/>
    <cellStyle name="Normal 68" xfId="19517" xr:uid="{00000000-0005-0000-0000-00003C4C0000}"/>
    <cellStyle name="Normal 68 2" xfId="19518" xr:uid="{00000000-0005-0000-0000-00003D4C0000}"/>
    <cellStyle name="Normal 68 3" xfId="19519" xr:uid="{00000000-0005-0000-0000-00003E4C0000}"/>
    <cellStyle name="Normal 68 4" xfId="19520" xr:uid="{00000000-0005-0000-0000-00003F4C0000}"/>
    <cellStyle name="Normal 69" xfId="19521" xr:uid="{00000000-0005-0000-0000-0000404C0000}"/>
    <cellStyle name="Normal 69 2" xfId="19522" xr:uid="{00000000-0005-0000-0000-0000414C0000}"/>
    <cellStyle name="Normal 69 3" xfId="19523" xr:uid="{00000000-0005-0000-0000-0000424C0000}"/>
    <cellStyle name="Normal 69 4" xfId="19524" xr:uid="{00000000-0005-0000-0000-0000434C0000}"/>
    <cellStyle name="Normal 7" xfId="19525" xr:uid="{00000000-0005-0000-0000-0000444C0000}"/>
    <cellStyle name="Normal 7 10" xfId="19526" xr:uid="{00000000-0005-0000-0000-0000454C0000}"/>
    <cellStyle name="Normal 7 10 2" xfId="19527" xr:uid="{00000000-0005-0000-0000-0000464C0000}"/>
    <cellStyle name="Normal 7 10 2 2" xfId="19528" xr:uid="{00000000-0005-0000-0000-0000474C0000}"/>
    <cellStyle name="Normal 7 10 2 2 2" xfId="19529" xr:uid="{00000000-0005-0000-0000-0000484C0000}"/>
    <cellStyle name="Normal 7 10 2 2 3" xfId="19530" xr:uid="{00000000-0005-0000-0000-0000494C0000}"/>
    <cellStyle name="Normal 7 10 2 2 4" xfId="19531" xr:uid="{00000000-0005-0000-0000-00004A4C0000}"/>
    <cellStyle name="Normal 7 10 2 3" xfId="19532" xr:uid="{00000000-0005-0000-0000-00004B4C0000}"/>
    <cellStyle name="Normal 7 10 2 4" xfId="19533" xr:uid="{00000000-0005-0000-0000-00004C4C0000}"/>
    <cellStyle name="Normal 7 10 2 5" xfId="19534" xr:uid="{00000000-0005-0000-0000-00004D4C0000}"/>
    <cellStyle name="Normal 7 10 3" xfId="19535" xr:uid="{00000000-0005-0000-0000-00004E4C0000}"/>
    <cellStyle name="Normal 7 10 3 2" xfId="19536" xr:uid="{00000000-0005-0000-0000-00004F4C0000}"/>
    <cellStyle name="Normal 7 10 3 3" xfId="19537" xr:uid="{00000000-0005-0000-0000-0000504C0000}"/>
    <cellStyle name="Normal 7 10 3 4" xfId="19538" xr:uid="{00000000-0005-0000-0000-0000514C0000}"/>
    <cellStyle name="Normal 7 10 4" xfId="19539" xr:uid="{00000000-0005-0000-0000-0000524C0000}"/>
    <cellStyle name="Normal 7 10 5" xfId="19540" xr:uid="{00000000-0005-0000-0000-0000534C0000}"/>
    <cellStyle name="Normal 7 10 6" xfId="19541" xr:uid="{00000000-0005-0000-0000-0000544C0000}"/>
    <cellStyle name="Normal 7 11" xfId="19542" xr:uid="{00000000-0005-0000-0000-0000554C0000}"/>
    <cellStyle name="Normal 7 11 2" xfId="19543" xr:uid="{00000000-0005-0000-0000-0000564C0000}"/>
    <cellStyle name="Normal 7 11 2 2" xfId="19544" xr:uid="{00000000-0005-0000-0000-0000574C0000}"/>
    <cellStyle name="Normal 7 11 2 2 2" xfId="19545" xr:uid="{00000000-0005-0000-0000-0000584C0000}"/>
    <cellStyle name="Normal 7 11 2 2 3" xfId="19546" xr:uid="{00000000-0005-0000-0000-0000594C0000}"/>
    <cellStyle name="Normal 7 11 2 2 4" xfId="19547" xr:uid="{00000000-0005-0000-0000-00005A4C0000}"/>
    <cellStyle name="Normal 7 11 2 3" xfId="19548" xr:uid="{00000000-0005-0000-0000-00005B4C0000}"/>
    <cellStyle name="Normal 7 11 2 4" xfId="19549" xr:uid="{00000000-0005-0000-0000-00005C4C0000}"/>
    <cellStyle name="Normal 7 11 2 5" xfId="19550" xr:uid="{00000000-0005-0000-0000-00005D4C0000}"/>
    <cellStyle name="Normal 7 11 3" xfId="19551" xr:uid="{00000000-0005-0000-0000-00005E4C0000}"/>
    <cellStyle name="Normal 7 11 3 2" xfId="19552" xr:uid="{00000000-0005-0000-0000-00005F4C0000}"/>
    <cellStyle name="Normal 7 11 3 3" xfId="19553" xr:uid="{00000000-0005-0000-0000-0000604C0000}"/>
    <cellStyle name="Normal 7 11 3 4" xfId="19554" xr:uid="{00000000-0005-0000-0000-0000614C0000}"/>
    <cellStyle name="Normal 7 11 4" xfId="19555" xr:uid="{00000000-0005-0000-0000-0000624C0000}"/>
    <cellStyle name="Normal 7 11 5" xfId="19556" xr:uid="{00000000-0005-0000-0000-0000634C0000}"/>
    <cellStyle name="Normal 7 11 6" xfId="19557" xr:uid="{00000000-0005-0000-0000-0000644C0000}"/>
    <cellStyle name="Normal 7 12" xfId="19558" xr:uid="{00000000-0005-0000-0000-0000654C0000}"/>
    <cellStyle name="Normal 7 12 2" xfId="19559" xr:uid="{00000000-0005-0000-0000-0000664C0000}"/>
    <cellStyle name="Normal 7 12 2 2" xfId="19560" xr:uid="{00000000-0005-0000-0000-0000674C0000}"/>
    <cellStyle name="Normal 7 12 2 2 2" xfId="19561" xr:uid="{00000000-0005-0000-0000-0000684C0000}"/>
    <cellStyle name="Normal 7 12 2 2 3" xfId="19562" xr:uid="{00000000-0005-0000-0000-0000694C0000}"/>
    <cellStyle name="Normal 7 12 2 2 4" xfId="19563" xr:uid="{00000000-0005-0000-0000-00006A4C0000}"/>
    <cellStyle name="Normal 7 12 2 3" xfId="19564" xr:uid="{00000000-0005-0000-0000-00006B4C0000}"/>
    <cellStyle name="Normal 7 12 2 4" xfId="19565" xr:uid="{00000000-0005-0000-0000-00006C4C0000}"/>
    <cellStyle name="Normal 7 12 2 5" xfId="19566" xr:uid="{00000000-0005-0000-0000-00006D4C0000}"/>
    <cellStyle name="Normal 7 12 3" xfId="19567" xr:uid="{00000000-0005-0000-0000-00006E4C0000}"/>
    <cellStyle name="Normal 7 12 3 2" xfId="19568" xr:uid="{00000000-0005-0000-0000-00006F4C0000}"/>
    <cellStyle name="Normal 7 12 3 3" xfId="19569" xr:uid="{00000000-0005-0000-0000-0000704C0000}"/>
    <cellStyle name="Normal 7 12 3 4" xfId="19570" xr:uid="{00000000-0005-0000-0000-0000714C0000}"/>
    <cellStyle name="Normal 7 12 4" xfId="19571" xr:uid="{00000000-0005-0000-0000-0000724C0000}"/>
    <cellStyle name="Normal 7 12 5" xfId="19572" xr:uid="{00000000-0005-0000-0000-0000734C0000}"/>
    <cellStyle name="Normal 7 12 6" xfId="19573" xr:uid="{00000000-0005-0000-0000-0000744C0000}"/>
    <cellStyle name="Normal 7 2" xfId="19574" xr:uid="{00000000-0005-0000-0000-0000754C0000}"/>
    <cellStyle name="Normal 7 2 10" xfId="19575" xr:uid="{00000000-0005-0000-0000-0000764C0000}"/>
    <cellStyle name="Normal 7 2 11" xfId="19576" xr:uid="{00000000-0005-0000-0000-0000774C0000}"/>
    <cellStyle name="Normal 7 2 12" xfId="19577" xr:uid="{00000000-0005-0000-0000-0000784C0000}"/>
    <cellStyle name="Normal 7 2 13" xfId="19578" xr:uid="{00000000-0005-0000-0000-0000794C0000}"/>
    <cellStyle name="Normal 7 2 14" xfId="19579" xr:uid="{00000000-0005-0000-0000-00007A4C0000}"/>
    <cellStyle name="Normal 7 2 15" xfId="19580" xr:uid="{00000000-0005-0000-0000-00007B4C0000}"/>
    <cellStyle name="Normal 7 2 16" xfId="19581" xr:uid="{00000000-0005-0000-0000-00007C4C0000}"/>
    <cellStyle name="Normal 7 2 17" xfId="19582" xr:uid="{00000000-0005-0000-0000-00007D4C0000}"/>
    <cellStyle name="Normal 7 2 18" xfId="19583" xr:uid="{00000000-0005-0000-0000-00007E4C0000}"/>
    <cellStyle name="Normal 7 2 19" xfId="19584" xr:uid="{00000000-0005-0000-0000-00007F4C0000}"/>
    <cellStyle name="Normal 7 2 2" xfId="19585" xr:uid="{00000000-0005-0000-0000-0000804C0000}"/>
    <cellStyle name="Normal 7 2 2 2" xfId="19586" xr:uid="{00000000-0005-0000-0000-0000814C0000}"/>
    <cellStyle name="Normal 7 2 2 3" xfId="19587" xr:uid="{00000000-0005-0000-0000-0000824C0000}"/>
    <cellStyle name="Normal 7 2 20" xfId="19588" xr:uid="{00000000-0005-0000-0000-0000834C0000}"/>
    <cellStyle name="Normal 7 2 21" xfId="19589" xr:uid="{00000000-0005-0000-0000-0000844C0000}"/>
    <cellStyle name="Normal 7 2 22" xfId="19590" xr:uid="{00000000-0005-0000-0000-0000854C0000}"/>
    <cellStyle name="Normal 7 2 23" xfId="19591" xr:uid="{00000000-0005-0000-0000-0000864C0000}"/>
    <cellStyle name="Normal 7 2 24" xfId="19592" xr:uid="{00000000-0005-0000-0000-0000874C0000}"/>
    <cellStyle name="Normal 7 2 25" xfId="19593" xr:uid="{00000000-0005-0000-0000-0000884C0000}"/>
    <cellStyle name="Normal 7 2 26" xfId="19594" xr:uid="{00000000-0005-0000-0000-0000894C0000}"/>
    <cellStyle name="Normal 7 2 27" xfId="19595" xr:uid="{00000000-0005-0000-0000-00008A4C0000}"/>
    <cellStyle name="Normal 7 2 28" xfId="19596" xr:uid="{00000000-0005-0000-0000-00008B4C0000}"/>
    <cellStyle name="Normal 7 2 29" xfId="19597" xr:uid="{00000000-0005-0000-0000-00008C4C0000}"/>
    <cellStyle name="Normal 7 2 3" xfId="19598" xr:uid="{00000000-0005-0000-0000-00008D4C0000}"/>
    <cellStyle name="Normal 7 2 3 2" xfId="19599" xr:uid="{00000000-0005-0000-0000-00008E4C0000}"/>
    <cellStyle name="Normal 7 2 3 2 2" xfId="19600" xr:uid="{00000000-0005-0000-0000-00008F4C0000}"/>
    <cellStyle name="Normal 7 2 3 2 3" xfId="19601" xr:uid="{00000000-0005-0000-0000-0000904C0000}"/>
    <cellStyle name="Normal 7 2 3 2 3 2" xfId="19602" xr:uid="{00000000-0005-0000-0000-0000914C0000}"/>
    <cellStyle name="Normal 7 2 3 2 3 3" xfId="19603" xr:uid="{00000000-0005-0000-0000-0000924C0000}"/>
    <cellStyle name="Normal 7 2 3 2 3 4" xfId="19604" xr:uid="{00000000-0005-0000-0000-0000934C0000}"/>
    <cellStyle name="Normal 7 2 3 2 4" xfId="19605" xr:uid="{00000000-0005-0000-0000-0000944C0000}"/>
    <cellStyle name="Normal 7 2 3 2 5" xfId="19606" xr:uid="{00000000-0005-0000-0000-0000954C0000}"/>
    <cellStyle name="Normal 7 2 3 2 6" xfId="19607" xr:uid="{00000000-0005-0000-0000-0000964C0000}"/>
    <cellStyle name="Normal 7 2 3 3" xfId="19608" xr:uid="{00000000-0005-0000-0000-0000974C0000}"/>
    <cellStyle name="Normal 7 2 3 3 2" xfId="19609" xr:uid="{00000000-0005-0000-0000-0000984C0000}"/>
    <cellStyle name="Normal 7 2 3 3 3" xfId="19610" xr:uid="{00000000-0005-0000-0000-0000994C0000}"/>
    <cellStyle name="Normal 7 2 3 3 4" xfId="19611" xr:uid="{00000000-0005-0000-0000-00009A4C0000}"/>
    <cellStyle name="Normal 7 2 3 4" xfId="19612" xr:uid="{00000000-0005-0000-0000-00009B4C0000}"/>
    <cellStyle name="Normal 7 2 3 5" xfId="19613" xr:uid="{00000000-0005-0000-0000-00009C4C0000}"/>
    <cellStyle name="Normal 7 2 3 6" xfId="19614" xr:uid="{00000000-0005-0000-0000-00009D4C0000}"/>
    <cellStyle name="Normal 7 2 30" xfId="19615" xr:uid="{00000000-0005-0000-0000-00009E4C0000}"/>
    <cellStyle name="Normal 7 2 31" xfId="19616" xr:uid="{00000000-0005-0000-0000-00009F4C0000}"/>
    <cellStyle name="Normal 7 2 32" xfId="19617" xr:uid="{00000000-0005-0000-0000-0000A04C0000}"/>
    <cellStyle name="Normal 7 2 33" xfId="19618" xr:uid="{00000000-0005-0000-0000-0000A14C0000}"/>
    <cellStyle name="Normal 7 2 34" xfId="19619" xr:uid="{00000000-0005-0000-0000-0000A24C0000}"/>
    <cellStyle name="Normal 7 2 35" xfId="19620" xr:uid="{00000000-0005-0000-0000-0000A34C0000}"/>
    <cellStyle name="Normal 7 2 36" xfId="19621" xr:uid="{00000000-0005-0000-0000-0000A44C0000}"/>
    <cellStyle name="Normal 7 2 37" xfId="19622" xr:uid="{00000000-0005-0000-0000-0000A54C0000}"/>
    <cellStyle name="Normal 7 2 38" xfId="19623" xr:uid="{00000000-0005-0000-0000-0000A64C0000}"/>
    <cellStyle name="Normal 7 2 39" xfId="19624" xr:uid="{00000000-0005-0000-0000-0000A74C0000}"/>
    <cellStyle name="Normal 7 2 4" xfId="19625" xr:uid="{00000000-0005-0000-0000-0000A84C0000}"/>
    <cellStyle name="Normal 7 2 40" xfId="19626" xr:uid="{00000000-0005-0000-0000-0000A94C0000}"/>
    <cellStyle name="Normal 7 2 41" xfId="19627" xr:uid="{00000000-0005-0000-0000-0000AA4C0000}"/>
    <cellStyle name="Normal 7 2 42" xfId="19628" xr:uid="{00000000-0005-0000-0000-0000AB4C0000}"/>
    <cellStyle name="Normal 7 2 43" xfId="19629" xr:uid="{00000000-0005-0000-0000-0000AC4C0000}"/>
    <cellStyle name="Normal 7 2 44" xfId="19630" xr:uid="{00000000-0005-0000-0000-0000AD4C0000}"/>
    <cellStyle name="Normal 7 2 45" xfId="19631" xr:uid="{00000000-0005-0000-0000-0000AE4C0000}"/>
    <cellStyle name="Normal 7 2 46" xfId="19632" xr:uid="{00000000-0005-0000-0000-0000AF4C0000}"/>
    <cellStyle name="Normal 7 2 47" xfId="19633" xr:uid="{00000000-0005-0000-0000-0000B04C0000}"/>
    <cellStyle name="Normal 7 2 48" xfId="19634" xr:uid="{00000000-0005-0000-0000-0000B14C0000}"/>
    <cellStyle name="Normal 7 2 49" xfId="19635" xr:uid="{00000000-0005-0000-0000-0000B24C0000}"/>
    <cellStyle name="Normal 7 2 5" xfId="19636" xr:uid="{00000000-0005-0000-0000-0000B34C0000}"/>
    <cellStyle name="Normal 7 2 50" xfId="19637" xr:uid="{00000000-0005-0000-0000-0000B44C0000}"/>
    <cellStyle name="Normal 7 2 51" xfId="19638" xr:uid="{00000000-0005-0000-0000-0000B54C0000}"/>
    <cellStyle name="Normal 7 2 52" xfId="19639" xr:uid="{00000000-0005-0000-0000-0000B64C0000}"/>
    <cellStyle name="Normal 7 2 53" xfId="19640" xr:uid="{00000000-0005-0000-0000-0000B74C0000}"/>
    <cellStyle name="Normal 7 2 54" xfId="19641" xr:uid="{00000000-0005-0000-0000-0000B84C0000}"/>
    <cellStyle name="Normal 7 2 55" xfId="19642" xr:uid="{00000000-0005-0000-0000-0000B94C0000}"/>
    <cellStyle name="Normal 7 2 56" xfId="19643" xr:uid="{00000000-0005-0000-0000-0000BA4C0000}"/>
    <cellStyle name="Normal 7 2 57" xfId="19644" xr:uid="{00000000-0005-0000-0000-0000BB4C0000}"/>
    <cellStyle name="Normal 7 2 58" xfId="19645" xr:uid="{00000000-0005-0000-0000-0000BC4C0000}"/>
    <cellStyle name="Normal 7 2 59" xfId="19646" xr:uid="{00000000-0005-0000-0000-0000BD4C0000}"/>
    <cellStyle name="Normal 7 2 6" xfId="19647" xr:uid="{00000000-0005-0000-0000-0000BE4C0000}"/>
    <cellStyle name="Normal 7 2 60" xfId="19648" xr:uid="{00000000-0005-0000-0000-0000BF4C0000}"/>
    <cellStyle name="Normal 7 2 61" xfId="19649" xr:uid="{00000000-0005-0000-0000-0000C04C0000}"/>
    <cellStyle name="Normal 7 2 62" xfId="19650" xr:uid="{00000000-0005-0000-0000-0000C14C0000}"/>
    <cellStyle name="Normal 7 2 63" xfId="19651" xr:uid="{00000000-0005-0000-0000-0000C24C0000}"/>
    <cellStyle name="Normal 7 2 64" xfId="19652" xr:uid="{00000000-0005-0000-0000-0000C34C0000}"/>
    <cellStyle name="Normal 7 2 65" xfId="19653" xr:uid="{00000000-0005-0000-0000-0000C44C0000}"/>
    <cellStyle name="Normal 7 2 66" xfId="19654" xr:uid="{00000000-0005-0000-0000-0000C54C0000}"/>
    <cellStyle name="Normal 7 2 67" xfId="19655" xr:uid="{00000000-0005-0000-0000-0000C64C0000}"/>
    <cellStyle name="Normal 7 2 68" xfId="19656" xr:uid="{00000000-0005-0000-0000-0000C74C0000}"/>
    <cellStyle name="Normal 7 2 69" xfId="19657" xr:uid="{00000000-0005-0000-0000-0000C84C0000}"/>
    <cellStyle name="Normal 7 2 7" xfId="19658" xr:uid="{00000000-0005-0000-0000-0000C94C0000}"/>
    <cellStyle name="Normal 7 2 70" xfId="19659" xr:uid="{00000000-0005-0000-0000-0000CA4C0000}"/>
    <cellStyle name="Normal 7 2 71" xfId="19660" xr:uid="{00000000-0005-0000-0000-0000CB4C0000}"/>
    <cellStyle name="Normal 7 2 72" xfId="19661" xr:uid="{00000000-0005-0000-0000-0000CC4C0000}"/>
    <cellStyle name="Normal 7 2 73" xfId="19662" xr:uid="{00000000-0005-0000-0000-0000CD4C0000}"/>
    <cellStyle name="Normal 7 2 74" xfId="19663" xr:uid="{00000000-0005-0000-0000-0000CE4C0000}"/>
    <cellStyle name="Normal 7 2 75" xfId="19664" xr:uid="{00000000-0005-0000-0000-0000CF4C0000}"/>
    <cellStyle name="Normal 7 2 76" xfId="19665" xr:uid="{00000000-0005-0000-0000-0000D04C0000}"/>
    <cellStyle name="Normal 7 2 77" xfId="19666" xr:uid="{00000000-0005-0000-0000-0000D14C0000}"/>
    <cellStyle name="Normal 7 2 78" xfId="19667" xr:uid="{00000000-0005-0000-0000-0000D24C0000}"/>
    <cellStyle name="Normal 7 2 79" xfId="19668" xr:uid="{00000000-0005-0000-0000-0000D34C0000}"/>
    <cellStyle name="Normal 7 2 8" xfId="19669" xr:uid="{00000000-0005-0000-0000-0000D44C0000}"/>
    <cellStyle name="Normal 7 2 80" xfId="19670" xr:uid="{00000000-0005-0000-0000-0000D54C0000}"/>
    <cellStyle name="Normal 7 2 81" xfId="19671" xr:uid="{00000000-0005-0000-0000-0000D64C0000}"/>
    <cellStyle name="Normal 7 2 82" xfId="19672" xr:uid="{00000000-0005-0000-0000-0000D74C0000}"/>
    <cellStyle name="Normal 7 2 83" xfId="19673" xr:uid="{00000000-0005-0000-0000-0000D84C0000}"/>
    <cellStyle name="Normal 7 2 84" xfId="19674" xr:uid="{00000000-0005-0000-0000-0000D94C0000}"/>
    <cellStyle name="Normal 7 2 85" xfId="19675" xr:uid="{00000000-0005-0000-0000-0000DA4C0000}"/>
    <cellStyle name="Normal 7 2 86" xfId="19676" xr:uid="{00000000-0005-0000-0000-0000DB4C0000}"/>
    <cellStyle name="Normal 7 2 87" xfId="19677" xr:uid="{00000000-0005-0000-0000-0000DC4C0000}"/>
    <cellStyle name="Normal 7 2 88" xfId="19678" xr:uid="{00000000-0005-0000-0000-0000DD4C0000}"/>
    <cellStyle name="Normal 7 2 89" xfId="19679" xr:uid="{00000000-0005-0000-0000-0000DE4C0000}"/>
    <cellStyle name="Normal 7 2 9" xfId="19680" xr:uid="{00000000-0005-0000-0000-0000DF4C0000}"/>
    <cellStyle name="Normal 7 2 90" xfId="19681" xr:uid="{00000000-0005-0000-0000-0000E04C0000}"/>
    <cellStyle name="Normal 7 2 91" xfId="19682" xr:uid="{00000000-0005-0000-0000-0000E14C0000}"/>
    <cellStyle name="Normal 7 2 92" xfId="19683" xr:uid="{00000000-0005-0000-0000-0000E24C0000}"/>
    <cellStyle name="Normal 7 2 93" xfId="19684" xr:uid="{00000000-0005-0000-0000-0000E34C0000}"/>
    <cellStyle name="Normal 7 3" xfId="19685" xr:uid="{00000000-0005-0000-0000-0000E44C0000}"/>
    <cellStyle name="Normal 7 3 2" xfId="19686" xr:uid="{00000000-0005-0000-0000-0000E54C0000}"/>
    <cellStyle name="Normal 7 3 3" xfId="19687" xr:uid="{00000000-0005-0000-0000-0000E64C0000}"/>
    <cellStyle name="Normal 7 3 3 2" xfId="19688" xr:uid="{00000000-0005-0000-0000-0000E74C0000}"/>
    <cellStyle name="Normal 7 4" xfId="19689" xr:uid="{00000000-0005-0000-0000-0000E84C0000}"/>
    <cellStyle name="Normal 7 4 2" xfId="19690" xr:uid="{00000000-0005-0000-0000-0000E94C0000}"/>
    <cellStyle name="Normal 7 4 2 2" xfId="19691" xr:uid="{00000000-0005-0000-0000-0000EA4C0000}"/>
    <cellStyle name="Normal 7 5" xfId="19692" xr:uid="{00000000-0005-0000-0000-0000EB4C0000}"/>
    <cellStyle name="Normal 7 6" xfId="19693" xr:uid="{00000000-0005-0000-0000-0000EC4C0000}"/>
    <cellStyle name="Normal 7 7" xfId="19694" xr:uid="{00000000-0005-0000-0000-0000ED4C0000}"/>
    <cellStyle name="Normal 7 8" xfId="19695" xr:uid="{00000000-0005-0000-0000-0000EE4C0000}"/>
    <cellStyle name="Normal 7 9" xfId="19696" xr:uid="{00000000-0005-0000-0000-0000EF4C0000}"/>
    <cellStyle name="Normal 7 9 2" xfId="19697" xr:uid="{00000000-0005-0000-0000-0000F04C0000}"/>
    <cellStyle name="Normal 70" xfId="19698" xr:uid="{00000000-0005-0000-0000-0000F14C0000}"/>
    <cellStyle name="Normal 70 2" xfId="19699" xr:uid="{00000000-0005-0000-0000-0000F24C0000}"/>
    <cellStyle name="Normal 70 3" xfId="19700" xr:uid="{00000000-0005-0000-0000-0000F34C0000}"/>
    <cellStyle name="Normal 70 4" xfId="19701" xr:uid="{00000000-0005-0000-0000-0000F44C0000}"/>
    <cellStyle name="Normal 71" xfId="19702" xr:uid="{00000000-0005-0000-0000-0000F54C0000}"/>
    <cellStyle name="Normal 71 2" xfId="19703" xr:uid="{00000000-0005-0000-0000-0000F64C0000}"/>
    <cellStyle name="Normal 71 3" xfId="19704" xr:uid="{00000000-0005-0000-0000-0000F74C0000}"/>
    <cellStyle name="Normal 71 4" xfId="19705" xr:uid="{00000000-0005-0000-0000-0000F84C0000}"/>
    <cellStyle name="Normal 72" xfId="19706" xr:uid="{00000000-0005-0000-0000-0000F94C0000}"/>
    <cellStyle name="Normal 72 2" xfId="19707" xr:uid="{00000000-0005-0000-0000-0000FA4C0000}"/>
    <cellStyle name="Normal 72 3" xfId="19708" xr:uid="{00000000-0005-0000-0000-0000FB4C0000}"/>
    <cellStyle name="Normal 72 4" xfId="19709" xr:uid="{00000000-0005-0000-0000-0000FC4C0000}"/>
    <cellStyle name="Normal 73" xfId="19710" xr:uid="{00000000-0005-0000-0000-0000FD4C0000}"/>
    <cellStyle name="Normal 73 2" xfId="19711" xr:uid="{00000000-0005-0000-0000-0000FE4C0000}"/>
    <cellStyle name="Normal 73 3" xfId="19712" xr:uid="{00000000-0005-0000-0000-0000FF4C0000}"/>
    <cellStyle name="Normal 73 4" xfId="19713" xr:uid="{00000000-0005-0000-0000-0000004D0000}"/>
    <cellStyle name="Normal 74" xfId="19714" xr:uid="{00000000-0005-0000-0000-0000014D0000}"/>
    <cellStyle name="Normal 74 2" xfId="19715" xr:uid="{00000000-0005-0000-0000-0000024D0000}"/>
    <cellStyle name="Normal 74 3" xfId="19716" xr:uid="{00000000-0005-0000-0000-0000034D0000}"/>
    <cellStyle name="Normal 74 4" xfId="19717" xr:uid="{00000000-0005-0000-0000-0000044D0000}"/>
    <cellStyle name="Normal 75" xfId="19718" xr:uid="{00000000-0005-0000-0000-0000054D0000}"/>
    <cellStyle name="Normal 75 2" xfId="19719" xr:uid="{00000000-0005-0000-0000-0000064D0000}"/>
    <cellStyle name="Normal 75 3" xfId="19720" xr:uid="{00000000-0005-0000-0000-0000074D0000}"/>
    <cellStyle name="Normal 75 4" xfId="19721" xr:uid="{00000000-0005-0000-0000-0000084D0000}"/>
    <cellStyle name="Normal 76" xfId="19722" xr:uid="{00000000-0005-0000-0000-0000094D0000}"/>
    <cellStyle name="Normal 76 2" xfId="19723" xr:uid="{00000000-0005-0000-0000-00000A4D0000}"/>
    <cellStyle name="Normal 76 3" xfId="19724" xr:uid="{00000000-0005-0000-0000-00000B4D0000}"/>
    <cellStyle name="Normal 76 4" xfId="19725" xr:uid="{00000000-0005-0000-0000-00000C4D0000}"/>
    <cellStyle name="Normal 77" xfId="19726" xr:uid="{00000000-0005-0000-0000-00000D4D0000}"/>
    <cellStyle name="Normal 77 2" xfId="19727" xr:uid="{00000000-0005-0000-0000-00000E4D0000}"/>
    <cellStyle name="Normal 77 3" xfId="19728" xr:uid="{00000000-0005-0000-0000-00000F4D0000}"/>
    <cellStyle name="Normal 77 4" xfId="19729" xr:uid="{00000000-0005-0000-0000-0000104D0000}"/>
    <cellStyle name="Normal 78" xfId="19730" xr:uid="{00000000-0005-0000-0000-0000114D0000}"/>
    <cellStyle name="Normal 78 2" xfId="19731" xr:uid="{00000000-0005-0000-0000-0000124D0000}"/>
    <cellStyle name="Normal 78 3" xfId="19732" xr:uid="{00000000-0005-0000-0000-0000134D0000}"/>
    <cellStyle name="Normal 78 4" xfId="19733" xr:uid="{00000000-0005-0000-0000-0000144D0000}"/>
    <cellStyle name="Normal 79" xfId="19734" xr:uid="{00000000-0005-0000-0000-0000154D0000}"/>
    <cellStyle name="Normal 79 2" xfId="19735" xr:uid="{00000000-0005-0000-0000-0000164D0000}"/>
    <cellStyle name="Normal 79 3" xfId="19736" xr:uid="{00000000-0005-0000-0000-0000174D0000}"/>
    <cellStyle name="Normal 79 4" xfId="19737" xr:uid="{00000000-0005-0000-0000-0000184D0000}"/>
    <cellStyle name="Normal 8" xfId="19738" xr:uid="{00000000-0005-0000-0000-0000194D0000}"/>
    <cellStyle name="Normal 8 10" xfId="19739" xr:uid="{00000000-0005-0000-0000-00001A4D0000}"/>
    <cellStyle name="Normal 8 10 2" xfId="19740" xr:uid="{00000000-0005-0000-0000-00001B4D0000}"/>
    <cellStyle name="Normal 8 11" xfId="19741" xr:uid="{00000000-0005-0000-0000-00001C4D0000}"/>
    <cellStyle name="Normal 8 11 2" xfId="19742" xr:uid="{00000000-0005-0000-0000-00001D4D0000}"/>
    <cellStyle name="Normal 8 11 2 2" xfId="19743" xr:uid="{00000000-0005-0000-0000-00001E4D0000}"/>
    <cellStyle name="Normal 8 11 2 2 2" xfId="19744" xr:uid="{00000000-0005-0000-0000-00001F4D0000}"/>
    <cellStyle name="Normal 8 11 2 2 3" xfId="19745" xr:uid="{00000000-0005-0000-0000-0000204D0000}"/>
    <cellStyle name="Normal 8 11 2 2 4" xfId="19746" xr:uid="{00000000-0005-0000-0000-0000214D0000}"/>
    <cellStyle name="Normal 8 11 2 3" xfId="19747" xr:uid="{00000000-0005-0000-0000-0000224D0000}"/>
    <cellStyle name="Normal 8 11 2 4" xfId="19748" xr:uid="{00000000-0005-0000-0000-0000234D0000}"/>
    <cellStyle name="Normal 8 11 2 5" xfId="19749" xr:uid="{00000000-0005-0000-0000-0000244D0000}"/>
    <cellStyle name="Normal 8 11 3" xfId="19750" xr:uid="{00000000-0005-0000-0000-0000254D0000}"/>
    <cellStyle name="Normal 8 11 4" xfId="19751" xr:uid="{00000000-0005-0000-0000-0000264D0000}"/>
    <cellStyle name="Normal 8 11 4 2" xfId="19752" xr:uid="{00000000-0005-0000-0000-0000274D0000}"/>
    <cellStyle name="Normal 8 11 4 3" xfId="19753" xr:uid="{00000000-0005-0000-0000-0000284D0000}"/>
    <cellStyle name="Normal 8 11 4 4" xfId="19754" xr:uid="{00000000-0005-0000-0000-0000294D0000}"/>
    <cellStyle name="Normal 8 11 5" xfId="19755" xr:uid="{00000000-0005-0000-0000-00002A4D0000}"/>
    <cellStyle name="Normal 8 11 6" xfId="19756" xr:uid="{00000000-0005-0000-0000-00002B4D0000}"/>
    <cellStyle name="Normal 8 11 7" xfId="19757" xr:uid="{00000000-0005-0000-0000-00002C4D0000}"/>
    <cellStyle name="Normal 8 12" xfId="19758" xr:uid="{00000000-0005-0000-0000-00002D4D0000}"/>
    <cellStyle name="Normal 8 13" xfId="19759" xr:uid="{00000000-0005-0000-0000-00002E4D0000}"/>
    <cellStyle name="Normal 8 14" xfId="19760" xr:uid="{00000000-0005-0000-0000-00002F4D0000}"/>
    <cellStyle name="Normal 8 15" xfId="19761" xr:uid="{00000000-0005-0000-0000-0000304D0000}"/>
    <cellStyle name="Normal 8 16" xfId="19762" xr:uid="{00000000-0005-0000-0000-0000314D0000}"/>
    <cellStyle name="Normal 8 17" xfId="19763" xr:uid="{00000000-0005-0000-0000-0000324D0000}"/>
    <cellStyle name="Normal 8 18" xfId="19764" xr:uid="{00000000-0005-0000-0000-0000334D0000}"/>
    <cellStyle name="Normal 8 19" xfId="19765" xr:uid="{00000000-0005-0000-0000-0000344D0000}"/>
    <cellStyle name="Normal 8 2" xfId="19766" xr:uid="{00000000-0005-0000-0000-0000354D0000}"/>
    <cellStyle name="Normal 8 2 2" xfId="19767" xr:uid="{00000000-0005-0000-0000-0000364D0000}"/>
    <cellStyle name="Normal 8 2 2 2" xfId="19768" xr:uid="{00000000-0005-0000-0000-0000374D0000}"/>
    <cellStyle name="Normal 8 2 2 2 2" xfId="19769" xr:uid="{00000000-0005-0000-0000-0000384D0000}"/>
    <cellStyle name="Normal 8 2 2 2 2 2" xfId="19770" xr:uid="{00000000-0005-0000-0000-0000394D0000}"/>
    <cellStyle name="Normal 8 2 2 2 2 3" xfId="19771" xr:uid="{00000000-0005-0000-0000-00003A4D0000}"/>
    <cellStyle name="Normal 8 2 2 2 2 4" xfId="19772" xr:uid="{00000000-0005-0000-0000-00003B4D0000}"/>
    <cellStyle name="Normal 8 2 2 2 3" xfId="19773" xr:uid="{00000000-0005-0000-0000-00003C4D0000}"/>
    <cellStyle name="Normal 8 2 2 2 4" xfId="19774" xr:uid="{00000000-0005-0000-0000-00003D4D0000}"/>
    <cellStyle name="Normal 8 2 2 2 5" xfId="19775" xr:uid="{00000000-0005-0000-0000-00003E4D0000}"/>
    <cellStyle name="Normal 8 2 2 3" xfId="19776" xr:uid="{00000000-0005-0000-0000-00003F4D0000}"/>
    <cellStyle name="Normal 8 2 2 4" xfId="19777" xr:uid="{00000000-0005-0000-0000-0000404D0000}"/>
    <cellStyle name="Normal 8 2 2 4 2" xfId="19778" xr:uid="{00000000-0005-0000-0000-0000414D0000}"/>
    <cellStyle name="Normal 8 2 2 4 3" xfId="19779" xr:uid="{00000000-0005-0000-0000-0000424D0000}"/>
    <cellStyle name="Normal 8 2 2 4 4" xfId="19780" xr:uid="{00000000-0005-0000-0000-0000434D0000}"/>
    <cellStyle name="Normal 8 2 2 5" xfId="19781" xr:uid="{00000000-0005-0000-0000-0000444D0000}"/>
    <cellStyle name="Normal 8 2 2 6" xfId="19782" xr:uid="{00000000-0005-0000-0000-0000454D0000}"/>
    <cellStyle name="Normal 8 2 2 7" xfId="19783" xr:uid="{00000000-0005-0000-0000-0000464D0000}"/>
    <cellStyle name="Normal 8 2 3" xfId="19784" xr:uid="{00000000-0005-0000-0000-0000474D0000}"/>
    <cellStyle name="Normal 8 2 3 2" xfId="19785" xr:uid="{00000000-0005-0000-0000-0000484D0000}"/>
    <cellStyle name="Normal 8 2 3 2 2" xfId="19786" xr:uid="{00000000-0005-0000-0000-0000494D0000}"/>
    <cellStyle name="Normal 8 2 3 2 2 2" xfId="19787" xr:uid="{00000000-0005-0000-0000-00004A4D0000}"/>
    <cellStyle name="Normal 8 2 3 2 2 3" xfId="19788" xr:uid="{00000000-0005-0000-0000-00004B4D0000}"/>
    <cellStyle name="Normal 8 2 3 2 2 4" xfId="19789" xr:uid="{00000000-0005-0000-0000-00004C4D0000}"/>
    <cellStyle name="Normal 8 2 3 2 3" xfId="19790" xr:uid="{00000000-0005-0000-0000-00004D4D0000}"/>
    <cellStyle name="Normal 8 2 3 2 4" xfId="19791" xr:uid="{00000000-0005-0000-0000-00004E4D0000}"/>
    <cellStyle name="Normal 8 2 3 2 5" xfId="19792" xr:uid="{00000000-0005-0000-0000-00004F4D0000}"/>
    <cellStyle name="Normal 8 2 3 3" xfId="19793" xr:uid="{00000000-0005-0000-0000-0000504D0000}"/>
    <cellStyle name="Normal 8 2 3 4" xfId="19794" xr:uid="{00000000-0005-0000-0000-0000514D0000}"/>
    <cellStyle name="Normal 8 2 3 4 2" xfId="19795" xr:uid="{00000000-0005-0000-0000-0000524D0000}"/>
    <cellStyle name="Normal 8 2 3 4 3" xfId="19796" xr:uid="{00000000-0005-0000-0000-0000534D0000}"/>
    <cellStyle name="Normal 8 2 3 4 4" xfId="19797" xr:uid="{00000000-0005-0000-0000-0000544D0000}"/>
    <cellStyle name="Normal 8 2 3 5" xfId="19798" xr:uid="{00000000-0005-0000-0000-0000554D0000}"/>
    <cellStyle name="Normal 8 2 3 6" xfId="19799" xr:uid="{00000000-0005-0000-0000-0000564D0000}"/>
    <cellStyle name="Normal 8 2 3 7" xfId="19800" xr:uid="{00000000-0005-0000-0000-0000574D0000}"/>
    <cellStyle name="Normal 8 2 4" xfId="19801" xr:uid="{00000000-0005-0000-0000-0000584D0000}"/>
    <cellStyle name="Normal 8 20" xfId="19802" xr:uid="{00000000-0005-0000-0000-0000594D0000}"/>
    <cellStyle name="Normal 8 21" xfId="19803" xr:uid="{00000000-0005-0000-0000-00005A4D0000}"/>
    <cellStyle name="Normal 8 22" xfId="19804" xr:uid="{00000000-0005-0000-0000-00005B4D0000}"/>
    <cellStyle name="Normal 8 23" xfId="19805" xr:uid="{00000000-0005-0000-0000-00005C4D0000}"/>
    <cellStyle name="Normal 8 24" xfId="19806" xr:uid="{00000000-0005-0000-0000-00005D4D0000}"/>
    <cellStyle name="Normal 8 25" xfId="19807" xr:uid="{00000000-0005-0000-0000-00005E4D0000}"/>
    <cellStyle name="Normal 8 26" xfId="19808" xr:uid="{00000000-0005-0000-0000-00005F4D0000}"/>
    <cellStyle name="Normal 8 27" xfId="19809" xr:uid="{00000000-0005-0000-0000-0000604D0000}"/>
    <cellStyle name="Normal 8 28" xfId="19810" xr:uid="{00000000-0005-0000-0000-0000614D0000}"/>
    <cellStyle name="Normal 8 29" xfId="19811" xr:uid="{00000000-0005-0000-0000-0000624D0000}"/>
    <cellStyle name="Normal 8 3" xfId="19812" xr:uid="{00000000-0005-0000-0000-0000634D0000}"/>
    <cellStyle name="Normal 8 3 2" xfId="19813" xr:uid="{00000000-0005-0000-0000-0000644D0000}"/>
    <cellStyle name="Normal 8 3 3" xfId="19814" xr:uid="{00000000-0005-0000-0000-0000654D0000}"/>
    <cellStyle name="Normal 8 3 3 2" xfId="19815" xr:uid="{00000000-0005-0000-0000-0000664D0000}"/>
    <cellStyle name="Normal 8 3 4" xfId="19816" xr:uid="{00000000-0005-0000-0000-0000674D0000}"/>
    <cellStyle name="Normal 8 30" xfId="19817" xr:uid="{00000000-0005-0000-0000-0000684D0000}"/>
    <cellStyle name="Normal 8 31" xfId="19818" xr:uid="{00000000-0005-0000-0000-0000694D0000}"/>
    <cellStyle name="Normal 8 32" xfId="19819" xr:uid="{00000000-0005-0000-0000-00006A4D0000}"/>
    <cellStyle name="Normal 8 33" xfId="19820" xr:uid="{00000000-0005-0000-0000-00006B4D0000}"/>
    <cellStyle name="Normal 8 34" xfId="19821" xr:uid="{00000000-0005-0000-0000-00006C4D0000}"/>
    <cellStyle name="Normal 8 35" xfId="19822" xr:uid="{00000000-0005-0000-0000-00006D4D0000}"/>
    <cellStyle name="Normal 8 36" xfId="19823" xr:uid="{00000000-0005-0000-0000-00006E4D0000}"/>
    <cellStyle name="Normal 8 37" xfId="19824" xr:uid="{00000000-0005-0000-0000-00006F4D0000}"/>
    <cellStyle name="Normal 8 38" xfId="19825" xr:uid="{00000000-0005-0000-0000-0000704D0000}"/>
    <cellStyle name="Normal 8 39" xfId="19826" xr:uid="{00000000-0005-0000-0000-0000714D0000}"/>
    <cellStyle name="Normal 8 4" xfId="19827" xr:uid="{00000000-0005-0000-0000-0000724D0000}"/>
    <cellStyle name="Normal 8 4 2" xfId="19828" xr:uid="{00000000-0005-0000-0000-0000734D0000}"/>
    <cellStyle name="Normal 8 4 2 2" xfId="19829" xr:uid="{00000000-0005-0000-0000-0000744D0000}"/>
    <cellStyle name="Normal 8 4 2 2 2" xfId="19830" xr:uid="{00000000-0005-0000-0000-0000754D0000}"/>
    <cellStyle name="Normal 8 4 2 2 2 2" xfId="19831" xr:uid="{00000000-0005-0000-0000-0000764D0000}"/>
    <cellStyle name="Normal 8 4 2 2 2 3" xfId="19832" xr:uid="{00000000-0005-0000-0000-0000774D0000}"/>
    <cellStyle name="Normal 8 4 2 2 2 4" xfId="19833" xr:uid="{00000000-0005-0000-0000-0000784D0000}"/>
    <cellStyle name="Normal 8 4 2 2 3" xfId="19834" xr:uid="{00000000-0005-0000-0000-0000794D0000}"/>
    <cellStyle name="Normal 8 4 2 2 4" xfId="19835" xr:uid="{00000000-0005-0000-0000-00007A4D0000}"/>
    <cellStyle name="Normal 8 4 2 2 5" xfId="19836" xr:uid="{00000000-0005-0000-0000-00007B4D0000}"/>
    <cellStyle name="Normal 8 4 2 3" xfId="19837" xr:uid="{00000000-0005-0000-0000-00007C4D0000}"/>
    <cellStyle name="Normal 8 4 2 4" xfId="19838" xr:uid="{00000000-0005-0000-0000-00007D4D0000}"/>
    <cellStyle name="Normal 8 4 2 4 2" xfId="19839" xr:uid="{00000000-0005-0000-0000-00007E4D0000}"/>
    <cellStyle name="Normal 8 4 2 4 3" xfId="19840" xr:uid="{00000000-0005-0000-0000-00007F4D0000}"/>
    <cellStyle name="Normal 8 4 2 4 4" xfId="19841" xr:uid="{00000000-0005-0000-0000-0000804D0000}"/>
    <cellStyle name="Normal 8 4 2 5" xfId="19842" xr:uid="{00000000-0005-0000-0000-0000814D0000}"/>
    <cellStyle name="Normal 8 4 2 6" xfId="19843" xr:uid="{00000000-0005-0000-0000-0000824D0000}"/>
    <cellStyle name="Normal 8 4 2 7" xfId="19844" xr:uid="{00000000-0005-0000-0000-0000834D0000}"/>
    <cellStyle name="Normal 8 4 3" xfId="19845" xr:uid="{00000000-0005-0000-0000-0000844D0000}"/>
    <cellStyle name="Normal 8 40" xfId="19846" xr:uid="{00000000-0005-0000-0000-0000854D0000}"/>
    <cellStyle name="Normal 8 41" xfId="19847" xr:uid="{00000000-0005-0000-0000-0000864D0000}"/>
    <cellStyle name="Normal 8 42" xfId="19848" xr:uid="{00000000-0005-0000-0000-0000874D0000}"/>
    <cellStyle name="Normal 8 43" xfId="19849" xr:uid="{00000000-0005-0000-0000-0000884D0000}"/>
    <cellStyle name="Normal 8 44" xfId="19850" xr:uid="{00000000-0005-0000-0000-0000894D0000}"/>
    <cellStyle name="Normal 8 45" xfId="19851" xr:uid="{00000000-0005-0000-0000-00008A4D0000}"/>
    <cellStyle name="Normal 8 46" xfId="19852" xr:uid="{00000000-0005-0000-0000-00008B4D0000}"/>
    <cellStyle name="Normal 8 47" xfId="19853" xr:uid="{00000000-0005-0000-0000-00008C4D0000}"/>
    <cellStyle name="Normal 8 48" xfId="19854" xr:uid="{00000000-0005-0000-0000-00008D4D0000}"/>
    <cellStyle name="Normal 8 49" xfId="19855" xr:uid="{00000000-0005-0000-0000-00008E4D0000}"/>
    <cellStyle name="Normal 8 5" xfId="19856" xr:uid="{00000000-0005-0000-0000-00008F4D0000}"/>
    <cellStyle name="Normal 8 5 2" xfId="19857" xr:uid="{00000000-0005-0000-0000-0000904D0000}"/>
    <cellStyle name="Normal 8 5 2 2" xfId="19858" xr:uid="{00000000-0005-0000-0000-0000914D0000}"/>
    <cellStyle name="Normal 8 5 2 2 2" xfId="19859" xr:uid="{00000000-0005-0000-0000-0000924D0000}"/>
    <cellStyle name="Normal 8 5 2 2 3" xfId="19860" xr:uid="{00000000-0005-0000-0000-0000934D0000}"/>
    <cellStyle name="Normal 8 5 2 2 4" xfId="19861" xr:uid="{00000000-0005-0000-0000-0000944D0000}"/>
    <cellStyle name="Normal 8 5 2 3" xfId="19862" xr:uid="{00000000-0005-0000-0000-0000954D0000}"/>
    <cellStyle name="Normal 8 5 2 4" xfId="19863" xr:uid="{00000000-0005-0000-0000-0000964D0000}"/>
    <cellStyle name="Normal 8 5 2 5" xfId="19864" xr:uid="{00000000-0005-0000-0000-0000974D0000}"/>
    <cellStyle name="Normal 8 5 3" xfId="19865" xr:uid="{00000000-0005-0000-0000-0000984D0000}"/>
    <cellStyle name="Normal 8 5 4" xfId="19866" xr:uid="{00000000-0005-0000-0000-0000994D0000}"/>
    <cellStyle name="Normal 8 5 4 2" xfId="19867" xr:uid="{00000000-0005-0000-0000-00009A4D0000}"/>
    <cellStyle name="Normal 8 5 4 3" xfId="19868" xr:uid="{00000000-0005-0000-0000-00009B4D0000}"/>
    <cellStyle name="Normal 8 5 4 4" xfId="19869" xr:uid="{00000000-0005-0000-0000-00009C4D0000}"/>
    <cellStyle name="Normal 8 5 5" xfId="19870" xr:uid="{00000000-0005-0000-0000-00009D4D0000}"/>
    <cellStyle name="Normal 8 5 6" xfId="19871" xr:uid="{00000000-0005-0000-0000-00009E4D0000}"/>
    <cellStyle name="Normal 8 5 7" xfId="19872" xr:uid="{00000000-0005-0000-0000-00009F4D0000}"/>
    <cellStyle name="Normal 8 50" xfId="19873" xr:uid="{00000000-0005-0000-0000-0000A04D0000}"/>
    <cellStyle name="Normal 8 51" xfId="19874" xr:uid="{00000000-0005-0000-0000-0000A14D0000}"/>
    <cellStyle name="Normal 8 52" xfId="19875" xr:uid="{00000000-0005-0000-0000-0000A24D0000}"/>
    <cellStyle name="Normal 8 53" xfId="19876" xr:uid="{00000000-0005-0000-0000-0000A34D0000}"/>
    <cellStyle name="Normal 8 54" xfId="19877" xr:uid="{00000000-0005-0000-0000-0000A44D0000}"/>
    <cellStyle name="Normal 8 55" xfId="19878" xr:uid="{00000000-0005-0000-0000-0000A54D0000}"/>
    <cellStyle name="Normal 8 56" xfId="19879" xr:uid="{00000000-0005-0000-0000-0000A64D0000}"/>
    <cellStyle name="Normal 8 57" xfId="19880" xr:uid="{00000000-0005-0000-0000-0000A74D0000}"/>
    <cellStyle name="Normal 8 58" xfId="19881" xr:uid="{00000000-0005-0000-0000-0000A84D0000}"/>
    <cellStyle name="Normal 8 59" xfId="19882" xr:uid="{00000000-0005-0000-0000-0000A94D0000}"/>
    <cellStyle name="Normal 8 6" xfId="19883" xr:uid="{00000000-0005-0000-0000-0000AA4D0000}"/>
    <cellStyle name="Normal 8 6 2" xfId="19884" xr:uid="{00000000-0005-0000-0000-0000AB4D0000}"/>
    <cellStyle name="Normal 8 6 2 2" xfId="19885" xr:uid="{00000000-0005-0000-0000-0000AC4D0000}"/>
    <cellStyle name="Normal 8 6 2 2 2" xfId="19886" xr:uid="{00000000-0005-0000-0000-0000AD4D0000}"/>
    <cellStyle name="Normal 8 6 2 2 3" xfId="19887" xr:uid="{00000000-0005-0000-0000-0000AE4D0000}"/>
    <cellStyle name="Normal 8 6 2 2 4" xfId="19888" xr:uid="{00000000-0005-0000-0000-0000AF4D0000}"/>
    <cellStyle name="Normal 8 6 2 3" xfId="19889" xr:uid="{00000000-0005-0000-0000-0000B04D0000}"/>
    <cellStyle name="Normal 8 6 2 4" xfId="19890" xr:uid="{00000000-0005-0000-0000-0000B14D0000}"/>
    <cellStyle name="Normal 8 6 2 5" xfId="19891" xr:uid="{00000000-0005-0000-0000-0000B24D0000}"/>
    <cellStyle name="Normal 8 6 3" xfId="19892" xr:uid="{00000000-0005-0000-0000-0000B34D0000}"/>
    <cellStyle name="Normal 8 6 4" xfId="19893" xr:uid="{00000000-0005-0000-0000-0000B44D0000}"/>
    <cellStyle name="Normal 8 6 4 2" xfId="19894" xr:uid="{00000000-0005-0000-0000-0000B54D0000}"/>
    <cellStyle name="Normal 8 6 4 3" xfId="19895" xr:uid="{00000000-0005-0000-0000-0000B64D0000}"/>
    <cellStyle name="Normal 8 6 4 4" xfId="19896" xr:uid="{00000000-0005-0000-0000-0000B74D0000}"/>
    <cellStyle name="Normal 8 6 5" xfId="19897" xr:uid="{00000000-0005-0000-0000-0000B84D0000}"/>
    <cellStyle name="Normal 8 6 6" xfId="19898" xr:uid="{00000000-0005-0000-0000-0000B94D0000}"/>
    <cellStyle name="Normal 8 6 7" xfId="19899" xr:uid="{00000000-0005-0000-0000-0000BA4D0000}"/>
    <cellStyle name="Normal 8 60" xfId="19900" xr:uid="{00000000-0005-0000-0000-0000BB4D0000}"/>
    <cellStyle name="Normal 8 61" xfId="19901" xr:uid="{00000000-0005-0000-0000-0000BC4D0000}"/>
    <cellStyle name="Normal 8 62" xfId="19902" xr:uid="{00000000-0005-0000-0000-0000BD4D0000}"/>
    <cellStyle name="Normal 8 63" xfId="19903" xr:uid="{00000000-0005-0000-0000-0000BE4D0000}"/>
    <cellStyle name="Normal 8 64" xfId="19904" xr:uid="{00000000-0005-0000-0000-0000BF4D0000}"/>
    <cellStyle name="Normal 8 65" xfId="19905" xr:uid="{00000000-0005-0000-0000-0000C04D0000}"/>
    <cellStyle name="Normal 8 66" xfId="19906" xr:uid="{00000000-0005-0000-0000-0000C14D0000}"/>
    <cellStyle name="Normal 8 67" xfId="19907" xr:uid="{00000000-0005-0000-0000-0000C24D0000}"/>
    <cellStyle name="Normal 8 68" xfId="19908" xr:uid="{00000000-0005-0000-0000-0000C34D0000}"/>
    <cellStyle name="Normal 8 69" xfId="19909" xr:uid="{00000000-0005-0000-0000-0000C44D0000}"/>
    <cellStyle name="Normal 8 7" xfId="19910" xr:uid="{00000000-0005-0000-0000-0000C54D0000}"/>
    <cellStyle name="Normal 8 7 2" xfId="19911" xr:uid="{00000000-0005-0000-0000-0000C64D0000}"/>
    <cellStyle name="Normal 8 7 2 2" xfId="19912" xr:uid="{00000000-0005-0000-0000-0000C74D0000}"/>
    <cellStyle name="Normal 8 7 2 2 2" xfId="19913" xr:uid="{00000000-0005-0000-0000-0000C84D0000}"/>
    <cellStyle name="Normal 8 7 2 2 3" xfId="19914" xr:uid="{00000000-0005-0000-0000-0000C94D0000}"/>
    <cellStyle name="Normal 8 7 2 2 4" xfId="19915" xr:uid="{00000000-0005-0000-0000-0000CA4D0000}"/>
    <cellStyle name="Normal 8 7 2 3" xfId="19916" xr:uid="{00000000-0005-0000-0000-0000CB4D0000}"/>
    <cellStyle name="Normal 8 7 2 4" xfId="19917" xr:uid="{00000000-0005-0000-0000-0000CC4D0000}"/>
    <cellStyle name="Normal 8 7 2 5" xfId="19918" xr:uid="{00000000-0005-0000-0000-0000CD4D0000}"/>
    <cellStyle name="Normal 8 7 3" xfId="19919" xr:uid="{00000000-0005-0000-0000-0000CE4D0000}"/>
    <cellStyle name="Normal 8 7 4" xfId="19920" xr:uid="{00000000-0005-0000-0000-0000CF4D0000}"/>
    <cellStyle name="Normal 8 7 4 2" xfId="19921" xr:uid="{00000000-0005-0000-0000-0000D04D0000}"/>
    <cellStyle name="Normal 8 7 4 3" xfId="19922" xr:uid="{00000000-0005-0000-0000-0000D14D0000}"/>
    <cellStyle name="Normal 8 7 4 4" xfId="19923" xr:uid="{00000000-0005-0000-0000-0000D24D0000}"/>
    <cellStyle name="Normal 8 7 5" xfId="19924" xr:uid="{00000000-0005-0000-0000-0000D34D0000}"/>
    <cellStyle name="Normal 8 7 6" xfId="19925" xr:uid="{00000000-0005-0000-0000-0000D44D0000}"/>
    <cellStyle name="Normal 8 7 7" xfId="19926" xr:uid="{00000000-0005-0000-0000-0000D54D0000}"/>
    <cellStyle name="Normal 8 70" xfId="19927" xr:uid="{00000000-0005-0000-0000-0000D64D0000}"/>
    <cellStyle name="Normal 8 71" xfId="19928" xr:uid="{00000000-0005-0000-0000-0000D74D0000}"/>
    <cellStyle name="Normal 8 72" xfId="19929" xr:uid="{00000000-0005-0000-0000-0000D84D0000}"/>
    <cellStyle name="Normal 8 73" xfId="19930" xr:uid="{00000000-0005-0000-0000-0000D94D0000}"/>
    <cellStyle name="Normal 8 74" xfId="19931" xr:uid="{00000000-0005-0000-0000-0000DA4D0000}"/>
    <cellStyle name="Normal 8 75" xfId="19932" xr:uid="{00000000-0005-0000-0000-0000DB4D0000}"/>
    <cellStyle name="Normal 8 76" xfId="19933" xr:uid="{00000000-0005-0000-0000-0000DC4D0000}"/>
    <cellStyle name="Normal 8 77" xfId="19934" xr:uid="{00000000-0005-0000-0000-0000DD4D0000}"/>
    <cellStyle name="Normal 8 78" xfId="19935" xr:uid="{00000000-0005-0000-0000-0000DE4D0000}"/>
    <cellStyle name="Normal 8 79" xfId="19936" xr:uid="{00000000-0005-0000-0000-0000DF4D0000}"/>
    <cellStyle name="Normal 8 8" xfId="19937" xr:uid="{00000000-0005-0000-0000-0000E04D0000}"/>
    <cellStyle name="Normal 8 8 2" xfId="19938" xr:uid="{00000000-0005-0000-0000-0000E14D0000}"/>
    <cellStyle name="Normal 8 8 2 2" xfId="19939" xr:uid="{00000000-0005-0000-0000-0000E24D0000}"/>
    <cellStyle name="Normal 8 8 2 2 2" xfId="19940" xr:uid="{00000000-0005-0000-0000-0000E34D0000}"/>
    <cellStyle name="Normal 8 8 2 2 3" xfId="19941" xr:uid="{00000000-0005-0000-0000-0000E44D0000}"/>
    <cellStyle name="Normal 8 8 2 2 4" xfId="19942" xr:uid="{00000000-0005-0000-0000-0000E54D0000}"/>
    <cellStyle name="Normal 8 8 2 3" xfId="19943" xr:uid="{00000000-0005-0000-0000-0000E64D0000}"/>
    <cellStyle name="Normal 8 8 2 4" xfId="19944" xr:uid="{00000000-0005-0000-0000-0000E74D0000}"/>
    <cellStyle name="Normal 8 8 2 5" xfId="19945" xr:uid="{00000000-0005-0000-0000-0000E84D0000}"/>
    <cellStyle name="Normal 8 8 3" xfId="19946" xr:uid="{00000000-0005-0000-0000-0000E94D0000}"/>
    <cellStyle name="Normal 8 8 4" xfId="19947" xr:uid="{00000000-0005-0000-0000-0000EA4D0000}"/>
    <cellStyle name="Normal 8 8 4 2" xfId="19948" xr:uid="{00000000-0005-0000-0000-0000EB4D0000}"/>
    <cellStyle name="Normal 8 8 4 3" xfId="19949" xr:uid="{00000000-0005-0000-0000-0000EC4D0000}"/>
    <cellStyle name="Normal 8 8 4 4" xfId="19950" xr:uid="{00000000-0005-0000-0000-0000ED4D0000}"/>
    <cellStyle name="Normal 8 8 5" xfId="19951" xr:uid="{00000000-0005-0000-0000-0000EE4D0000}"/>
    <cellStyle name="Normal 8 8 6" xfId="19952" xr:uid="{00000000-0005-0000-0000-0000EF4D0000}"/>
    <cellStyle name="Normal 8 8 7" xfId="19953" xr:uid="{00000000-0005-0000-0000-0000F04D0000}"/>
    <cellStyle name="Normal 8 80" xfId="19954" xr:uid="{00000000-0005-0000-0000-0000F14D0000}"/>
    <cellStyle name="Normal 8 81" xfId="19955" xr:uid="{00000000-0005-0000-0000-0000F24D0000}"/>
    <cellStyle name="Normal 8 82" xfId="19956" xr:uid="{00000000-0005-0000-0000-0000F34D0000}"/>
    <cellStyle name="Normal 8 83" xfId="19957" xr:uid="{00000000-0005-0000-0000-0000F44D0000}"/>
    <cellStyle name="Normal 8 84" xfId="19958" xr:uid="{00000000-0005-0000-0000-0000F54D0000}"/>
    <cellStyle name="Normal 8 85" xfId="19959" xr:uid="{00000000-0005-0000-0000-0000F64D0000}"/>
    <cellStyle name="Normal 8 86" xfId="19960" xr:uid="{00000000-0005-0000-0000-0000F74D0000}"/>
    <cellStyle name="Normal 8 87" xfId="19961" xr:uid="{00000000-0005-0000-0000-0000F84D0000}"/>
    <cellStyle name="Normal 8 88" xfId="19962" xr:uid="{00000000-0005-0000-0000-0000F94D0000}"/>
    <cellStyle name="Normal 8 89" xfId="19963" xr:uid="{00000000-0005-0000-0000-0000FA4D0000}"/>
    <cellStyle name="Normal 8 9" xfId="19964" xr:uid="{00000000-0005-0000-0000-0000FB4D0000}"/>
    <cellStyle name="Normal 8 9 2" xfId="19965" xr:uid="{00000000-0005-0000-0000-0000FC4D0000}"/>
    <cellStyle name="Normal 8 90" xfId="19966" xr:uid="{00000000-0005-0000-0000-0000FD4D0000}"/>
    <cellStyle name="Normal 8 91" xfId="19967" xr:uid="{00000000-0005-0000-0000-0000FE4D0000}"/>
    <cellStyle name="Normal 8 92" xfId="19968" xr:uid="{00000000-0005-0000-0000-0000FF4D0000}"/>
    <cellStyle name="Normal 8 93" xfId="19969" xr:uid="{00000000-0005-0000-0000-0000004E0000}"/>
    <cellStyle name="Normal 8 94" xfId="19970" xr:uid="{00000000-0005-0000-0000-0000014E0000}"/>
    <cellStyle name="Normal 8 95" xfId="19971" xr:uid="{00000000-0005-0000-0000-0000024E0000}"/>
    <cellStyle name="Normal 8 95 2" xfId="19972" xr:uid="{00000000-0005-0000-0000-0000034E0000}"/>
    <cellStyle name="Normal 8 95 3" xfId="19973" xr:uid="{00000000-0005-0000-0000-0000044E0000}"/>
    <cellStyle name="Normal 8 95 4" xfId="19974" xr:uid="{00000000-0005-0000-0000-0000054E0000}"/>
    <cellStyle name="Normal 80" xfId="19975" xr:uid="{00000000-0005-0000-0000-0000064E0000}"/>
    <cellStyle name="Normal 80 2" xfId="19976" xr:uid="{00000000-0005-0000-0000-0000074E0000}"/>
    <cellStyle name="Normal 80 3" xfId="19977" xr:uid="{00000000-0005-0000-0000-0000084E0000}"/>
    <cellStyle name="Normal 80 4" xfId="19978" xr:uid="{00000000-0005-0000-0000-0000094E0000}"/>
    <cellStyle name="Normal 81" xfId="19979" xr:uid="{00000000-0005-0000-0000-00000A4E0000}"/>
    <cellStyle name="Normal 81 2" xfId="19980" xr:uid="{00000000-0005-0000-0000-00000B4E0000}"/>
    <cellStyle name="Normal 81 3" xfId="19981" xr:uid="{00000000-0005-0000-0000-00000C4E0000}"/>
    <cellStyle name="Normal 81 4" xfId="19982" xr:uid="{00000000-0005-0000-0000-00000D4E0000}"/>
    <cellStyle name="Normal 82" xfId="19983" xr:uid="{00000000-0005-0000-0000-00000E4E0000}"/>
    <cellStyle name="Normal 82 2" xfId="19984" xr:uid="{00000000-0005-0000-0000-00000F4E0000}"/>
    <cellStyle name="Normal 82 3" xfId="19985" xr:uid="{00000000-0005-0000-0000-0000104E0000}"/>
    <cellStyle name="Normal 82 4" xfId="19986" xr:uid="{00000000-0005-0000-0000-0000114E0000}"/>
    <cellStyle name="Normal 83" xfId="19987" xr:uid="{00000000-0005-0000-0000-0000124E0000}"/>
    <cellStyle name="Normal 83 2" xfId="19988" xr:uid="{00000000-0005-0000-0000-0000134E0000}"/>
    <cellStyle name="Normal 83 3" xfId="19989" xr:uid="{00000000-0005-0000-0000-0000144E0000}"/>
    <cellStyle name="Normal 83 4" xfId="19990" xr:uid="{00000000-0005-0000-0000-0000154E0000}"/>
    <cellStyle name="Normal 84" xfId="19991" xr:uid="{00000000-0005-0000-0000-0000164E0000}"/>
    <cellStyle name="Normal 84 2" xfId="19992" xr:uid="{00000000-0005-0000-0000-0000174E0000}"/>
    <cellStyle name="Normal 84 3" xfId="19993" xr:uid="{00000000-0005-0000-0000-0000184E0000}"/>
    <cellStyle name="Normal 84 4" xfId="19994" xr:uid="{00000000-0005-0000-0000-0000194E0000}"/>
    <cellStyle name="Normal 85" xfId="19995" xr:uid="{00000000-0005-0000-0000-00001A4E0000}"/>
    <cellStyle name="Normal 85 2" xfId="19996" xr:uid="{00000000-0005-0000-0000-00001B4E0000}"/>
    <cellStyle name="Normal 85 3" xfId="19997" xr:uid="{00000000-0005-0000-0000-00001C4E0000}"/>
    <cellStyle name="Normal 85 4" xfId="19998" xr:uid="{00000000-0005-0000-0000-00001D4E0000}"/>
    <cellStyle name="Normal 86" xfId="19999" xr:uid="{00000000-0005-0000-0000-00001E4E0000}"/>
    <cellStyle name="Normal 86 2" xfId="20000" xr:uid="{00000000-0005-0000-0000-00001F4E0000}"/>
    <cellStyle name="Normal 86 3" xfId="20001" xr:uid="{00000000-0005-0000-0000-0000204E0000}"/>
    <cellStyle name="Normal 86 4" xfId="20002" xr:uid="{00000000-0005-0000-0000-0000214E0000}"/>
    <cellStyle name="Normal 87" xfId="20003" xr:uid="{00000000-0005-0000-0000-0000224E0000}"/>
    <cellStyle name="Normal 87 2" xfId="20004" xr:uid="{00000000-0005-0000-0000-0000234E0000}"/>
    <cellStyle name="Normal 87 3" xfId="20005" xr:uid="{00000000-0005-0000-0000-0000244E0000}"/>
    <cellStyle name="Normal 87 4" xfId="20006" xr:uid="{00000000-0005-0000-0000-0000254E0000}"/>
    <cellStyle name="Normal 88" xfId="20007" xr:uid="{00000000-0005-0000-0000-0000264E0000}"/>
    <cellStyle name="Normal 88 2" xfId="20008" xr:uid="{00000000-0005-0000-0000-0000274E0000}"/>
    <cellStyle name="Normal 88 3" xfId="20009" xr:uid="{00000000-0005-0000-0000-0000284E0000}"/>
    <cellStyle name="Normal 88 4" xfId="20010" xr:uid="{00000000-0005-0000-0000-0000294E0000}"/>
    <cellStyle name="Normal 89" xfId="20011" xr:uid="{00000000-0005-0000-0000-00002A4E0000}"/>
    <cellStyle name="Normal 89 2" xfId="20012" xr:uid="{00000000-0005-0000-0000-00002B4E0000}"/>
    <cellStyle name="Normal 89 3" xfId="20013" xr:uid="{00000000-0005-0000-0000-00002C4E0000}"/>
    <cellStyle name="Normal 89 4" xfId="20014" xr:uid="{00000000-0005-0000-0000-00002D4E0000}"/>
    <cellStyle name="Normal 9" xfId="20015" xr:uid="{00000000-0005-0000-0000-00002E4E0000}"/>
    <cellStyle name="Normal 9 10" xfId="20016" xr:uid="{00000000-0005-0000-0000-00002F4E0000}"/>
    <cellStyle name="Normal 9 10 2" xfId="20017" xr:uid="{00000000-0005-0000-0000-0000304E0000}"/>
    <cellStyle name="Normal 9 11" xfId="20018" xr:uid="{00000000-0005-0000-0000-0000314E0000}"/>
    <cellStyle name="Normal 9 11 2" xfId="20019" xr:uid="{00000000-0005-0000-0000-0000324E0000}"/>
    <cellStyle name="Normal 9 11 3" xfId="20020" xr:uid="{00000000-0005-0000-0000-0000334E0000}"/>
    <cellStyle name="Normal 9 11 3 2" xfId="20021" xr:uid="{00000000-0005-0000-0000-0000344E0000}"/>
    <cellStyle name="Normal 9 11 3 3" xfId="20022" xr:uid="{00000000-0005-0000-0000-0000354E0000}"/>
    <cellStyle name="Normal 9 11 3 4" xfId="20023" xr:uid="{00000000-0005-0000-0000-0000364E0000}"/>
    <cellStyle name="Normal 9 11 4" xfId="20024" xr:uid="{00000000-0005-0000-0000-0000374E0000}"/>
    <cellStyle name="Normal 9 11 5" xfId="20025" xr:uid="{00000000-0005-0000-0000-0000384E0000}"/>
    <cellStyle name="Normal 9 11 6" xfId="20026" xr:uid="{00000000-0005-0000-0000-0000394E0000}"/>
    <cellStyle name="Normal 9 12" xfId="20027" xr:uid="{00000000-0005-0000-0000-00003A4E0000}"/>
    <cellStyle name="Normal 9 13" xfId="20028" xr:uid="{00000000-0005-0000-0000-00003B4E0000}"/>
    <cellStyle name="Normal 9 14" xfId="20029" xr:uid="{00000000-0005-0000-0000-00003C4E0000}"/>
    <cellStyle name="Normal 9 15" xfId="20030" xr:uid="{00000000-0005-0000-0000-00003D4E0000}"/>
    <cellStyle name="Normal 9 16" xfId="20031" xr:uid="{00000000-0005-0000-0000-00003E4E0000}"/>
    <cellStyle name="Normal 9 17" xfId="20032" xr:uid="{00000000-0005-0000-0000-00003F4E0000}"/>
    <cellStyle name="Normal 9 18" xfId="20033" xr:uid="{00000000-0005-0000-0000-0000404E0000}"/>
    <cellStyle name="Normal 9 19" xfId="20034" xr:uid="{00000000-0005-0000-0000-0000414E0000}"/>
    <cellStyle name="Normal 9 2" xfId="20035" xr:uid="{00000000-0005-0000-0000-0000424E0000}"/>
    <cellStyle name="Normal 9 2 2" xfId="20036" xr:uid="{00000000-0005-0000-0000-0000434E0000}"/>
    <cellStyle name="Normal 9 2 3" xfId="20037" xr:uid="{00000000-0005-0000-0000-0000444E0000}"/>
    <cellStyle name="Normal 9 2 3 2" xfId="20038" xr:uid="{00000000-0005-0000-0000-0000454E0000}"/>
    <cellStyle name="Normal 9 2 3 2 2" xfId="20039" xr:uid="{00000000-0005-0000-0000-0000464E0000}"/>
    <cellStyle name="Normal 9 2 3 2 2 2" xfId="20040" xr:uid="{00000000-0005-0000-0000-0000474E0000}"/>
    <cellStyle name="Normal 9 2 3 2 2 3" xfId="20041" xr:uid="{00000000-0005-0000-0000-0000484E0000}"/>
    <cellStyle name="Normal 9 2 3 2 2 4" xfId="20042" xr:uid="{00000000-0005-0000-0000-0000494E0000}"/>
    <cellStyle name="Normal 9 2 3 2 3" xfId="20043" xr:uid="{00000000-0005-0000-0000-00004A4E0000}"/>
    <cellStyle name="Normal 9 2 3 2 4" xfId="20044" xr:uid="{00000000-0005-0000-0000-00004B4E0000}"/>
    <cellStyle name="Normal 9 2 3 2 5" xfId="20045" xr:uid="{00000000-0005-0000-0000-00004C4E0000}"/>
    <cellStyle name="Normal 9 2 3 3" xfId="20046" xr:uid="{00000000-0005-0000-0000-00004D4E0000}"/>
    <cellStyle name="Normal 9 2 3 4" xfId="20047" xr:uid="{00000000-0005-0000-0000-00004E4E0000}"/>
    <cellStyle name="Normal 9 2 3 4 2" xfId="20048" xr:uid="{00000000-0005-0000-0000-00004F4E0000}"/>
    <cellStyle name="Normal 9 2 3 4 3" xfId="20049" xr:uid="{00000000-0005-0000-0000-0000504E0000}"/>
    <cellStyle name="Normal 9 2 3 4 4" xfId="20050" xr:uid="{00000000-0005-0000-0000-0000514E0000}"/>
    <cellStyle name="Normal 9 2 3 5" xfId="20051" xr:uid="{00000000-0005-0000-0000-0000524E0000}"/>
    <cellStyle name="Normal 9 2 3 6" xfId="20052" xr:uid="{00000000-0005-0000-0000-0000534E0000}"/>
    <cellStyle name="Normal 9 2 3 7" xfId="20053" xr:uid="{00000000-0005-0000-0000-0000544E0000}"/>
    <cellStyle name="Normal 9 2 4" xfId="20054" xr:uid="{00000000-0005-0000-0000-0000554E0000}"/>
    <cellStyle name="Normal 9 20" xfId="20055" xr:uid="{00000000-0005-0000-0000-0000564E0000}"/>
    <cellStyle name="Normal 9 21" xfId="20056" xr:uid="{00000000-0005-0000-0000-0000574E0000}"/>
    <cellStyle name="Normal 9 22" xfId="20057" xr:uid="{00000000-0005-0000-0000-0000584E0000}"/>
    <cellStyle name="Normal 9 23" xfId="20058" xr:uid="{00000000-0005-0000-0000-0000594E0000}"/>
    <cellStyle name="Normal 9 24" xfId="20059" xr:uid="{00000000-0005-0000-0000-00005A4E0000}"/>
    <cellStyle name="Normal 9 25" xfId="20060" xr:uid="{00000000-0005-0000-0000-00005B4E0000}"/>
    <cellStyle name="Normal 9 26" xfId="20061" xr:uid="{00000000-0005-0000-0000-00005C4E0000}"/>
    <cellStyle name="Normal 9 27" xfId="20062" xr:uid="{00000000-0005-0000-0000-00005D4E0000}"/>
    <cellStyle name="Normal 9 28" xfId="20063" xr:uid="{00000000-0005-0000-0000-00005E4E0000}"/>
    <cellStyle name="Normal 9 29" xfId="20064" xr:uid="{00000000-0005-0000-0000-00005F4E0000}"/>
    <cellStyle name="Normal 9 3" xfId="20065" xr:uid="{00000000-0005-0000-0000-0000604E0000}"/>
    <cellStyle name="Normal 9 3 2" xfId="20066" xr:uid="{00000000-0005-0000-0000-0000614E0000}"/>
    <cellStyle name="Normal 9 3 2 2" xfId="20067" xr:uid="{00000000-0005-0000-0000-0000624E0000}"/>
    <cellStyle name="Normal 9 3 2 2 2" xfId="20068" xr:uid="{00000000-0005-0000-0000-0000634E0000}"/>
    <cellStyle name="Normal 9 3 2 2 2 2" xfId="20069" xr:uid="{00000000-0005-0000-0000-0000644E0000}"/>
    <cellStyle name="Normal 9 3 2 2 2 3" xfId="20070" xr:uid="{00000000-0005-0000-0000-0000654E0000}"/>
    <cellStyle name="Normal 9 3 2 2 2 4" xfId="20071" xr:uid="{00000000-0005-0000-0000-0000664E0000}"/>
    <cellStyle name="Normal 9 3 2 2 3" xfId="20072" xr:uid="{00000000-0005-0000-0000-0000674E0000}"/>
    <cellStyle name="Normal 9 3 2 2 4" xfId="20073" xr:uid="{00000000-0005-0000-0000-0000684E0000}"/>
    <cellStyle name="Normal 9 3 2 2 5" xfId="20074" xr:uid="{00000000-0005-0000-0000-0000694E0000}"/>
    <cellStyle name="Normal 9 3 2 3" xfId="20075" xr:uid="{00000000-0005-0000-0000-00006A4E0000}"/>
    <cellStyle name="Normal 9 3 2 4" xfId="20076" xr:uid="{00000000-0005-0000-0000-00006B4E0000}"/>
    <cellStyle name="Normal 9 3 2 4 2" xfId="20077" xr:uid="{00000000-0005-0000-0000-00006C4E0000}"/>
    <cellStyle name="Normal 9 3 2 4 3" xfId="20078" xr:uid="{00000000-0005-0000-0000-00006D4E0000}"/>
    <cellStyle name="Normal 9 3 2 4 4" xfId="20079" xr:uid="{00000000-0005-0000-0000-00006E4E0000}"/>
    <cellStyle name="Normal 9 3 2 5" xfId="20080" xr:uid="{00000000-0005-0000-0000-00006F4E0000}"/>
    <cellStyle name="Normal 9 3 2 6" xfId="20081" xr:uid="{00000000-0005-0000-0000-0000704E0000}"/>
    <cellStyle name="Normal 9 3 2 7" xfId="20082" xr:uid="{00000000-0005-0000-0000-0000714E0000}"/>
    <cellStyle name="Normal 9 3 3" xfId="20083" xr:uid="{00000000-0005-0000-0000-0000724E0000}"/>
    <cellStyle name="Normal 9 3 4" xfId="20084" xr:uid="{00000000-0005-0000-0000-0000734E0000}"/>
    <cellStyle name="Normal 9 30" xfId="20085" xr:uid="{00000000-0005-0000-0000-0000744E0000}"/>
    <cellStyle name="Normal 9 31" xfId="20086" xr:uid="{00000000-0005-0000-0000-0000754E0000}"/>
    <cellStyle name="Normal 9 32" xfId="20087" xr:uid="{00000000-0005-0000-0000-0000764E0000}"/>
    <cellStyle name="Normal 9 33" xfId="20088" xr:uid="{00000000-0005-0000-0000-0000774E0000}"/>
    <cellStyle name="Normal 9 34" xfId="20089" xr:uid="{00000000-0005-0000-0000-0000784E0000}"/>
    <cellStyle name="Normal 9 35" xfId="20090" xr:uid="{00000000-0005-0000-0000-0000794E0000}"/>
    <cellStyle name="Normal 9 36" xfId="20091" xr:uid="{00000000-0005-0000-0000-00007A4E0000}"/>
    <cellStyle name="Normal 9 37" xfId="20092" xr:uid="{00000000-0005-0000-0000-00007B4E0000}"/>
    <cellStyle name="Normal 9 38" xfId="20093" xr:uid="{00000000-0005-0000-0000-00007C4E0000}"/>
    <cellStyle name="Normal 9 39" xfId="20094" xr:uid="{00000000-0005-0000-0000-00007D4E0000}"/>
    <cellStyle name="Normal 9 4" xfId="20095" xr:uid="{00000000-0005-0000-0000-00007E4E0000}"/>
    <cellStyle name="Normal 9 4 2" xfId="20096" xr:uid="{00000000-0005-0000-0000-00007F4E0000}"/>
    <cellStyle name="Normal 9 4 3" xfId="20097" xr:uid="{00000000-0005-0000-0000-0000804E0000}"/>
    <cellStyle name="Normal 9 4 3 2" xfId="20098" xr:uid="{00000000-0005-0000-0000-0000814E0000}"/>
    <cellStyle name="Normal 9 4 3 2 2" xfId="20099" xr:uid="{00000000-0005-0000-0000-0000824E0000}"/>
    <cellStyle name="Normal 9 4 3 2 2 2" xfId="20100" xr:uid="{00000000-0005-0000-0000-0000834E0000}"/>
    <cellStyle name="Normal 9 4 3 2 2 3" xfId="20101" xr:uid="{00000000-0005-0000-0000-0000844E0000}"/>
    <cellStyle name="Normal 9 4 3 2 2 4" xfId="20102" xr:uid="{00000000-0005-0000-0000-0000854E0000}"/>
    <cellStyle name="Normal 9 4 3 2 3" xfId="20103" xr:uid="{00000000-0005-0000-0000-0000864E0000}"/>
    <cellStyle name="Normal 9 4 3 2 4" xfId="20104" xr:uid="{00000000-0005-0000-0000-0000874E0000}"/>
    <cellStyle name="Normal 9 4 3 2 5" xfId="20105" xr:uid="{00000000-0005-0000-0000-0000884E0000}"/>
    <cellStyle name="Normal 9 4 3 3" xfId="20106" xr:uid="{00000000-0005-0000-0000-0000894E0000}"/>
    <cellStyle name="Normal 9 4 3 4" xfId="20107" xr:uid="{00000000-0005-0000-0000-00008A4E0000}"/>
    <cellStyle name="Normal 9 4 3 4 2" xfId="20108" xr:uid="{00000000-0005-0000-0000-00008B4E0000}"/>
    <cellStyle name="Normal 9 4 3 4 3" xfId="20109" xr:uid="{00000000-0005-0000-0000-00008C4E0000}"/>
    <cellStyle name="Normal 9 4 3 4 4" xfId="20110" xr:uid="{00000000-0005-0000-0000-00008D4E0000}"/>
    <cellStyle name="Normal 9 4 3 5" xfId="20111" xr:uid="{00000000-0005-0000-0000-00008E4E0000}"/>
    <cellStyle name="Normal 9 4 3 6" xfId="20112" xr:uid="{00000000-0005-0000-0000-00008F4E0000}"/>
    <cellStyle name="Normal 9 4 3 7" xfId="20113" xr:uid="{00000000-0005-0000-0000-0000904E0000}"/>
    <cellStyle name="Normal 9 4 4" xfId="20114" xr:uid="{00000000-0005-0000-0000-0000914E0000}"/>
    <cellStyle name="Normal 9 40" xfId="20115" xr:uid="{00000000-0005-0000-0000-0000924E0000}"/>
    <cellStyle name="Normal 9 41" xfId="20116" xr:uid="{00000000-0005-0000-0000-0000934E0000}"/>
    <cellStyle name="Normal 9 42" xfId="20117" xr:uid="{00000000-0005-0000-0000-0000944E0000}"/>
    <cellStyle name="Normal 9 43" xfId="20118" xr:uid="{00000000-0005-0000-0000-0000954E0000}"/>
    <cellStyle name="Normal 9 44" xfId="20119" xr:uid="{00000000-0005-0000-0000-0000964E0000}"/>
    <cellStyle name="Normal 9 45" xfId="20120" xr:uid="{00000000-0005-0000-0000-0000974E0000}"/>
    <cellStyle name="Normal 9 46" xfId="20121" xr:uid="{00000000-0005-0000-0000-0000984E0000}"/>
    <cellStyle name="Normal 9 47" xfId="20122" xr:uid="{00000000-0005-0000-0000-0000994E0000}"/>
    <cellStyle name="Normal 9 48" xfId="20123" xr:uid="{00000000-0005-0000-0000-00009A4E0000}"/>
    <cellStyle name="Normal 9 49" xfId="20124" xr:uid="{00000000-0005-0000-0000-00009B4E0000}"/>
    <cellStyle name="Normal 9 5" xfId="20125" xr:uid="{00000000-0005-0000-0000-00009C4E0000}"/>
    <cellStyle name="Normal 9 5 10" xfId="20126" xr:uid="{00000000-0005-0000-0000-00009D4E0000}"/>
    <cellStyle name="Normal 9 5 2" xfId="20127" xr:uid="{00000000-0005-0000-0000-00009E4E0000}"/>
    <cellStyle name="Normal 9 5 2 2" xfId="20128" xr:uid="{00000000-0005-0000-0000-00009F4E0000}"/>
    <cellStyle name="Normal 9 5 2 2 2" xfId="20129" xr:uid="{00000000-0005-0000-0000-0000A04E0000}"/>
    <cellStyle name="Normal 9 5 2 2 2 2" xfId="20130" xr:uid="{00000000-0005-0000-0000-0000A14E0000}"/>
    <cellStyle name="Normal 9 5 2 2 2 3" xfId="20131" xr:uid="{00000000-0005-0000-0000-0000A24E0000}"/>
    <cellStyle name="Normal 9 5 2 2 2 4" xfId="20132" xr:uid="{00000000-0005-0000-0000-0000A34E0000}"/>
    <cellStyle name="Normal 9 5 2 2 3" xfId="20133" xr:uid="{00000000-0005-0000-0000-0000A44E0000}"/>
    <cellStyle name="Normal 9 5 2 2 4" xfId="20134" xr:uid="{00000000-0005-0000-0000-0000A54E0000}"/>
    <cellStyle name="Normal 9 5 2 2 5" xfId="20135" xr:uid="{00000000-0005-0000-0000-0000A64E0000}"/>
    <cellStyle name="Normal 9 5 2 3" xfId="20136" xr:uid="{00000000-0005-0000-0000-0000A74E0000}"/>
    <cellStyle name="Normal 9 5 2 4" xfId="20137" xr:uid="{00000000-0005-0000-0000-0000A84E0000}"/>
    <cellStyle name="Normal 9 5 2 4 2" xfId="20138" xr:uid="{00000000-0005-0000-0000-0000A94E0000}"/>
    <cellStyle name="Normal 9 5 2 4 3" xfId="20139" xr:uid="{00000000-0005-0000-0000-0000AA4E0000}"/>
    <cellStyle name="Normal 9 5 2 4 4" xfId="20140" xr:uid="{00000000-0005-0000-0000-0000AB4E0000}"/>
    <cellStyle name="Normal 9 5 2 5" xfId="20141" xr:uid="{00000000-0005-0000-0000-0000AC4E0000}"/>
    <cellStyle name="Normal 9 5 2 6" xfId="20142" xr:uid="{00000000-0005-0000-0000-0000AD4E0000}"/>
    <cellStyle name="Normal 9 5 2 7" xfId="20143" xr:uid="{00000000-0005-0000-0000-0000AE4E0000}"/>
    <cellStyle name="Normal 9 5 3" xfId="20144" xr:uid="{00000000-0005-0000-0000-0000AF4E0000}"/>
    <cellStyle name="Normal 9 5 3 2" xfId="20145" xr:uid="{00000000-0005-0000-0000-0000B04E0000}"/>
    <cellStyle name="Normal 9 5 3 2 2" xfId="20146" xr:uid="{00000000-0005-0000-0000-0000B14E0000}"/>
    <cellStyle name="Normal 9 5 3 2 2 2" xfId="20147" xr:uid="{00000000-0005-0000-0000-0000B24E0000}"/>
    <cellStyle name="Normal 9 5 3 2 2 3" xfId="20148" xr:uid="{00000000-0005-0000-0000-0000B34E0000}"/>
    <cellStyle name="Normal 9 5 3 2 2 4" xfId="20149" xr:uid="{00000000-0005-0000-0000-0000B44E0000}"/>
    <cellStyle name="Normal 9 5 3 2 3" xfId="20150" xr:uid="{00000000-0005-0000-0000-0000B54E0000}"/>
    <cellStyle name="Normal 9 5 3 2 4" xfId="20151" xr:uid="{00000000-0005-0000-0000-0000B64E0000}"/>
    <cellStyle name="Normal 9 5 3 2 5" xfId="20152" xr:uid="{00000000-0005-0000-0000-0000B74E0000}"/>
    <cellStyle name="Normal 9 5 3 3" xfId="20153" xr:uid="{00000000-0005-0000-0000-0000B84E0000}"/>
    <cellStyle name="Normal 9 5 3 3 2" xfId="20154" xr:uid="{00000000-0005-0000-0000-0000B94E0000}"/>
    <cellStyle name="Normal 9 5 3 3 3" xfId="20155" xr:uid="{00000000-0005-0000-0000-0000BA4E0000}"/>
    <cellStyle name="Normal 9 5 3 3 4" xfId="20156" xr:uid="{00000000-0005-0000-0000-0000BB4E0000}"/>
    <cellStyle name="Normal 9 5 3 4" xfId="20157" xr:uid="{00000000-0005-0000-0000-0000BC4E0000}"/>
    <cellStyle name="Normal 9 5 3 5" xfId="20158" xr:uid="{00000000-0005-0000-0000-0000BD4E0000}"/>
    <cellStyle name="Normal 9 5 3 6" xfId="20159" xr:uid="{00000000-0005-0000-0000-0000BE4E0000}"/>
    <cellStyle name="Normal 9 5 4" xfId="20160" xr:uid="{00000000-0005-0000-0000-0000BF4E0000}"/>
    <cellStyle name="Normal 9 5 4 2" xfId="20161" xr:uid="{00000000-0005-0000-0000-0000C04E0000}"/>
    <cellStyle name="Normal 9 5 4 2 2" xfId="20162" xr:uid="{00000000-0005-0000-0000-0000C14E0000}"/>
    <cellStyle name="Normal 9 5 4 2 2 2" xfId="20163" xr:uid="{00000000-0005-0000-0000-0000C24E0000}"/>
    <cellStyle name="Normal 9 5 4 2 2 3" xfId="20164" xr:uid="{00000000-0005-0000-0000-0000C34E0000}"/>
    <cellStyle name="Normal 9 5 4 2 2 4" xfId="20165" xr:uid="{00000000-0005-0000-0000-0000C44E0000}"/>
    <cellStyle name="Normal 9 5 4 2 3" xfId="20166" xr:uid="{00000000-0005-0000-0000-0000C54E0000}"/>
    <cellStyle name="Normal 9 5 4 2 4" xfId="20167" xr:uid="{00000000-0005-0000-0000-0000C64E0000}"/>
    <cellStyle name="Normal 9 5 4 2 5" xfId="20168" xr:uid="{00000000-0005-0000-0000-0000C74E0000}"/>
    <cellStyle name="Normal 9 5 4 3" xfId="20169" xr:uid="{00000000-0005-0000-0000-0000C84E0000}"/>
    <cellStyle name="Normal 9 5 4 3 2" xfId="20170" xr:uid="{00000000-0005-0000-0000-0000C94E0000}"/>
    <cellStyle name="Normal 9 5 4 3 3" xfId="20171" xr:uid="{00000000-0005-0000-0000-0000CA4E0000}"/>
    <cellStyle name="Normal 9 5 4 3 4" xfId="20172" xr:uid="{00000000-0005-0000-0000-0000CB4E0000}"/>
    <cellStyle name="Normal 9 5 4 4" xfId="20173" xr:uid="{00000000-0005-0000-0000-0000CC4E0000}"/>
    <cellStyle name="Normal 9 5 4 5" xfId="20174" xr:uid="{00000000-0005-0000-0000-0000CD4E0000}"/>
    <cellStyle name="Normal 9 5 4 6" xfId="20175" xr:uid="{00000000-0005-0000-0000-0000CE4E0000}"/>
    <cellStyle name="Normal 9 5 5" xfId="20176" xr:uid="{00000000-0005-0000-0000-0000CF4E0000}"/>
    <cellStyle name="Normal 9 5 5 2" xfId="20177" xr:uid="{00000000-0005-0000-0000-0000D04E0000}"/>
    <cellStyle name="Normal 9 5 5 2 2" xfId="20178" xr:uid="{00000000-0005-0000-0000-0000D14E0000}"/>
    <cellStyle name="Normal 9 5 5 2 3" xfId="20179" xr:uid="{00000000-0005-0000-0000-0000D24E0000}"/>
    <cellStyle name="Normal 9 5 5 2 4" xfId="20180" xr:uid="{00000000-0005-0000-0000-0000D34E0000}"/>
    <cellStyle name="Normal 9 5 5 3" xfId="20181" xr:uid="{00000000-0005-0000-0000-0000D44E0000}"/>
    <cellStyle name="Normal 9 5 5 4" xfId="20182" xr:uid="{00000000-0005-0000-0000-0000D54E0000}"/>
    <cellStyle name="Normal 9 5 5 5" xfId="20183" xr:uid="{00000000-0005-0000-0000-0000D64E0000}"/>
    <cellStyle name="Normal 9 5 6" xfId="20184" xr:uid="{00000000-0005-0000-0000-0000D74E0000}"/>
    <cellStyle name="Normal 9 5 7" xfId="20185" xr:uid="{00000000-0005-0000-0000-0000D84E0000}"/>
    <cellStyle name="Normal 9 5 7 2" xfId="20186" xr:uid="{00000000-0005-0000-0000-0000D94E0000}"/>
    <cellStyle name="Normal 9 5 7 3" xfId="20187" xr:uid="{00000000-0005-0000-0000-0000DA4E0000}"/>
    <cellStyle name="Normal 9 5 7 4" xfId="20188" xr:uid="{00000000-0005-0000-0000-0000DB4E0000}"/>
    <cellStyle name="Normal 9 5 8" xfId="20189" xr:uid="{00000000-0005-0000-0000-0000DC4E0000}"/>
    <cellStyle name="Normal 9 5 9" xfId="20190" xr:uid="{00000000-0005-0000-0000-0000DD4E0000}"/>
    <cellStyle name="Normal 9 50" xfId="20191" xr:uid="{00000000-0005-0000-0000-0000DE4E0000}"/>
    <cellStyle name="Normal 9 51" xfId="20192" xr:uid="{00000000-0005-0000-0000-0000DF4E0000}"/>
    <cellStyle name="Normal 9 52" xfId="20193" xr:uid="{00000000-0005-0000-0000-0000E04E0000}"/>
    <cellStyle name="Normal 9 53" xfId="20194" xr:uid="{00000000-0005-0000-0000-0000E14E0000}"/>
    <cellStyle name="Normal 9 54" xfId="20195" xr:uid="{00000000-0005-0000-0000-0000E24E0000}"/>
    <cellStyle name="Normal 9 55" xfId="20196" xr:uid="{00000000-0005-0000-0000-0000E34E0000}"/>
    <cellStyle name="Normal 9 56" xfId="20197" xr:uid="{00000000-0005-0000-0000-0000E44E0000}"/>
    <cellStyle name="Normal 9 57" xfId="20198" xr:uid="{00000000-0005-0000-0000-0000E54E0000}"/>
    <cellStyle name="Normal 9 58" xfId="20199" xr:uid="{00000000-0005-0000-0000-0000E64E0000}"/>
    <cellStyle name="Normal 9 59" xfId="20200" xr:uid="{00000000-0005-0000-0000-0000E74E0000}"/>
    <cellStyle name="Normal 9 6" xfId="20201" xr:uid="{00000000-0005-0000-0000-0000E84E0000}"/>
    <cellStyle name="Normal 9 6 2" xfId="20202" xr:uid="{00000000-0005-0000-0000-0000E94E0000}"/>
    <cellStyle name="Normal 9 6 2 2" xfId="20203" xr:uid="{00000000-0005-0000-0000-0000EA4E0000}"/>
    <cellStyle name="Normal 9 6 2 2 2" xfId="20204" xr:uid="{00000000-0005-0000-0000-0000EB4E0000}"/>
    <cellStyle name="Normal 9 6 2 2 2 2" xfId="20205" xr:uid="{00000000-0005-0000-0000-0000EC4E0000}"/>
    <cellStyle name="Normal 9 6 2 2 2 3" xfId="20206" xr:uid="{00000000-0005-0000-0000-0000ED4E0000}"/>
    <cellStyle name="Normal 9 6 2 2 2 4" xfId="20207" xr:uid="{00000000-0005-0000-0000-0000EE4E0000}"/>
    <cellStyle name="Normal 9 6 2 2 3" xfId="20208" xr:uid="{00000000-0005-0000-0000-0000EF4E0000}"/>
    <cellStyle name="Normal 9 6 2 2 4" xfId="20209" xr:uid="{00000000-0005-0000-0000-0000F04E0000}"/>
    <cellStyle name="Normal 9 6 2 2 5" xfId="20210" xr:uid="{00000000-0005-0000-0000-0000F14E0000}"/>
    <cellStyle name="Normal 9 6 2 3" xfId="20211" xr:uid="{00000000-0005-0000-0000-0000F24E0000}"/>
    <cellStyle name="Normal 9 6 2 3 2" xfId="20212" xr:uid="{00000000-0005-0000-0000-0000F34E0000}"/>
    <cellStyle name="Normal 9 6 2 3 3" xfId="20213" xr:uid="{00000000-0005-0000-0000-0000F44E0000}"/>
    <cellStyle name="Normal 9 6 2 3 4" xfId="20214" xr:uid="{00000000-0005-0000-0000-0000F54E0000}"/>
    <cellStyle name="Normal 9 6 2 4" xfId="20215" xr:uid="{00000000-0005-0000-0000-0000F64E0000}"/>
    <cellStyle name="Normal 9 6 2 5" xfId="20216" xr:uid="{00000000-0005-0000-0000-0000F74E0000}"/>
    <cellStyle name="Normal 9 6 2 6" xfId="20217" xr:uid="{00000000-0005-0000-0000-0000F84E0000}"/>
    <cellStyle name="Normal 9 6 3" xfId="20218" xr:uid="{00000000-0005-0000-0000-0000F94E0000}"/>
    <cellStyle name="Normal 9 6 3 2" xfId="20219" xr:uid="{00000000-0005-0000-0000-0000FA4E0000}"/>
    <cellStyle name="Normal 9 6 3 2 2" xfId="20220" xr:uid="{00000000-0005-0000-0000-0000FB4E0000}"/>
    <cellStyle name="Normal 9 6 3 2 3" xfId="20221" xr:uid="{00000000-0005-0000-0000-0000FC4E0000}"/>
    <cellStyle name="Normal 9 6 3 2 4" xfId="20222" xr:uid="{00000000-0005-0000-0000-0000FD4E0000}"/>
    <cellStyle name="Normal 9 6 3 3" xfId="20223" xr:uid="{00000000-0005-0000-0000-0000FE4E0000}"/>
    <cellStyle name="Normal 9 6 3 4" xfId="20224" xr:uid="{00000000-0005-0000-0000-0000FF4E0000}"/>
    <cellStyle name="Normal 9 6 3 5" xfId="20225" xr:uid="{00000000-0005-0000-0000-0000004F0000}"/>
    <cellStyle name="Normal 9 6 4" xfId="20226" xr:uid="{00000000-0005-0000-0000-0000014F0000}"/>
    <cellStyle name="Normal 9 6 5" xfId="20227" xr:uid="{00000000-0005-0000-0000-0000024F0000}"/>
    <cellStyle name="Normal 9 6 5 2" xfId="20228" xr:uid="{00000000-0005-0000-0000-0000034F0000}"/>
    <cellStyle name="Normal 9 6 5 3" xfId="20229" xr:uid="{00000000-0005-0000-0000-0000044F0000}"/>
    <cellStyle name="Normal 9 6 5 4" xfId="20230" xr:uid="{00000000-0005-0000-0000-0000054F0000}"/>
    <cellStyle name="Normal 9 6 6" xfId="20231" xr:uid="{00000000-0005-0000-0000-0000064F0000}"/>
    <cellStyle name="Normal 9 6 7" xfId="20232" xr:uid="{00000000-0005-0000-0000-0000074F0000}"/>
    <cellStyle name="Normal 9 6 8" xfId="20233" xr:uid="{00000000-0005-0000-0000-0000084F0000}"/>
    <cellStyle name="Normal 9 60" xfId="20234" xr:uid="{00000000-0005-0000-0000-0000094F0000}"/>
    <cellStyle name="Normal 9 61" xfId="20235" xr:uid="{00000000-0005-0000-0000-00000A4F0000}"/>
    <cellStyle name="Normal 9 62" xfId="20236" xr:uid="{00000000-0005-0000-0000-00000B4F0000}"/>
    <cellStyle name="Normal 9 63" xfId="20237" xr:uid="{00000000-0005-0000-0000-00000C4F0000}"/>
    <cellStyle name="Normal 9 64" xfId="20238" xr:uid="{00000000-0005-0000-0000-00000D4F0000}"/>
    <cellStyle name="Normal 9 65" xfId="20239" xr:uid="{00000000-0005-0000-0000-00000E4F0000}"/>
    <cellStyle name="Normal 9 66" xfId="20240" xr:uid="{00000000-0005-0000-0000-00000F4F0000}"/>
    <cellStyle name="Normal 9 67" xfId="20241" xr:uid="{00000000-0005-0000-0000-0000104F0000}"/>
    <cellStyle name="Normal 9 68" xfId="20242" xr:uid="{00000000-0005-0000-0000-0000114F0000}"/>
    <cellStyle name="Normal 9 69" xfId="20243" xr:uid="{00000000-0005-0000-0000-0000124F0000}"/>
    <cellStyle name="Normal 9 7" xfId="20244" xr:uid="{00000000-0005-0000-0000-0000134F0000}"/>
    <cellStyle name="Normal 9 7 2" xfId="20245" xr:uid="{00000000-0005-0000-0000-0000144F0000}"/>
    <cellStyle name="Normal 9 7 2 2" xfId="20246" xr:uid="{00000000-0005-0000-0000-0000154F0000}"/>
    <cellStyle name="Normal 9 7 2 2 2" xfId="20247" xr:uid="{00000000-0005-0000-0000-0000164F0000}"/>
    <cellStyle name="Normal 9 7 2 2 2 2" xfId="20248" xr:uid="{00000000-0005-0000-0000-0000174F0000}"/>
    <cellStyle name="Normal 9 7 2 2 2 3" xfId="20249" xr:uid="{00000000-0005-0000-0000-0000184F0000}"/>
    <cellStyle name="Normal 9 7 2 2 2 4" xfId="20250" xr:uid="{00000000-0005-0000-0000-0000194F0000}"/>
    <cellStyle name="Normal 9 7 2 2 3" xfId="20251" xr:uid="{00000000-0005-0000-0000-00001A4F0000}"/>
    <cellStyle name="Normal 9 7 2 2 4" xfId="20252" xr:uid="{00000000-0005-0000-0000-00001B4F0000}"/>
    <cellStyle name="Normal 9 7 2 2 5" xfId="20253" xr:uid="{00000000-0005-0000-0000-00001C4F0000}"/>
    <cellStyle name="Normal 9 7 2 3" xfId="20254" xr:uid="{00000000-0005-0000-0000-00001D4F0000}"/>
    <cellStyle name="Normal 9 7 2 3 2" xfId="20255" xr:uid="{00000000-0005-0000-0000-00001E4F0000}"/>
    <cellStyle name="Normal 9 7 2 3 3" xfId="20256" xr:uid="{00000000-0005-0000-0000-00001F4F0000}"/>
    <cellStyle name="Normal 9 7 2 3 4" xfId="20257" xr:uid="{00000000-0005-0000-0000-0000204F0000}"/>
    <cellStyle name="Normal 9 7 2 4" xfId="20258" xr:uid="{00000000-0005-0000-0000-0000214F0000}"/>
    <cellStyle name="Normal 9 7 2 5" xfId="20259" xr:uid="{00000000-0005-0000-0000-0000224F0000}"/>
    <cellStyle name="Normal 9 7 2 6" xfId="20260" xr:uid="{00000000-0005-0000-0000-0000234F0000}"/>
    <cellStyle name="Normal 9 7 3" xfId="20261" xr:uid="{00000000-0005-0000-0000-0000244F0000}"/>
    <cellStyle name="Normal 9 7 3 2" xfId="20262" xr:uid="{00000000-0005-0000-0000-0000254F0000}"/>
    <cellStyle name="Normal 9 7 3 2 2" xfId="20263" xr:uid="{00000000-0005-0000-0000-0000264F0000}"/>
    <cellStyle name="Normal 9 7 3 2 3" xfId="20264" xr:uid="{00000000-0005-0000-0000-0000274F0000}"/>
    <cellStyle name="Normal 9 7 3 2 4" xfId="20265" xr:uid="{00000000-0005-0000-0000-0000284F0000}"/>
    <cellStyle name="Normal 9 7 3 3" xfId="20266" xr:uid="{00000000-0005-0000-0000-0000294F0000}"/>
    <cellStyle name="Normal 9 7 3 4" xfId="20267" xr:uid="{00000000-0005-0000-0000-00002A4F0000}"/>
    <cellStyle name="Normal 9 7 3 5" xfId="20268" xr:uid="{00000000-0005-0000-0000-00002B4F0000}"/>
    <cellStyle name="Normal 9 7 4" xfId="20269" xr:uid="{00000000-0005-0000-0000-00002C4F0000}"/>
    <cellStyle name="Normal 9 7 5" xfId="20270" xr:uid="{00000000-0005-0000-0000-00002D4F0000}"/>
    <cellStyle name="Normal 9 7 5 2" xfId="20271" xr:uid="{00000000-0005-0000-0000-00002E4F0000}"/>
    <cellStyle name="Normal 9 7 5 3" xfId="20272" xr:uid="{00000000-0005-0000-0000-00002F4F0000}"/>
    <cellStyle name="Normal 9 7 5 4" xfId="20273" xr:uid="{00000000-0005-0000-0000-0000304F0000}"/>
    <cellStyle name="Normal 9 7 6" xfId="20274" xr:uid="{00000000-0005-0000-0000-0000314F0000}"/>
    <cellStyle name="Normal 9 7 7" xfId="20275" xr:uid="{00000000-0005-0000-0000-0000324F0000}"/>
    <cellStyle name="Normal 9 7 8" xfId="20276" xr:uid="{00000000-0005-0000-0000-0000334F0000}"/>
    <cellStyle name="Normal 9 70" xfId="20277" xr:uid="{00000000-0005-0000-0000-0000344F0000}"/>
    <cellStyle name="Normal 9 71" xfId="20278" xr:uid="{00000000-0005-0000-0000-0000354F0000}"/>
    <cellStyle name="Normal 9 72" xfId="20279" xr:uid="{00000000-0005-0000-0000-0000364F0000}"/>
    <cellStyle name="Normal 9 73" xfId="20280" xr:uid="{00000000-0005-0000-0000-0000374F0000}"/>
    <cellStyle name="Normal 9 74" xfId="20281" xr:uid="{00000000-0005-0000-0000-0000384F0000}"/>
    <cellStyle name="Normal 9 75" xfId="20282" xr:uid="{00000000-0005-0000-0000-0000394F0000}"/>
    <cellStyle name="Normal 9 76" xfId="20283" xr:uid="{00000000-0005-0000-0000-00003A4F0000}"/>
    <cellStyle name="Normal 9 77" xfId="20284" xr:uid="{00000000-0005-0000-0000-00003B4F0000}"/>
    <cellStyle name="Normal 9 78" xfId="20285" xr:uid="{00000000-0005-0000-0000-00003C4F0000}"/>
    <cellStyle name="Normal 9 79" xfId="20286" xr:uid="{00000000-0005-0000-0000-00003D4F0000}"/>
    <cellStyle name="Normal 9 8" xfId="20287" xr:uid="{00000000-0005-0000-0000-00003E4F0000}"/>
    <cellStyle name="Normal 9 8 2" xfId="20288" xr:uid="{00000000-0005-0000-0000-00003F4F0000}"/>
    <cellStyle name="Normal 9 8 2 2" xfId="20289" xr:uid="{00000000-0005-0000-0000-0000404F0000}"/>
    <cellStyle name="Normal 9 8 2 2 2" xfId="20290" xr:uid="{00000000-0005-0000-0000-0000414F0000}"/>
    <cellStyle name="Normal 9 8 2 2 3" xfId="20291" xr:uid="{00000000-0005-0000-0000-0000424F0000}"/>
    <cellStyle name="Normal 9 8 2 2 4" xfId="20292" xr:uid="{00000000-0005-0000-0000-0000434F0000}"/>
    <cellStyle name="Normal 9 8 2 3" xfId="20293" xr:uid="{00000000-0005-0000-0000-0000444F0000}"/>
    <cellStyle name="Normal 9 8 2 4" xfId="20294" xr:uid="{00000000-0005-0000-0000-0000454F0000}"/>
    <cellStyle name="Normal 9 8 2 5" xfId="20295" xr:uid="{00000000-0005-0000-0000-0000464F0000}"/>
    <cellStyle name="Normal 9 8 3" xfId="20296" xr:uid="{00000000-0005-0000-0000-0000474F0000}"/>
    <cellStyle name="Normal 9 8 4" xfId="20297" xr:uid="{00000000-0005-0000-0000-0000484F0000}"/>
    <cellStyle name="Normal 9 8 4 2" xfId="20298" xr:uid="{00000000-0005-0000-0000-0000494F0000}"/>
    <cellStyle name="Normal 9 8 4 3" xfId="20299" xr:uid="{00000000-0005-0000-0000-00004A4F0000}"/>
    <cellStyle name="Normal 9 8 4 4" xfId="20300" xr:uid="{00000000-0005-0000-0000-00004B4F0000}"/>
    <cellStyle name="Normal 9 8 5" xfId="20301" xr:uid="{00000000-0005-0000-0000-00004C4F0000}"/>
    <cellStyle name="Normal 9 8 6" xfId="20302" xr:uid="{00000000-0005-0000-0000-00004D4F0000}"/>
    <cellStyle name="Normal 9 8 7" xfId="20303" xr:uid="{00000000-0005-0000-0000-00004E4F0000}"/>
    <cellStyle name="Normal 9 80" xfId="20304" xr:uid="{00000000-0005-0000-0000-00004F4F0000}"/>
    <cellStyle name="Normal 9 81" xfId="20305" xr:uid="{00000000-0005-0000-0000-0000504F0000}"/>
    <cellStyle name="Normal 9 82" xfId="20306" xr:uid="{00000000-0005-0000-0000-0000514F0000}"/>
    <cellStyle name="Normal 9 83" xfId="20307" xr:uid="{00000000-0005-0000-0000-0000524F0000}"/>
    <cellStyle name="Normal 9 84" xfId="20308" xr:uid="{00000000-0005-0000-0000-0000534F0000}"/>
    <cellStyle name="Normal 9 85" xfId="20309" xr:uid="{00000000-0005-0000-0000-0000544F0000}"/>
    <cellStyle name="Normal 9 86" xfId="20310" xr:uid="{00000000-0005-0000-0000-0000554F0000}"/>
    <cellStyle name="Normal 9 87" xfId="20311" xr:uid="{00000000-0005-0000-0000-0000564F0000}"/>
    <cellStyle name="Normal 9 88" xfId="20312" xr:uid="{00000000-0005-0000-0000-0000574F0000}"/>
    <cellStyle name="Normal 9 89" xfId="20313" xr:uid="{00000000-0005-0000-0000-0000584F0000}"/>
    <cellStyle name="Normal 9 9" xfId="20314" xr:uid="{00000000-0005-0000-0000-0000594F0000}"/>
    <cellStyle name="Normal 9 9 2" xfId="20315" xr:uid="{00000000-0005-0000-0000-00005A4F0000}"/>
    <cellStyle name="Normal 9 90" xfId="20316" xr:uid="{00000000-0005-0000-0000-00005B4F0000}"/>
    <cellStyle name="Normal 9 91" xfId="20317" xr:uid="{00000000-0005-0000-0000-00005C4F0000}"/>
    <cellStyle name="Normal 9 92" xfId="20318" xr:uid="{00000000-0005-0000-0000-00005D4F0000}"/>
    <cellStyle name="Normal 9 93" xfId="20319" xr:uid="{00000000-0005-0000-0000-00005E4F0000}"/>
    <cellStyle name="Normal 9 94" xfId="20320" xr:uid="{00000000-0005-0000-0000-00005F4F0000}"/>
    <cellStyle name="Normal 9 95" xfId="20321" xr:uid="{00000000-0005-0000-0000-0000604F0000}"/>
    <cellStyle name="Normal 9 95 2" xfId="20322" xr:uid="{00000000-0005-0000-0000-0000614F0000}"/>
    <cellStyle name="Normal 9 95 3" xfId="20323" xr:uid="{00000000-0005-0000-0000-0000624F0000}"/>
    <cellStyle name="Normal 9 95 4" xfId="20324" xr:uid="{00000000-0005-0000-0000-0000634F0000}"/>
    <cellStyle name="Normal 9 96" xfId="20325" xr:uid="{00000000-0005-0000-0000-0000644F0000}"/>
    <cellStyle name="Normal 9 97" xfId="20326" xr:uid="{00000000-0005-0000-0000-0000654F0000}"/>
    <cellStyle name="Normal 9 98" xfId="20327" xr:uid="{00000000-0005-0000-0000-0000664F0000}"/>
    <cellStyle name="Normal 90" xfId="20328" xr:uid="{00000000-0005-0000-0000-0000674F0000}"/>
    <cellStyle name="Normal 90 2" xfId="20329" xr:uid="{00000000-0005-0000-0000-0000684F0000}"/>
    <cellStyle name="Normal 90 3" xfId="20330" xr:uid="{00000000-0005-0000-0000-0000694F0000}"/>
    <cellStyle name="Normal 90 4" xfId="20331" xr:uid="{00000000-0005-0000-0000-00006A4F0000}"/>
    <cellStyle name="Normal 91" xfId="20332" xr:uid="{00000000-0005-0000-0000-00006B4F0000}"/>
    <cellStyle name="Normal 91 2" xfId="20333" xr:uid="{00000000-0005-0000-0000-00006C4F0000}"/>
    <cellStyle name="Normal 91 3" xfId="20334" xr:uid="{00000000-0005-0000-0000-00006D4F0000}"/>
    <cellStyle name="Normal 91 4" xfId="20335" xr:uid="{00000000-0005-0000-0000-00006E4F0000}"/>
    <cellStyle name="Normal 92" xfId="20336" xr:uid="{00000000-0005-0000-0000-00006F4F0000}"/>
    <cellStyle name="Normal 92 2" xfId="20337" xr:uid="{00000000-0005-0000-0000-0000704F0000}"/>
    <cellStyle name="Normal 92 3" xfId="20338" xr:uid="{00000000-0005-0000-0000-0000714F0000}"/>
    <cellStyle name="Normal 92 4" xfId="20339" xr:uid="{00000000-0005-0000-0000-0000724F0000}"/>
    <cellStyle name="Normal 93" xfId="20340" xr:uid="{00000000-0005-0000-0000-0000734F0000}"/>
    <cellStyle name="Normal 93 2" xfId="20341" xr:uid="{00000000-0005-0000-0000-0000744F0000}"/>
    <cellStyle name="Normal 94" xfId="20342" xr:uid="{00000000-0005-0000-0000-0000754F0000}"/>
    <cellStyle name="Normal 94 2" xfId="20343" xr:uid="{00000000-0005-0000-0000-0000764F0000}"/>
    <cellStyle name="Normal 94 3" xfId="20344" xr:uid="{00000000-0005-0000-0000-0000774F0000}"/>
    <cellStyle name="Normal 94 4" xfId="20345" xr:uid="{00000000-0005-0000-0000-0000784F0000}"/>
    <cellStyle name="Normal 95" xfId="20346" xr:uid="{00000000-0005-0000-0000-0000794F0000}"/>
    <cellStyle name="Normal 95 2" xfId="20347" xr:uid="{00000000-0005-0000-0000-00007A4F0000}"/>
    <cellStyle name="Normal 95 3" xfId="20348" xr:uid="{00000000-0005-0000-0000-00007B4F0000}"/>
    <cellStyle name="Normal 95 4" xfId="20349" xr:uid="{00000000-0005-0000-0000-00007C4F0000}"/>
    <cellStyle name="Normal 96" xfId="20350" xr:uid="{00000000-0005-0000-0000-00007D4F0000}"/>
    <cellStyle name="Normal 96 2" xfId="20351" xr:uid="{00000000-0005-0000-0000-00007E4F0000}"/>
    <cellStyle name="Normal 96 2 2" xfId="20352" xr:uid="{00000000-0005-0000-0000-00007F4F0000}"/>
    <cellStyle name="Normal 96 2 2 2" xfId="20353" xr:uid="{00000000-0005-0000-0000-0000804F0000}"/>
    <cellStyle name="Normal 96 2 2 3" xfId="20354" xr:uid="{00000000-0005-0000-0000-0000814F0000}"/>
    <cellStyle name="Normal 96 2 2 4" xfId="20355" xr:uid="{00000000-0005-0000-0000-0000824F0000}"/>
    <cellStyle name="Normal 96 2 3" xfId="20356" xr:uid="{00000000-0005-0000-0000-0000834F0000}"/>
    <cellStyle name="Normal 96 2 4" xfId="20357" xr:uid="{00000000-0005-0000-0000-0000844F0000}"/>
    <cellStyle name="Normal 96 2 5" xfId="20358" xr:uid="{00000000-0005-0000-0000-0000854F0000}"/>
    <cellStyle name="Normal 96 3" xfId="20359" xr:uid="{00000000-0005-0000-0000-0000864F0000}"/>
    <cellStyle name="Normal 96 3 2" xfId="20360" xr:uid="{00000000-0005-0000-0000-0000874F0000}"/>
    <cellStyle name="Normal 96 3 3" xfId="20361" xr:uid="{00000000-0005-0000-0000-0000884F0000}"/>
    <cellStyle name="Normal 96 3 4" xfId="20362" xr:uid="{00000000-0005-0000-0000-0000894F0000}"/>
    <cellStyle name="Normal 96 4" xfId="20363" xr:uid="{00000000-0005-0000-0000-00008A4F0000}"/>
    <cellStyle name="Normal 96 4 2" xfId="20364" xr:uid="{00000000-0005-0000-0000-00008B4F0000}"/>
    <cellStyle name="Normal 96 4 3" xfId="20365" xr:uid="{00000000-0005-0000-0000-00008C4F0000}"/>
    <cellStyle name="Normal 96 4 4" xfId="20366" xr:uid="{00000000-0005-0000-0000-00008D4F0000}"/>
    <cellStyle name="Normal 96 5" xfId="20367" xr:uid="{00000000-0005-0000-0000-00008E4F0000}"/>
    <cellStyle name="Normal 96 6" xfId="20368" xr:uid="{00000000-0005-0000-0000-00008F4F0000}"/>
    <cellStyle name="Normal 96 7" xfId="20369" xr:uid="{00000000-0005-0000-0000-0000904F0000}"/>
    <cellStyle name="Normal 97" xfId="20370" xr:uid="{00000000-0005-0000-0000-0000914F0000}"/>
    <cellStyle name="Normal 97 2" xfId="20371" xr:uid="{00000000-0005-0000-0000-0000924F0000}"/>
    <cellStyle name="Normal 97 3" xfId="20372" xr:uid="{00000000-0005-0000-0000-0000934F0000}"/>
    <cellStyle name="Normal 97 4" xfId="20373" xr:uid="{00000000-0005-0000-0000-0000944F0000}"/>
    <cellStyle name="Normal 98" xfId="20374" xr:uid="{00000000-0005-0000-0000-0000954F0000}"/>
    <cellStyle name="Normal 98 2" xfId="20375" xr:uid="{00000000-0005-0000-0000-0000964F0000}"/>
    <cellStyle name="Normal 98 3" xfId="20376" xr:uid="{00000000-0005-0000-0000-0000974F0000}"/>
    <cellStyle name="Normal 98 4" xfId="20377" xr:uid="{00000000-0005-0000-0000-0000984F0000}"/>
    <cellStyle name="Normal 99" xfId="20378" xr:uid="{00000000-0005-0000-0000-0000994F0000}"/>
    <cellStyle name="Normal 99 2" xfId="20379" xr:uid="{00000000-0005-0000-0000-00009A4F0000}"/>
    <cellStyle name="Normal 99 3" xfId="20380" xr:uid="{00000000-0005-0000-0000-00009B4F0000}"/>
    <cellStyle name="Normal 99 4" xfId="20381" xr:uid="{00000000-0005-0000-0000-00009C4F0000}"/>
    <cellStyle name="Normal_Capital &amp; RWA N" xfId="8" xr:uid="{00000000-0005-0000-0000-00009D4F0000}"/>
    <cellStyle name="Normal_Capital &amp; RWA N 2" xfId="16" xr:uid="{00000000-0005-0000-0000-00009E4F0000}"/>
    <cellStyle name="Normal_Capital &amp; RWA N 2 2" xfId="20961" xr:uid="{00000000-0005-0000-0000-00009F4F0000}"/>
    <cellStyle name="Normal_Casestdy draft" xfId="15" xr:uid="{00000000-0005-0000-0000-0000A04F0000}"/>
    <cellStyle name="Normal_Casestdy draft 2" xfId="9" xr:uid="{00000000-0005-0000-0000-0000A14F0000}"/>
    <cellStyle name="Normalny_Eksport 2000 - F" xfId="20382" xr:uid="{00000000-0005-0000-0000-0000A24F0000}"/>
    <cellStyle name="Note 2" xfId="20383" xr:uid="{00000000-0005-0000-0000-0000A34F0000}"/>
    <cellStyle name="Note 2 10" xfId="20384" xr:uid="{00000000-0005-0000-0000-0000A44F0000}"/>
    <cellStyle name="Note 2 10 2" xfId="20385" xr:uid="{00000000-0005-0000-0000-0000A54F0000}"/>
    <cellStyle name="Note 2 10 3" xfId="20386" xr:uid="{00000000-0005-0000-0000-0000A64F0000}"/>
    <cellStyle name="Note 2 10 4" xfId="20387" xr:uid="{00000000-0005-0000-0000-0000A74F0000}"/>
    <cellStyle name="Note 2 10 5" xfId="20388" xr:uid="{00000000-0005-0000-0000-0000A84F0000}"/>
    <cellStyle name="Note 2 11" xfId="20389" xr:uid="{00000000-0005-0000-0000-0000A94F0000}"/>
    <cellStyle name="Note 2 11 2" xfId="20390" xr:uid="{00000000-0005-0000-0000-0000AA4F0000}"/>
    <cellStyle name="Note 2 11 3" xfId="20391" xr:uid="{00000000-0005-0000-0000-0000AB4F0000}"/>
    <cellStyle name="Note 2 11 4" xfId="20392" xr:uid="{00000000-0005-0000-0000-0000AC4F0000}"/>
    <cellStyle name="Note 2 11 5" xfId="20393" xr:uid="{00000000-0005-0000-0000-0000AD4F0000}"/>
    <cellStyle name="Note 2 12" xfId="20394" xr:uid="{00000000-0005-0000-0000-0000AE4F0000}"/>
    <cellStyle name="Note 2 12 2" xfId="20395" xr:uid="{00000000-0005-0000-0000-0000AF4F0000}"/>
    <cellStyle name="Note 2 12 3" xfId="20396" xr:uid="{00000000-0005-0000-0000-0000B04F0000}"/>
    <cellStyle name="Note 2 12 4" xfId="20397" xr:uid="{00000000-0005-0000-0000-0000B14F0000}"/>
    <cellStyle name="Note 2 12 5" xfId="20398" xr:uid="{00000000-0005-0000-0000-0000B24F0000}"/>
    <cellStyle name="Note 2 13" xfId="20399" xr:uid="{00000000-0005-0000-0000-0000B34F0000}"/>
    <cellStyle name="Note 2 13 2" xfId="20400" xr:uid="{00000000-0005-0000-0000-0000B44F0000}"/>
    <cellStyle name="Note 2 13 3" xfId="20401" xr:uid="{00000000-0005-0000-0000-0000B54F0000}"/>
    <cellStyle name="Note 2 13 4" xfId="20402" xr:uid="{00000000-0005-0000-0000-0000B64F0000}"/>
    <cellStyle name="Note 2 13 5" xfId="20403" xr:uid="{00000000-0005-0000-0000-0000B74F0000}"/>
    <cellStyle name="Note 2 14" xfId="20404" xr:uid="{00000000-0005-0000-0000-0000B84F0000}"/>
    <cellStyle name="Note 2 14 2" xfId="20405" xr:uid="{00000000-0005-0000-0000-0000B94F0000}"/>
    <cellStyle name="Note 2 15" xfId="20406" xr:uid="{00000000-0005-0000-0000-0000BA4F0000}"/>
    <cellStyle name="Note 2 15 2" xfId="20407" xr:uid="{00000000-0005-0000-0000-0000BB4F0000}"/>
    <cellStyle name="Note 2 16" xfId="20408" xr:uid="{00000000-0005-0000-0000-0000BC4F0000}"/>
    <cellStyle name="Note 2 17" xfId="20409" xr:uid="{00000000-0005-0000-0000-0000BD4F0000}"/>
    <cellStyle name="Note 2 2" xfId="20410" xr:uid="{00000000-0005-0000-0000-0000BE4F0000}"/>
    <cellStyle name="Note 2 2 10" xfId="20411" xr:uid="{00000000-0005-0000-0000-0000BF4F0000}"/>
    <cellStyle name="Note 2 2 2" xfId="20412" xr:uid="{00000000-0005-0000-0000-0000C04F0000}"/>
    <cellStyle name="Note 2 2 2 2" xfId="20413" xr:uid="{00000000-0005-0000-0000-0000C14F0000}"/>
    <cellStyle name="Note 2 2 2 3" xfId="20414" xr:uid="{00000000-0005-0000-0000-0000C24F0000}"/>
    <cellStyle name="Note 2 2 2 4" xfId="20415" xr:uid="{00000000-0005-0000-0000-0000C34F0000}"/>
    <cellStyle name="Note 2 2 2 5" xfId="20416" xr:uid="{00000000-0005-0000-0000-0000C44F0000}"/>
    <cellStyle name="Note 2 2 3" xfId="20417" xr:uid="{00000000-0005-0000-0000-0000C54F0000}"/>
    <cellStyle name="Note 2 2 3 2" xfId="20418" xr:uid="{00000000-0005-0000-0000-0000C64F0000}"/>
    <cellStyle name="Note 2 2 3 3" xfId="20419" xr:uid="{00000000-0005-0000-0000-0000C74F0000}"/>
    <cellStyle name="Note 2 2 3 4" xfId="20420" xr:uid="{00000000-0005-0000-0000-0000C84F0000}"/>
    <cellStyle name="Note 2 2 3 5" xfId="20421" xr:uid="{00000000-0005-0000-0000-0000C94F0000}"/>
    <cellStyle name="Note 2 2 4" xfId="20422" xr:uid="{00000000-0005-0000-0000-0000CA4F0000}"/>
    <cellStyle name="Note 2 2 4 2" xfId="20423" xr:uid="{00000000-0005-0000-0000-0000CB4F0000}"/>
    <cellStyle name="Note 2 2 4 3" xfId="20424" xr:uid="{00000000-0005-0000-0000-0000CC4F0000}"/>
    <cellStyle name="Note 2 2 4 4" xfId="20425" xr:uid="{00000000-0005-0000-0000-0000CD4F0000}"/>
    <cellStyle name="Note 2 2 5" xfId="20426" xr:uid="{00000000-0005-0000-0000-0000CE4F0000}"/>
    <cellStyle name="Note 2 2 5 2" xfId="20427" xr:uid="{00000000-0005-0000-0000-0000CF4F0000}"/>
    <cellStyle name="Note 2 2 5 3" xfId="20428" xr:uid="{00000000-0005-0000-0000-0000D04F0000}"/>
    <cellStyle name="Note 2 2 5 4" xfId="20429" xr:uid="{00000000-0005-0000-0000-0000D14F0000}"/>
    <cellStyle name="Note 2 2 6" xfId="20430" xr:uid="{00000000-0005-0000-0000-0000D24F0000}"/>
    <cellStyle name="Note 2 2 7" xfId="20431" xr:uid="{00000000-0005-0000-0000-0000D34F0000}"/>
    <cellStyle name="Note 2 2 8" xfId="20432" xr:uid="{00000000-0005-0000-0000-0000D44F0000}"/>
    <cellStyle name="Note 2 2 9" xfId="20433" xr:uid="{00000000-0005-0000-0000-0000D54F0000}"/>
    <cellStyle name="Note 2 3" xfId="20434" xr:uid="{00000000-0005-0000-0000-0000D64F0000}"/>
    <cellStyle name="Note 2 3 2" xfId="20435" xr:uid="{00000000-0005-0000-0000-0000D74F0000}"/>
    <cellStyle name="Note 2 3 3" xfId="20436" xr:uid="{00000000-0005-0000-0000-0000D84F0000}"/>
    <cellStyle name="Note 2 3 4" xfId="20437" xr:uid="{00000000-0005-0000-0000-0000D94F0000}"/>
    <cellStyle name="Note 2 3 5" xfId="20438" xr:uid="{00000000-0005-0000-0000-0000DA4F0000}"/>
    <cellStyle name="Note 2 4" xfId="20439" xr:uid="{00000000-0005-0000-0000-0000DB4F0000}"/>
    <cellStyle name="Note 2 4 2" xfId="20440" xr:uid="{00000000-0005-0000-0000-0000DC4F0000}"/>
    <cellStyle name="Note 2 4 2 2" xfId="20441" xr:uid="{00000000-0005-0000-0000-0000DD4F0000}"/>
    <cellStyle name="Note 2 4 3" xfId="20442" xr:uid="{00000000-0005-0000-0000-0000DE4F0000}"/>
    <cellStyle name="Note 2 4 3 2" xfId="20443" xr:uid="{00000000-0005-0000-0000-0000DF4F0000}"/>
    <cellStyle name="Note 2 4 4" xfId="20444" xr:uid="{00000000-0005-0000-0000-0000E04F0000}"/>
    <cellStyle name="Note 2 4 4 2" xfId="20445" xr:uid="{00000000-0005-0000-0000-0000E14F0000}"/>
    <cellStyle name="Note 2 4 5" xfId="20446" xr:uid="{00000000-0005-0000-0000-0000E24F0000}"/>
    <cellStyle name="Note 2 4 6" xfId="20447" xr:uid="{00000000-0005-0000-0000-0000E34F0000}"/>
    <cellStyle name="Note 2 4 7" xfId="20448" xr:uid="{00000000-0005-0000-0000-0000E44F0000}"/>
    <cellStyle name="Note 2 5" xfId="20449" xr:uid="{00000000-0005-0000-0000-0000E54F0000}"/>
    <cellStyle name="Note 2 5 2" xfId="20450" xr:uid="{00000000-0005-0000-0000-0000E64F0000}"/>
    <cellStyle name="Note 2 5 2 2" xfId="20451" xr:uid="{00000000-0005-0000-0000-0000E74F0000}"/>
    <cellStyle name="Note 2 5 3" xfId="20452" xr:uid="{00000000-0005-0000-0000-0000E84F0000}"/>
    <cellStyle name="Note 2 5 3 2" xfId="20453" xr:uid="{00000000-0005-0000-0000-0000E94F0000}"/>
    <cellStyle name="Note 2 5 4" xfId="20454" xr:uid="{00000000-0005-0000-0000-0000EA4F0000}"/>
    <cellStyle name="Note 2 5 4 2" xfId="20455" xr:uid="{00000000-0005-0000-0000-0000EB4F0000}"/>
    <cellStyle name="Note 2 5 5" xfId="20456" xr:uid="{00000000-0005-0000-0000-0000EC4F0000}"/>
    <cellStyle name="Note 2 5 6" xfId="20457" xr:uid="{00000000-0005-0000-0000-0000ED4F0000}"/>
    <cellStyle name="Note 2 5 7" xfId="20458" xr:uid="{00000000-0005-0000-0000-0000EE4F0000}"/>
    <cellStyle name="Note 2 6" xfId="20459" xr:uid="{00000000-0005-0000-0000-0000EF4F0000}"/>
    <cellStyle name="Note 2 6 2" xfId="20460" xr:uid="{00000000-0005-0000-0000-0000F04F0000}"/>
    <cellStyle name="Note 2 6 2 2" xfId="20461" xr:uid="{00000000-0005-0000-0000-0000F14F0000}"/>
    <cellStyle name="Note 2 6 3" xfId="20462" xr:uid="{00000000-0005-0000-0000-0000F24F0000}"/>
    <cellStyle name="Note 2 6 3 2" xfId="20463" xr:uid="{00000000-0005-0000-0000-0000F34F0000}"/>
    <cellStyle name="Note 2 6 4" xfId="20464" xr:uid="{00000000-0005-0000-0000-0000F44F0000}"/>
    <cellStyle name="Note 2 6 4 2" xfId="20465" xr:uid="{00000000-0005-0000-0000-0000F54F0000}"/>
    <cellStyle name="Note 2 6 5" xfId="20466" xr:uid="{00000000-0005-0000-0000-0000F64F0000}"/>
    <cellStyle name="Note 2 6 6" xfId="20467" xr:uid="{00000000-0005-0000-0000-0000F74F0000}"/>
    <cellStyle name="Note 2 6 7" xfId="20468" xr:uid="{00000000-0005-0000-0000-0000F84F0000}"/>
    <cellStyle name="Note 2 7" xfId="20469" xr:uid="{00000000-0005-0000-0000-0000F94F0000}"/>
    <cellStyle name="Note 2 7 2" xfId="20470" xr:uid="{00000000-0005-0000-0000-0000FA4F0000}"/>
    <cellStyle name="Note 2 7 2 2" xfId="20471" xr:uid="{00000000-0005-0000-0000-0000FB4F0000}"/>
    <cellStyle name="Note 2 7 3" xfId="20472" xr:uid="{00000000-0005-0000-0000-0000FC4F0000}"/>
    <cellStyle name="Note 2 7 3 2" xfId="20473" xr:uid="{00000000-0005-0000-0000-0000FD4F0000}"/>
    <cellStyle name="Note 2 7 4" xfId="20474" xr:uid="{00000000-0005-0000-0000-0000FE4F0000}"/>
    <cellStyle name="Note 2 7 4 2" xfId="20475" xr:uid="{00000000-0005-0000-0000-0000FF4F0000}"/>
    <cellStyle name="Note 2 7 5" xfId="20476" xr:uid="{00000000-0005-0000-0000-000000500000}"/>
    <cellStyle name="Note 2 7 6" xfId="20477" xr:uid="{00000000-0005-0000-0000-000001500000}"/>
    <cellStyle name="Note 2 7 7" xfId="20478" xr:uid="{00000000-0005-0000-0000-000002500000}"/>
    <cellStyle name="Note 2 8" xfId="20479" xr:uid="{00000000-0005-0000-0000-000003500000}"/>
    <cellStyle name="Note 2 8 2" xfId="20480" xr:uid="{00000000-0005-0000-0000-000004500000}"/>
    <cellStyle name="Note 2 8 3" xfId="20481" xr:uid="{00000000-0005-0000-0000-000005500000}"/>
    <cellStyle name="Note 2 8 4" xfId="20482" xr:uid="{00000000-0005-0000-0000-000006500000}"/>
    <cellStyle name="Note 2 8 5" xfId="20483" xr:uid="{00000000-0005-0000-0000-000007500000}"/>
    <cellStyle name="Note 2 9" xfId="20484" xr:uid="{00000000-0005-0000-0000-000008500000}"/>
    <cellStyle name="Note 2 9 2" xfId="20485" xr:uid="{00000000-0005-0000-0000-000009500000}"/>
    <cellStyle name="Note 2 9 3" xfId="20486" xr:uid="{00000000-0005-0000-0000-00000A500000}"/>
    <cellStyle name="Note 2 9 4" xfId="20487" xr:uid="{00000000-0005-0000-0000-00000B500000}"/>
    <cellStyle name="Note 2 9 5" xfId="20488" xr:uid="{00000000-0005-0000-0000-00000C500000}"/>
    <cellStyle name="Note 3 2" xfId="20489" xr:uid="{00000000-0005-0000-0000-00000D500000}"/>
    <cellStyle name="Note 3 2 2" xfId="20490" xr:uid="{00000000-0005-0000-0000-00000E500000}"/>
    <cellStyle name="Note 3 2 3" xfId="20491" xr:uid="{00000000-0005-0000-0000-00000F500000}"/>
    <cellStyle name="Note 3 3" xfId="20492" xr:uid="{00000000-0005-0000-0000-000010500000}"/>
    <cellStyle name="Note 3 3 2" xfId="20493" xr:uid="{00000000-0005-0000-0000-000011500000}"/>
    <cellStyle name="Note 3 4" xfId="20494" xr:uid="{00000000-0005-0000-0000-000012500000}"/>
    <cellStyle name="Note 3 5" xfId="20495" xr:uid="{00000000-0005-0000-0000-000013500000}"/>
    <cellStyle name="Note 4 2" xfId="20496" xr:uid="{00000000-0005-0000-0000-000014500000}"/>
    <cellStyle name="Note 4 2 2" xfId="20497" xr:uid="{00000000-0005-0000-0000-000015500000}"/>
    <cellStyle name="Note 4 2 3" xfId="20498" xr:uid="{00000000-0005-0000-0000-000016500000}"/>
    <cellStyle name="Note 4 3" xfId="20499" xr:uid="{00000000-0005-0000-0000-000017500000}"/>
    <cellStyle name="Note 4 4" xfId="20500" xr:uid="{00000000-0005-0000-0000-000018500000}"/>
    <cellStyle name="Note 4 5" xfId="20501" xr:uid="{00000000-0005-0000-0000-000019500000}"/>
    <cellStyle name="Note 5" xfId="20502" xr:uid="{00000000-0005-0000-0000-00001A500000}"/>
    <cellStyle name="Note 5 2" xfId="20503" xr:uid="{00000000-0005-0000-0000-00001B500000}"/>
    <cellStyle name="Note 5 2 2" xfId="20504" xr:uid="{00000000-0005-0000-0000-00001C500000}"/>
    <cellStyle name="Note 5 3" xfId="20505" xr:uid="{00000000-0005-0000-0000-00001D500000}"/>
    <cellStyle name="Note 5 3 2" xfId="20506" xr:uid="{00000000-0005-0000-0000-00001E500000}"/>
    <cellStyle name="Note 5 4" xfId="20507" xr:uid="{00000000-0005-0000-0000-00001F500000}"/>
    <cellStyle name="Note 5 5" xfId="20508" xr:uid="{00000000-0005-0000-0000-000020500000}"/>
    <cellStyle name="Note 6" xfId="20509" xr:uid="{00000000-0005-0000-0000-000021500000}"/>
    <cellStyle name="Note 6 2" xfId="20510" xr:uid="{00000000-0005-0000-0000-000022500000}"/>
    <cellStyle name="Note 6 2 2" xfId="20511" xr:uid="{00000000-0005-0000-0000-000023500000}"/>
    <cellStyle name="Note 6 3" xfId="20512" xr:uid="{00000000-0005-0000-0000-000024500000}"/>
    <cellStyle name="Note 6 4" xfId="20513" xr:uid="{00000000-0005-0000-0000-000025500000}"/>
    <cellStyle name="Note 7" xfId="20514" xr:uid="{00000000-0005-0000-0000-000026500000}"/>
    <cellStyle name="Note 8" xfId="20515" xr:uid="{00000000-0005-0000-0000-000027500000}"/>
    <cellStyle name="Note 8 2" xfId="20516" xr:uid="{00000000-0005-0000-0000-000028500000}"/>
    <cellStyle name="Note 9" xfId="20517" xr:uid="{00000000-0005-0000-0000-000029500000}"/>
    <cellStyle name="Ôèíàíñîâûé [0]_Ëèñò1" xfId="20518" xr:uid="{00000000-0005-0000-0000-00002A500000}"/>
    <cellStyle name="Ôèíàíñîâûé_Ëèñò1" xfId="20519" xr:uid="{00000000-0005-0000-0000-00002B500000}"/>
    <cellStyle name="Option" xfId="20520" xr:uid="{00000000-0005-0000-0000-00002C500000}"/>
    <cellStyle name="Option 2" xfId="20521" xr:uid="{00000000-0005-0000-0000-00002D500000}"/>
    <cellStyle name="Option 3" xfId="20522" xr:uid="{00000000-0005-0000-0000-00002E500000}"/>
    <cellStyle name="Option 4" xfId="20523" xr:uid="{00000000-0005-0000-0000-00002F500000}"/>
    <cellStyle name="optionalExposure" xfId="20524" xr:uid="{00000000-0005-0000-0000-000030500000}"/>
    <cellStyle name="OptionHeading" xfId="20525" xr:uid="{00000000-0005-0000-0000-000031500000}"/>
    <cellStyle name="OptionHeading 2" xfId="20526" xr:uid="{00000000-0005-0000-0000-000032500000}"/>
    <cellStyle name="OptionHeading 3" xfId="20527" xr:uid="{00000000-0005-0000-0000-000033500000}"/>
    <cellStyle name="Output 2" xfId="20528" xr:uid="{00000000-0005-0000-0000-000034500000}"/>
    <cellStyle name="Output 2 10" xfId="20529" xr:uid="{00000000-0005-0000-0000-000035500000}"/>
    <cellStyle name="Output 2 10 2" xfId="20530" xr:uid="{00000000-0005-0000-0000-000036500000}"/>
    <cellStyle name="Output 2 10 3" xfId="20531" xr:uid="{00000000-0005-0000-0000-000037500000}"/>
    <cellStyle name="Output 2 10 4" xfId="20532" xr:uid="{00000000-0005-0000-0000-000038500000}"/>
    <cellStyle name="Output 2 10 5" xfId="20533" xr:uid="{00000000-0005-0000-0000-000039500000}"/>
    <cellStyle name="Output 2 11" xfId="20534" xr:uid="{00000000-0005-0000-0000-00003A500000}"/>
    <cellStyle name="Output 2 11 2" xfId="20535" xr:uid="{00000000-0005-0000-0000-00003B500000}"/>
    <cellStyle name="Output 2 11 3" xfId="20536" xr:uid="{00000000-0005-0000-0000-00003C500000}"/>
    <cellStyle name="Output 2 11 4" xfId="20537" xr:uid="{00000000-0005-0000-0000-00003D500000}"/>
    <cellStyle name="Output 2 11 5" xfId="20538" xr:uid="{00000000-0005-0000-0000-00003E500000}"/>
    <cellStyle name="Output 2 12" xfId="20539" xr:uid="{00000000-0005-0000-0000-00003F500000}"/>
    <cellStyle name="Output 2 12 2" xfId="20540" xr:uid="{00000000-0005-0000-0000-000040500000}"/>
    <cellStyle name="Output 2 12 3" xfId="20541" xr:uid="{00000000-0005-0000-0000-000041500000}"/>
    <cellStyle name="Output 2 12 4" xfId="20542" xr:uid="{00000000-0005-0000-0000-000042500000}"/>
    <cellStyle name="Output 2 12 5" xfId="20543" xr:uid="{00000000-0005-0000-0000-000043500000}"/>
    <cellStyle name="Output 2 13" xfId="20544" xr:uid="{00000000-0005-0000-0000-000044500000}"/>
    <cellStyle name="Output 2 13 2" xfId="20545" xr:uid="{00000000-0005-0000-0000-000045500000}"/>
    <cellStyle name="Output 2 13 3" xfId="20546" xr:uid="{00000000-0005-0000-0000-000046500000}"/>
    <cellStyle name="Output 2 13 4" xfId="20547" xr:uid="{00000000-0005-0000-0000-000047500000}"/>
    <cellStyle name="Output 2 14" xfId="20548" xr:uid="{00000000-0005-0000-0000-000048500000}"/>
    <cellStyle name="Output 2 15" xfId="20549" xr:uid="{00000000-0005-0000-0000-000049500000}"/>
    <cellStyle name="Output 2 16" xfId="20550" xr:uid="{00000000-0005-0000-0000-00004A500000}"/>
    <cellStyle name="Output 2 2" xfId="20551" xr:uid="{00000000-0005-0000-0000-00004B500000}"/>
    <cellStyle name="Output 2 2 2" xfId="20552" xr:uid="{00000000-0005-0000-0000-00004C500000}"/>
    <cellStyle name="Output 2 2 2 2" xfId="20553" xr:uid="{00000000-0005-0000-0000-00004D500000}"/>
    <cellStyle name="Output 2 2 2 3" xfId="20554" xr:uid="{00000000-0005-0000-0000-00004E500000}"/>
    <cellStyle name="Output 2 2 2 4" xfId="20555" xr:uid="{00000000-0005-0000-0000-00004F500000}"/>
    <cellStyle name="Output 2 2 3" xfId="20556" xr:uid="{00000000-0005-0000-0000-000050500000}"/>
    <cellStyle name="Output 2 2 3 2" xfId="20557" xr:uid="{00000000-0005-0000-0000-000051500000}"/>
    <cellStyle name="Output 2 2 3 3" xfId="20558" xr:uid="{00000000-0005-0000-0000-000052500000}"/>
    <cellStyle name="Output 2 2 3 4" xfId="20559" xr:uid="{00000000-0005-0000-0000-000053500000}"/>
    <cellStyle name="Output 2 2 4" xfId="20560" xr:uid="{00000000-0005-0000-0000-000054500000}"/>
    <cellStyle name="Output 2 2 4 2" xfId="20561" xr:uid="{00000000-0005-0000-0000-000055500000}"/>
    <cellStyle name="Output 2 2 4 3" xfId="20562" xr:uid="{00000000-0005-0000-0000-000056500000}"/>
    <cellStyle name="Output 2 2 4 4" xfId="20563" xr:uid="{00000000-0005-0000-0000-000057500000}"/>
    <cellStyle name="Output 2 2 5" xfId="20564" xr:uid="{00000000-0005-0000-0000-000058500000}"/>
    <cellStyle name="Output 2 2 5 2" xfId="20565" xr:uid="{00000000-0005-0000-0000-000059500000}"/>
    <cellStyle name="Output 2 2 5 3" xfId="20566" xr:uid="{00000000-0005-0000-0000-00005A500000}"/>
    <cellStyle name="Output 2 2 5 4" xfId="20567" xr:uid="{00000000-0005-0000-0000-00005B500000}"/>
    <cellStyle name="Output 2 2 6" xfId="20568" xr:uid="{00000000-0005-0000-0000-00005C500000}"/>
    <cellStyle name="Output 2 2 7" xfId="20569" xr:uid="{00000000-0005-0000-0000-00005D500000}"/>
    <cellStyle name="Output 2 2 8" xfId="20570" xr:uid="{00000000-0005-0000-0000-00005E500000}"/>
    <cellStyle name="Output 2 2 9" xfId="20571" xr:uid="{00000000-0005-0000-0000-00005F500000}"/>
    <cellStyle name="Output 2 3" xfId="20572" xr:uid="{00000000-0005-0000-0000-000060500000}"/>
    <cellStyle name="Output 2 3 2" xfId="20573" xr:uid="{00000000-0005-0000-0000-000061500000}"/>
    <cellStyle name="Output 2 3 3" xfId="20574" xr:uid="{00000000-0005-0000-0000-000062500000}"/>
    <cellStyle name="Output 2 3 4" xfId="20575" xr:uid="{00000000-0005-0000-0000-000063500000}"/>
    <cellStyle name="Output 2 3 5" xfId="20576" xr:uid="{00000000-0005-0000-0000-000064500000}"/>
    <cellStyle name="Output 2 4" xfId="20577" xr:uid="{00000000-0005-0000-0000-000065500000}"/>
    <cellStyle name="Output 2 4 2" xfId="20578" xr:uid="{00000000-0005-0000-0000-000066500000}"/>
    <cellStyle name="Output 2 4 3" xfId="20579" xr:uid="{00000000-0005-0000-0000-000067500000}"/>
    <cellStyle name="Output 2 4 4" xfId="20580" xr:uid="{00000000-0005-0000-0000-000068500000}"/>
    <cellStyle name="Output 2 4 5" xfId="20581" xr:uid="{00000000-0005-0000-0000-000069500000}"/>
    <cellStyle name="Output 2 5" xfId="20582" xr:uid="{00000000-0005-0000-0000-00006A500000}"/>
    <cellStyle name="Output 2 5 2" xfId="20583" xr:uid="{00000000-0005-0000-0000-00006B500000}"/>
    <cellStyle name="Output 2 5 3" xfId="20584" xr:uid="{00000000-0005-0000-0000-00006C500000}"/>
    <cellStyle name="Output 2 5 4" xfId="20585" xr:uid="{00000000-0005-0000-0000-00006D500000}"/>
    <cellStyle name="Output 2 5 5" xfId="20586" xr:uid="{00000000-0005-0000-0000-00006E500000}"/>
    <cellStyle name="Output 2 6" xfId="20587" xr:uid="{00000000-0005-0000-0000-00006F500000}"/>
    <cellStyle name="Output 2 6 2" xfId="20588" xr:uid="{00000000-0005-0000-0000-000070500000}"/>
    <cellStyle name="Output 2 6 3" xfId="20589" xr:uid="{00000000-0005-0000-0000-000071500000}"/>
    <cellStyle name="Output 2 6 4" xfId="20590" xr:uid="{00000000-0005-0000-0000-000072500000}"/>
    <cellStyle name="Output 2 6 5" xfId="20591" xr:uid="{00000000-0005-0000-0000-000073500000}"/>
    <cellStyle name="Output 2 7" xfId="20592" xr:uid="{00000000-0005-0000-0000-000074500000}"/>
    <cellStyle name="Output 2 7 2" xfId="20593" xr:uid="{00000000-0005-0000-0000-000075500000}"/>
    <cellStyle name="Output 2 7 3" xfId="20594" xr:uid="{00000000-0005-0000-0000-000076500000}"/>
    <cellStyle name="Output 2 7 4" xfId="20595" xr:uid="{00000000-0005-0000-0000-000077500000}"/>
    <cellStyle name="Output 2 7 5" xfId="20596" xr:uid="{00000000-0005-0000-0000-000078500000}"/>
    <cellStyle name="Output 2 8" xfId="20597" xr:uid="{00000000-0005-0000-0000-000079500000}"/>
    <cellStyle name="Output 2 8 2" xfId="20598" xr:uid="{00000000-0005-0000-0000-00007A500000}"/>
    <cellStyle name="Output 2 8 3" xfId="20599" xr:uid="{00000000-0005-0000-0000-00007B500000}"/>
    <cellStyle name="Output 2 8 4" xfId="20600" xr:uid="{00000000-0005-0000-0000-00007C500000}"/>
    <cellStyle name="Output 2 8 5" xfId="20601" xr:uid="{00000000-0005-0000-0000-00007D500000}"/>
    <cellStyle name="Output 2 9" xfId="20602" xr:uid="{00000000-0005-0000-0000-00007E500000}"/>
    <cellStyle name="Output 2 9 2" xfId="20603" xr:uid="{00000000-0005-0000-0000-00007F500000}"/>
    <cellStyle name="Output 2 9 3" xfId="20604" xr:uid="{00000000-0005-0000-0000-000080500000}"/>
    <cellStyle name="Output 2 9 4" xfId="20605" xr:uid="{00000000-0005-0000-0000-000081500000}"/>
    <cellStyle name="Output 2 9 5" xfId="20606" xr:uid="{00000000-0005-0000-0000-000082500000}"/>
    <cellStyle name="Output 3" xfId="20607" xr:uid="{00000000-0005-0000-0000-000083500000}"/>
    <cellStyle name="Output 3 2" xfId="20608" xr:uid="{00000000-0005-0000-0000-000084500000}"/>
    <cellStyle name="Output 3 3" xfId="20609" xr:uid="{00000000-0005-0000-0000-000085500000}"/>
    <cellStyle name="Output 4" xfId="20610" xr:uid="{00000000-0005-0000-0000-000086500000}"/>
    <cellStyle name="Output 4 2" xfId="20611" xr:uid="{00000000-0005-0000-0000-000087500000}"/>
    <cellStyle name="Output 4 3" xfId="20612" xr:uid="{00000000-0005-0000-0000-000088500000}"/>
    <cellStyle name="Output 5" xfId="20613" xr:uid="{00000000-0005-0000-0000-000089500000}"/>
    <cellStyle name="Output 5 2" xfId="20614" xr:uid="{00000000-0005-0000-0000-00008A500000}"/>
    <cellStyle name="Output 5 3" xfId="20615" xr:uid="{00000000-0005-0000-0000-00008B500000}"/>
    <cellStyle name="Output 6" xfId="20616" xr:uid="{00000000-0005-0000-0000-00008C500000}"/>
    <cellStyle name="Output 6 2" xfId="20617" xr:uid="{00000000-0005-0000-0000-00008D500000}"/>
    <cellStyle name="Output 6 3" xfId="20618" xr:uid="{00000000-0005-0000-0000-00008E500000}"/>
    <cellStyle name="Output 7" xfId="20619" xr:uid="{00000000-0005-0000-0000-00008F500000}"/>
    <cellStyle name="Percen - Style1" xfId="20620" xr:uid="{00000000-0005-0000-0000-000090500000}"/>
    <cellStyle name="Percent" xfId="20962" builtinId="5"/>
    <cellStyle name="Percent [0]" xfId="20621" xr:uid="{00000000-0005-0000-0000-000092500000}"/>
    <cellStyle name="Percent [00]" xfId="20622" xr:uid="{00000000-0005-0000-0000-000093500000}"/>
    <cellStyle name="Percent 10" xfId="20623" xr:uid="{00000000-0005-0000-0000-000094500000}"/>
    <cellStyle name="Percent 10 2" xfId="20624" xr:uid="{00000000-0005-0000-0000-000095500000}"/>
    <cellStyle name="Percent 10 2 2" xfId="20625" xr:uid="{00000000-0005-0000-0000-000096500000}"/>
    <cellStyle name="Percent 10 3" xfId="20626" xr:uid="{00000000-0005-0000-0000-000097500000}"/>
    <cellStyle name="Percent 10 4" xfId="20627" xr:uid="{00000000-0005-0000-0000-000098500000}"/>
    <cellStyle name="Percent 11" xfId="20628" xr:uid="{00000000-0005-0000-0000-000099500000}"/>
    <cellStyle name="Percent 11 2" xfId="20629" xr:uid="{00000000-0005-0000-0000-00009A500000}"/>
    <cellStyle name="Percent 12" xfId="20630" xr:uid="{00000000-0005-0000-0000-00009B500000}"/>
    <cellStyle name="Percent 12 2" xfId="20631" xr:uid="{00000000-0005-0000-0000-00009C500000}"/>
    <cellStyle name="Percent 13" xfId="20632" xr:uid="{00000000-0005-0000-0000-00009D500000}"/>
    <cellStyle name="Percent 13 2" xfId="20633" xr:uid="{00000000-0005-0000-0000-00009E500000}"/>
    <cellStyle name="Percent 14" xfId="20634" xr:uid="{00000000-0005-0000-0000-00009F500000}"/>
    <cellStyle name="Percent 15" xfId="20635" xr:uid="{00000000-0005-0000-0000-0000A0500000}"/>
    <cellStyle name="Percent 15 2" xfId="20636" xr:uid="{00000000-0005-0000-0000-0000A1500000}"/>
    <cellStyle name="Percent 16" xfId="20637" xr:uid="{00000000-0005-0000-0000-0000A2500000}"/>
    <cellStyle name="Percent 17" xfId="20638" xr:uid="{00000000-0005-0000-0000-0000A3500000}"/>
    <cellStyle name="Percent 18" xfId="20639" xr:uid="{00000000-0005-0000-0000-0000A4500000}"/>
    <cellStyle name="Percent 19" xfId="20640" xr:uid="{00000000-0005-0000-0000-0000A5500000}"/>
    <cellStyle name="Percent 2" xfId="6" xr:uid="{00000000-0005-0000-0000-0000A6500000}"/>
    <cellStyle name="Percent 2 2" xfId="20641" xr:uid="{00000000-0005-0000-0000-0000A7500000}"/>
    <cellStyle name="Percent 2 2 2" xfId="20642" xr:uid="{00000000-0005-0000-0000-0000A8500000}"/>
    <cellStyle name="Percent 2 2 3" xfId="20643" xr:uid="{00000000-0005-0000-0000-0000A9500000}"/>
    <cellStyle name="Percent 2 2 4" xfId="20644" xr:uid="{00000000-0005-0000-0000-0000AA500000}"/>
    <cellStyle name="Percent 2 2 4 2" xfId="20645" xr:uid="{00000000-0005-0000-0000-0000AB500000}"/>
    <cellStyle name="Percent 2 2 4 2 2" xfId="20646" xr:uid="{00000000-0005-0000-0000-0000AC500000}"/>
    <cellStyle name="Percent 2 2 4 2 2 2" xfId="20647" xr:uid="{00000000-0005-0000-0000-0000AD500000}"/>
    <cellStyle name="Percent 2 2 4 2 2 3" xfId="20648" xr:uid="{00000000-0005-0000-0000-0000AE500000}"/>
    <cellStyle name="Percent 2 2 4 2 2 4" xfId="20649" xr:uid="{00000000-0005-0000-0000-0000AF500000}"/>
    <cellStyle name="Percent 2 2 4 2 3" xfId="20650" xr:uid="{00000000-0005-0000-0000-0000B0500000}"/>
    <cellStyle name="Percent 2 2 4 2 4" xfId="20651" xr:uid="{00000000-0005-0000-0000-0000B1500000}"/>
    <cellStyle name="Percent 2 2 4 2 5" xfId="20652" xr:uid="{00000000-0005-0000-0000-0000B2500000}"/>
    <cellStyle name="Percent 2 2 4 3" xfId="20653" xr:uid="{00000000-0005-0000-0000-0000B3500000}"/>
    <cellStyle name="Percent 2 2 4 3 2" xfId="20654" xr:uid="{00000000-0005-0000-0000-0000B4500000}"/>
    <cellStyle name="Percent 2 2 4 3 3" xfId="20655" xr:uid="{00000000-0005-0000-0000-0000B5500000}"/>
    <cellStyle name="Percent 2 2 4 3 4" xfId="20656" xr:uid="{00000000-0005-0000-0000-0000B6500000}"/>
    <cellStyle name="Percent 2 2 4 4" xfId="20657" xr:uid="{00000000-0005-0000-0000-0000B7500000}"/>
    <cellStyle name="Percent 2 2 4 5" xfId="20658" xr:uid="{00000000-0005-0000-0000-0000B8500000}"/>
    <cellStyle name="Percent 2 2 4 6" xfId="20659" xr:uid="{00000000-0005-0000-0000-0000B9500000}"/>
    <cellStyle name="Percent 2 2 5" xfId="20660" xr:uid="{00000000-0005-0000-0000-0000BA500000}"/>
    <cellStyle name="Percent 2 3" xfId="20661" xr:uid="{00000000-0005-0000-0000-0000BB500000}"/>
    <cellStyle name="Percent 2 4" xfId="20662" xr:uid="{00000000-0005-0000-0000-0000BC500000}"/>
    <cellStyle name="Percent 2 5" xfId="20663" xr:uid="{00000000-0005-0000-0000-0000BD500000}"/>
    <cellStyle name="Percent 2 6" xfId="20664" xr:uid="{00000000-0005-0000-0000-0000BE500000}"/>
    <cellStyle name="Percent 2 7" xfId="20665" xr:uid="{00000000-0005-0000-0000-0000BF500000}"/>
    <cellStyle name="Percent 2 8" xfId="20666" xr:uid="{00000000-0005-0000-0000-0000C0500000}"/>
    <cellStyle name="Percent 2 8 2" xfId="20667" xr:uid="{00000000-0005-0000-0000-0000C1500000}"/>
    <cellStyle name="Percent 2 9" xfId="20668" xr:uid="{00000000-0005-0000-0000-0000C2500000}"/>
    <cellStyle name="Percent 2 9 2" xfId="20669" xr:uid="{00000000-0005-0000-0000-0000C3500000}"/>
    <cellStyle name="Percent 2 9 2 2" xfId="20670" xr:uid="{00000000-0005-0000-0000-0000C4500000}"/>
    <cellStyle name="Percent 2 9 2 2 2" xfId="20671" xr:uid="{00000000-0005-0000-0000-0000C5500000}"/>
    <cellStyle name="Percent 2 9 2 2 3" xfId="20672" xr:uid="{00000000-0005-0000-0000-0000C6500000}"/>
    <cellStyle name="Percent 2 9 2 2 4" xfId="20673" xr:uid="{00000000-0005-0000-0000-0000C7500000}"/>
    <cellStyle name="Percent 2 9 2 3" xfId="20674" xr:uid="{00000000-0005-0000-0000-0000C8500000}"/>
    <cellStyle name="Percent 2 9 2 4" xfId="20675" xr:uid="{00000000-0005-0000-0000-0000C9500000}"/>
    <cellStyle name="Percent 2 9 2 5" xfId="20676" xr:uid="{00000000-0005-0000-0000-0000CA500000}"/>
    <cellStyle name="Percent 2 9 3" xfId="20677" xr:uid="{00000000-0005-0000-0000-0000CB500000}"/>
    <cellStyle name="Percent 2 9 3 2" xfId="20678" xr:uid="{00000000-0005-0000-0000-0000CC500000}"/>
    <cellStyle name="Percent 2 9 3 3" xfId="20679" xr:uid="{00000000-0005-0000-0000-0000CD500000}"/>
    <cellStyle name="Percent 2 9 3 4" xfId="20680" xr:uid="{00000000-0005-0000-0000-0000CE500000}"/>
    <cellStyle name="Percent 2 9 4" xfId="20681" xr:uid="{00000000-0005-0000-0000-0000CF500000}"/>
    <cellStyle name="Percent 2 9 5" xfId="20682" xr:uid="{00000000-0005-0000-0000-0000D0500000}"/>
    <cellStyle name="Percent 2 9 6" xfId="20683" xr:uid="{00000000-0005-0000-0000-0000D1500000}"/>
    <cellStyle name="Percent 20" xfId="20684" xr:uid="{00000000-0005-0000-0000-0000D2500000}"/>
    <cellStyle name="Percent 21" xfId="20685" xr:uid="{00000000-0005-0000-0000-0000D3500000}"/>
    <cellStyle name="Percent 21 2" xfId="20686" xr:uid="{00000000-0005-0000-0000-0000D4500000}"/>
    <cellStyle name="Percent 21 3" xfId="20687" xr:uid="{00000000-0005-0000-0000-0000D5500000}"/>
    <cellStyle name="Percent 21 4" xfId="20688" xr:uid="{00000000-0005-0000-0000-0000D6500000}"/>
    <cellStyle name="Percent 3" xfId="14" xr:uid="{00000000-0005-0000-0000-0000D7500000}"/>
    <cellStyle name="Percent 3 2" xfId="20689" xr:uid="{00000000-0005-0000-0000-0000D8500000}"/>
    <cellStyle name="Percent 3 2 2" xfId="20690" xr:uid="{00000000-0005-0000-0000-0000D9500000}"/>
    <cellStyle name="Percent 3 2 2 2" xfId="20691" xr:uid="{00000000-0005-0000-0000-0000DA500000}"/>
    <cellStyle name="Percent 3 2 2 3" xfId="20692" xr:uid="{00000000-0005-0000-0000-0000DB500000}"/>
    <cellStyle name="Percent 3 2 3" xfId="20693" xr:uid="{00000000-0005-0000-0000-0000DC500000}"/>
    <cellStyle name="Percent 3 2 4" xfId="20694" xr:uid="{00000000-0005-0000-0000-0000DD500000}"/>
    <cellStyle name="Percent 3 3" xfId="20695" xr:uid="{00000000-0005-0000-0000-0000DE500000}"/>
    <cellStyle name="Percent 3 3 2" xfId="20696" xr:uid="{00000000-0005-0000-0000-0000DF500000}"/>
    <cellStyle name="Percent 3 4" xfId="20697" xr:uid="{00000000-0005-0000-0000-0000E0500000}"/>
    <cellStyle name="Percent 3 4 2" xfId="20698" xr:uid="{00000000-0005-0000-0000-0000E1500000}"/>
    <cellStyle name="Percent 3 4 3" xfId="20699" xr:uid="{00000000-0005-0000-0000-0000E2500000}"/>
    <cellStyle name="Percent 4" xfId="20700" xr:uid="{00000000-0005-0000-0000-0000E3500000}"/>
    <cellStyle name="Percent 4 2" xfId="20701" xr:uid="{00000000-0005-0000-0000-0000E4500000}"/>
    <cellStyle name="Percent 4 2 2" xfId="20702" xr:uid="{00000000-0005-0000-0000-0000E5500000}"/>
    <cellStyle name="Percent 4 2 2 2" xfId="20703" xr:uid="{00000000-0005-0000-0000-0000E6500000}"/>
    <cellStyle name="Percent 4 3" xfId="20704" xr:uid="{00000000-0005-0000-0000-0000E7500000}"/>
    <cellStyle name="Percent 4 3 2" xfId="20705" xr:uid="{00000000-0005-0000-0000-0000E8500000}"/>
    <cellStyle name="Percent 4 4" xfId="20706" xr:uid="{00000000-0005-0000-0000-0000E9500000}"/>
    <cellStyle name="Percent 5" xfId="20707" xr:uid="{00000000-0005-0000-0000-0000EA500000}"/>
    <cellStyle name="Percent 5 2" xfId="20708" xr:uid="{00000000-0005-0000-0000-0000EB500000}"/>
    <cellStyle name="Percent 5 2 2" xfId="20709" xr:uid="{00000000-0005-0000-0000-0000EC500000}"/>
    <cellStyle name="Percent 5 2 2 2" xfId="20710" xr:uid="{00000000-0005-0000-0000-0000ED500000}"/>
    <cellStyle name="Percent 5 2 3" xfId="20711" xr:uid="{00000000-0005-0000-0000-0000EE500000}"/>
    <cellStyle name="Percent 5 2 4" xfId="20712" xr:uid="{00000000-0005-0000-0000-0000EF500000}"/>
    <cellStyle name="Percent 5 2 4 2" xfId="20713" xr:uid="{00000000-0005-0000-0000-0000F0500000}"/>
    <cellStyle name="Percent 5 2 4 2 2" xfId="20714" xr:uid="{00000000-0005-0000-0000-0000F1500000}"/>
    <cellStyle name="Percent 5 2 4 2 3" xfId="20715" xr:uid="{00000000-0005-0000-0000-0000F2500000}"/>
    <cellStyle name="Percent 5 2 4 2 4" xfId="20716" xr:uid="{00000000-0005-0000-0000-0000F3500000}"/>
    <cellStyle name="Percent 5 2 4 3" xfId="20717" xr:uid="{00000000-0005-0000-0000-0000F4500000}"/>
    <cellStyle name="Percent 5 2 4 4" xfId="20718" xr:uid="{00000000-0005-0000-0000-0000F5500000}"/>
    <cellStyle name="Percent 5 2 4 5" xfId="20719" xr:uid="{00000000-0005-0000-0000-0000F6500000}"/>
    <cellStyle name="Percent 5 2 5" xfId="20720" xr:uid="{00000000-0005-0000-0000-0000F7500000}"/>
    <cellStyle name="Percent 5 2 5 2" xfId="20721" xr:uid="{00000000-0005-0000-0000-0000F8500000}"/>
    <cellStyle name="Percent 5 2 5 3" xfId="20722" xr:uid="{00000000-0005-0000-0000-0000F9500000}"/>
    <cellStyle name="Percent 5 2 5 4" xfId="20723" xr:uid="{00000000-0005-0000-0000-0000FA500000}"/>
    <cellStyle name="Percent 5 2 6" xfId="20724" xr:uid="{00000000-0005-0000-0000-0000FB500000}"/>
    <cellStyle name="Percent 5 2 7" xfId="20725" xr:uid="{00000000-0005-0000-0000-0000FC500000}"/>
    <cellStyle name="Percent 5 2 8" xfId="20726" xr:uid="{00000000-0005-0000-0000-0000FD500000}"/>
    <cellStyle name="Percent 5 3" xfId="20727" xr:uid="{00000000-0005-0000-0000-0000FE500000}"/>
    <cellStyle name="Percent 5 3 2" xfId="20728" xr:uid="{00000000-0005-0000-0000-0000FF500000}"/>
    <cellStyle name="Percent 5 4" xfId="20729" xr:uid="{00000000-0005-0000-0000-000000510000}"/>
    <cellStyle name="Percent 5 4 2" xfId="20730" xr:uid="{00000000-0005-0000-0000-000001510000}"/>
    <cellStyle name="Percent 5 4 2 2" xfId="20731" xr:uid="{00000000-0005-0000-0000-000002510000}"/>
    <cellStyle name="Percent 5 4 2 3" xfId="20732" xr:uid="{00000000-0005-0000-0000-000003510000}"/>
    <cellStyle name="Percent 5 4 2 4" xfId="20733" xr:uid="{00000000-0005-0000-0000-000004510000}"/>
    <cellStyle name="Percent 5 4 3" xfId="20734" xr:uid="{00000000-0005-0000-0000-000005510000}"/>
    <cellStyle name="Percent 5 4 4" xfId="20735" xr:uid="{00000000-0005-0000-0000-000006510000}"/>
    <cellStyle name="Percent 5 4 5" xfId="20736" xr:uid="{00000000-0005-0000-0000-000007510000}"/>
    <cellStyle name="Percent 5 5" xfId="20737" xr:uid="{00000000-0005-0000-0000-000008510000}"/>
    <cellStyle name="Percent 5 5 2" xfId="20738" xr:uid="{00000000-0005-0000-0000-000009510000}"/>
    <cellStyle name="Percent 5 5 3" xfId="20739" xr:uid="{00000000-0005-0000-0000-00000A510000}"/>
    <cellStyle name="Percent 5 5 4" xfId="20740" xr:uid="{00000000-0005-0000-0000-00000B510000}"/>
    <cellStyle name="Percent 5 6" xfId="20741" xr:uid="{00000000-0005-0000-0000-00000C510000}"/>
    <cellStyle name="Percent 5 7" xfId="20742" xr:uid="{00000000-0005-0000-0000-00000D510000}"/>
    <cellStyle name="Percent 5 8" xfId="20743" xr:uid="{00000000-0005-0000-0000-00000E510000}"/>
    <cellStyle name="Percent 6" xfId="20744" xr:uid="{00000000-0005-0000-0000-00000F510000}"/>
    <cellStyle name="Percent 6 2" xfId="20745" xr:uid="{00000000-0005-0000-0000-000010510000}"/>
    <cellStyle name="Percent 6 2 2" xfId="20746" xr:uid="{00000000-0005-0000-0000-000011510000}"/>
    <cellStyle name="Percent 6 3" xfId="20747" xr:uid="{00000000-0005-0000-0000-000012510000}"/>
    <cellStyle name="Percent 6 3 2" xfId="20748" xr:uid="{00000000-0005-0000-0000-000013510000}"/>
    <cellStyle name="Percent 7" xfId="20749" xr:uid="{00000000-0005-0000-0000-000014510000}"/>
    <cellStyle name="Percent 7 2" xfId="20750" xr:uid="{00000000-0005-0000-0000-000015510000}"/>
    <cellStyle name="Percent 7 2 2" xfId="20751" xr:uid="{00000000-0005-0000-0000-000016510000}"/>
    <cellStyle name="Percent 7 3" xfId="20752" xr:uid="{00000000-0005-0000-0000-000017510000}"/>
    <cellStyle name="Percent 8" xfId="20753" xr:uid="{00000000-0005-0000-0000-000018510000}"/>
    <cellStyle name="Percent 8 10" xfId="20754" xr:uid="{00000000-0005-0000-0000-000019510000}"/>
    <cellStyle name="Percent 8 11" xfId="20755" xr:uid="{00000000-0005-0000-0000-00001A510000}"/>
    <cellStyle name="Percent 8 12" xfId="20756" xr:uid="{00000000-0005-0000-0000-00001B510000}"/>
    <cellStyle name="Percent 8 2" xfId="20757" xr:uid="{00000000-0005-0000-0000-00001C510000}"/>
    <cellStyle name="Percent 8 3" xfId="20758" xr:uid="{00000000-0005-0000-0000-00001D510000}"/>
    <cellStyle name="Percent 8 4" xfId="20759" xr:uid="{00000000-0005-0000-0000-00001E510000}"/>
    <cellStyle name="Percent 8 5" xfId="20760" xr:uid="{00000000-0005-0000-0000-00001F510000}"/>
    <cellStyle name="Percent 8 6" xfId="20761" xr:uid="{00000000-0005-0000-0000-000020510000}"/>
    <cellStyle name="Percent 8 7" xfId="20762" xr:uid="{00000000-0005-0000-0000-000021510000}"/>
    <cellStyle name="Percent 8 8" xfId="20763" xr:uid="{00000000-0005-0000-0000-000022510000}"/>
    <cellStyle name="Percent 8 9" xfId="20764" xr:uid="{00000000-0005-0000-0000-000023510000}"/>
    <cellStyle name="Percent 9" xfId="20765" xr:uid="{00000000-0005-0000-0000-000024510000}"/>
    <cellStyle name="Percent 9 10" xfId="20766" xr:uid="{00000000-0005-0000-0000-000025510000}"/>
    <cellStyle name="Percent 9 11" xfId="20767" xr:uid="{00000000-0005-0000-0000-000026510000}"/>
    <cellStyle name="Percent 9 2" xfId="20768" xr:uid="{00000000-0005-0000-0000-000027510000}"/>
    <cellStyle name="Percent 9 3" xfId="20769" xr:uid="{00000000-0005-0000-0000-000028510000}"/>
    <cellStyle name="Percent 9 4" xfId="20770" xr:uid="{00000000-0005-0000-0000-000029510000}"/>
    <cellStyle name="Percent 9 5" xfId="20771" xr:uid="{00000000-0005-0000-0000-00002A510000}"/>
    <cellStyle name="Percent 9 6" xfId="20772" xr:uid="{00000000-0005-0000-0000-00002B510000}"/>
    <cellStyle name="Percent 9 7" xfId="20773" xr:uid="{00000000-0005-0000-0000-00002C510000}"/>
    <cellStyle name="Percent 9 8" xfId="20774" xr:uid="{00000000-0005-0000-0000-00002D510000}"/>
    <cellStyle name="Percent 9 9" xfId="20775" xr:uid="{00000000-0005-0000-0000-00002E510000}"/>
    <cellStyle name="PrePop Currency (0)" xfId="20776" xr:uid="{00000000-0005-0000-0000-00002F510000}"/>
    <cellStyle name="PrePop Currency (2)" xfId="20777" xr:uid="{00000000-0005-0000-0000-000030510000}"/>
    <cellStyle name="PrePop Units (0)" xfId="20778" xr:uid="{00000000-0005-0000-0000-000031510000}"/>
    <cellStyle name="PrePop Units (1)" xfId="20779" xr:uid="{00000000-0005-0000-0000-000032510000}"/>
    <cellStyle name="PrePop Units (2)" xfId="20780" xr:uid="{00000000-0005-0000-0000-000033510000}"/>
    <cellStyle name="Price" xfId="20781" xr:uid="{00000000-0005-0000-0000-000034510000}"/>
    <cellStyle name="Price 2" xfId="20782" xr:uid="{00000000-0005-0000-0000-000035510000}"/>
    <cellStyle name="Price 3" xfId="20783" xr:uid="{00000000-0005-0000-0000-000036510000}"/>
    <cellStyle name="RunRep_Header" xfId="20784" xr:uid="{00000000-0005-0000-0000-000037510000}"/>
    <cellStyle name="Sheet Title" xfId="20785" xr:uid="{00000000-0005-0000-0000-000038510000}"/>
    <cellStyle name="showExposure" xfId="20786" xr:uid="{00000000-0005-0000-0000-000039510000}"/>
    <cellStyle name="showParameterE" xfId="20787" xr:uid="{00000000-0005-0000-0000-00003A510000}"/>
    <cellStyle name="Standard_AX-4-4-Profit-Loss-310899" xfId="20788" xr:uid="{00000000-0005-0000-0000-00003B510000}"/>
    <cellStyle name="Style 1" xfId="20789" xr:uid="{00000000-0005-0000-0000-00003C510000}"/>
    <cellStyle name="Style 1 2" xfId="20790" xr:uid="{00000000-0005-0000-0000-00003D510000}"/>
    <cellStyle name="Style 1 2 2" xfId="20791" xr:uid="{00000000-0005-0000-0000-00003E510000}"/>
    <cellStyle name="Style 1 3" xfId="20792" xr:uid="{00000000-0005-0000-0000-00003F510000}"/>
    <cellStyle name="Style 1 4" xfId="20793" xr:uid="{00000000-0005-0000-0000-000040510000}"/>
    <cellStyle name="Style 2" xfId="20794" xr:uid="{00000000-0005-0000-0000-000041510000}"/>
    <cellStyle name="Style 3" xfId="20795" xr:uid="{00000000-0005-0000-0000-000042510000}"/>
    <cellStyle name="Style 4" xfId="20796" xr:uid="{00000000-0005-0000-0000-000043510000}"/>
    <cellStyle name="Style 5" xfId="20797" xr:uid="{00000000-0005-0000-0000-000044510000}"/>
    <cellStyle name="Style 6" xfId="20798" xr:uid="{00000000-0005-0000-0000-000045510000}"/>
    <cellStyle name="Style 7" xfId="20799" xr:uid="{00000000-0005-0000-0000-000046510000}"/>
    <cellStyle name="Style 8" xfId="20800" xr:uid="{00000000-0005-0000-0000-000047510000}"/>
    <cellStyle name="Text Indent A" xfId="20801" xr:uid="{00000000-0005-0000-0000-000048510000}"/>
    <cellStyle name="Text Indent B" xfId="20802" xr:uid="{00000000-0005-0000-0000-000049510000}"/>
    <cellStyle name="Text Indent C" xfId="20803" xr:uid="{00000000-0005-0000-0000-00004A510000}"/>
    <cellStyle name="Tickmark" xfId="20804" xr:uid="{00000000-0005-0000-0000-00004B510000}"/>
    <cellStyle name="Title 2" xfId="20805" xr:uid="{00000000-0005-0000-0000-00004C510000}"/>
    <cellStyle name="Title 2 2" xfId="20806" xr:uid="{00000000-0005-0000-0000-00004D510000}"/>
    <cellStyle name="Title 2 2 2" xfId="20807" xr:uid="{00000000-0005-0000-0000-00004E510000}"/>
    <cellStyle name="Title 2 3" xfId="20808" xr:uid="{00000000-0005-0000-0000-00004F510000}"/>
    <cellStyle name="Title 2 4" xfId="20809" xr:uid="{00000000-0005-0000-0000-000050510000}"/>
    <cellStyle name="Title 3" xfId="20810" xr:uid="{00000000-0005-0000-0000-000051510000}"/>
    <cellStyle name="Title 3 2" xfId="20811" xr:uid="{00000000-0005-0000-0000-000052510000}"/>
    <cellStyle name="Title 3 3" xfId="20812" xr:uid="{00000000-0005-0000-0000-000053510000}"/>
    <cellStyle name="Title 4" xfId="20813" xr:uid="{00000000-0005-0000-0000-000054510000}"/>
    <cellStyle name="Title 4 2" xfId="20814" xr:uid="{00000000-0005-0000-0000-000055510000}"/>
    <cellStyle name="Title 4 3" xfId="20815" xr:uid="{00000000-0005-0000-0000-000056510000}"/>
    <cellStyle name="Title 5" xfId="20816" xr:uid="{00000000-0005-0000-0000-000057510000}"/>
    <cellStyle name="Title 5 2" xfId="20817" xr:uid="{00000000-0005-0000-0000-000058510000}"/>
    <cellStyle name="Title 5 3" xfId="20818" xr:uid="{00000000-0005-0000-0000-000059510000}"/>
    <cellStyle name="Title 6" xfId="20819" xr:uid="{00000000-0005-0000-0000-00005A510000}"/>
    <cellStyle name="Title 6 2" xfId="20820" xr:uid="{00000000-0005-0000-0000-00005B510000}"/>
    <cellStyle name="Title 6 3" xfId="20821" xr:uid="{00000000-0005-0000-0000-00005C510000}"/>
    <cellStyle name="Title 7" xfId="20822" xr:uid="{00000000-0005-0000-0000-00005D510000}"/>
    <cellStyle name="Total 2" xfId="20823" xr:uid="{00000000-0005-0000-0000-00005E510000}"/>
    <cellStyle name="Total 2 10" xfId="20824" xr:uid="{00000000-0005-0000-0000-00005F510000}"/>
    <cellStyle name="Total 2 10 2" xfId="20825" xr:uid="{00000000-0005-0000-0000-000060510000}"/>
    <cellStyle name="Total 2 10 3" xfId="20826" xr:uid="{00000000-0005-0000-0000-000061510000}"/>
    <cellStyle name="Total 2 10 4" xfId="20827" xr:uid="{00000000-0005-0000-0000-000062510000}"/>
    <cellStyle name="Total 2 10 5" xfId="20828" xr:uid="{00000000-0005-0000-0000-000063510000}"/>
    <cellStyle name="Total 2 11" xfId="20829" xr:uid="{00000000-0005-0000-0000-000064510000}"/>
    <cellStyle name="Total 2 11 2" xfId="20830" xr:uid="{00000000-0005-0000-0000-000065510000}"/>
    <cellStyle name="Total 2 11 3" xfId="20831" xr:uid="{00000000-0005-0000-0000-000066510000}"/>
    <cellStyle name="Total 2 11 4" xfId="20832" xr:uid="{00000000-0005-0000-0000-000067510000}"/>
    <cellStyle name="Total 2 11 5" xfId="20833" xr:uid="{00000000-0005-0000-0000-000068510000}"/>
    <cellStyle name="Total 2 12" xfId="20834" xr:uid="{00000000-0005-0000-0000-000069510000}"/>
    <cellStyle name="Total 2 12 2" xfId="20835" xr:uid="{00000000-0005-0000-0000-00006A510000}"/>
    <cellStyle name="Total 2 12 3" xfId="20836" xr:uid="{00000000-0005-0000-0000-00006B510000}"/>
    <cellStyle name="Total 2 12 4" xfId="20837" xr:uid="{00000000-0005-0000-0000-00006C510000}"/>
    <cellStyle name="Total 2 12 5" xfId="20838" xr:uid="{00000000-0005-0000-0000-00006D510000}"/>
    <cellStyle name="Total 2 13" xfId="20839" xr:uid="{00000000-0005-0000-0000-00006E510000}"/>
    <cellStyle name="Total 2 13 2" xfId="20840" xr:uid="{00000000-0005-0000-0000-00006F510000}"/>
    <cellStyle name="Total 2 13 3" xfId="20841" xr:uid="{00000000-0005-0000-0000-000070510000}"/>
    <cellStyle name="Total 2 13 4" xfId="20842" xr:uid="{00000000-0005-0000-0000-000071510000}"/>
    <cellStyle name="Total 2 14" xfId="20843" xr:uid="{00000000-0005-0000-0000-000072510000}"/>
    <cellStyle name="Total 2 15" xfId="20844" xr:uid="{00000000-0005-0000-0000-000073510000}"/>
    <cellStyle name="Total 2 16" xfId="20845" xr:uid="{00000000-0005-0000-0000-000074510000}"/>
    <cellStyle name="Total 2 2" xfId="20846" xr:uid="{00000000-0005-0000-0000-000075510000}"/>
    <cellStyle name="Total 2 2 2" xfId="20847" xr:uid="{00000000-0005-0000-0000-000076510000}"/>
    <cellStyle name="Total 2 2 2 2" xfId="20848" xr:uid="{00000000-0005-0000-0000-000077510000}"/>
    <cellStyle name="Total 2 2 2 3" xfId="20849" xr:uid="{00000000-0005-0000-0000-000078510000}"/>
    <cellStyle name="Total 2 2 2 4" xfId="20850" xr:uid="{00000000-0005-0000-0000-000079510000}"/>
    <cellStyle name="Total 2 2 3" xfId="20851" xr:uid="{00000000-0005-0000-0000-00007A510000}"/>
    <cellStyle name="Total 2 2 3 2" xfId="20852" xr:uid="{00000000-0005-0000-0000-00007B510000}"/>
    <cellStyle name="Total 2 2 3 3" xfId="20853" xr:uid="{00000000-0005-0000-0000-00007C510000}"/>
    <cellStyle name="Total 2 2 3 4" xfId="20854" xr:uid="{00000000-0005-0000-0000-00007D510000}"/>
    <cellStyle name="Total 2 2 4" xfId="20855" xr:uid="{00000000-0005-0000-0000-00007E510000}"/>
    <cellStyle name="Total 2 2 4 2" xfId="20856" xr:uid="{00000000-0005-0000-0000-00007F510000}"/>
    <cellStyle name="Total 2 2 4 3" xfId="20857" xr:uid="{00000000-0005-0000-0000-000080510000}"/>
    <cellStyle name="Total 2 2 4 4" xfId="20858" xr:uid="{00000000-0005-0000-0000-000081510000}"/>
    <cellStyle name="Total 2 2 5" xfId="20859" xr:uid="{00000000-0005-0000-0000-000082510000}"/>
    <cellStyle name="Total 2 2 5 2" xfId="20860" xr:uid="{00000000-0005-0000-0000-000083510000}"/>
    <cellStyle name="Total 2 2 5 3" xfId="20861" xr:uid="{00000000-0005-0000-0000-000084510000}"/>
    <cellStyle name="Total 2 2 5 4" xfId="20862" xr:uid="{00000000-0005-0000-0000-000085510000}"/>
    <cellStyle name="Total 2 2 6" xfId="20863" xr:uid="{00000000-0005-0000-0000-000086510000}"/>
    <cellStyle name="Total 2 2 7" xfId="20864" xr:uid="{00000000-0005-0000-0000-000087510000}"/>
    <cellStyle name="Total 2 2 8" xfId="20865" xr:uid="{00000000-0005-0000-0000-000088510000}"/>
    <cellStyle name="Total 2 2 9" xfId="20866" xr:uid="{00000000-0005-0000-0000-000089510000}"/>
    <cellStyle name="Total 2 3" xfId="20867" xr:uid="{00000000-0005-0000-0000-00008A510000}"/>
    <cellStyle name="Total 2 3 2" xfId="20868" xr:uid="{00000000-0005-0000-0000-00008B510000}"/>
    <cellStyle name="Total 2 3 3" xfId="20869" xr:uid="{00000000-0005-0000-0000-00008C510000}"/>
    <cellStyle name="Total 2 3 4" xfId="20870" xr:uid="{00000000-0005-0000-0000-00008D510000}"/>
    <cellStyle name="Total 2 3 5" xfId="20871" xr:uid="{00000000-0005-0000-0000-00008E510000}"/>
    <cellStyle name="Total 2 4" xfId="20872" xr:uid="{00000000-0005-0000-0000-00008F510000}"/>
    <cellStyle name="Total 2 4 2" xfId="20873" xr:uid="{00000000-0005-0000-0000-000090510000}"/>
    <cellStyle name="Total 2 4 3" xfId="20874" xr:uid="{00000000-0005-0000-0000-000091510000}"/>
    <cellStyle name="Total 2 4 4" xfId="20875" xr:uid="{00000000-0005-0000-0000-000092510000}"/>
    <cellStyle name="Total 2 4 5" xfId="20876" xr:uid="{00000000-0005-0000-0000-000093510000}"/>
    <cellStyle name="Total 2 5" xfId="20877" xr:uid="{00000000-0005-0000-0000-000094510000}"/>
    <cellStyle name="Total 2 5 2" xfId="20878" xr:uid="{00000000-0005-0000-0000-000095510000}"/>
    <cellStyle name="Total 2 5 3" xfId="20879" xr:uid="{00000000-0005-0000-0000-000096510000}"/>
    <cellStyle name="Total 2 5 4" xfId="20880" xr:uid="{00000000-0005-0000-0000-000097510000}"/>
    <cellStyle name="Total 2 5 5" xfId="20881" xr:uid="{00000000-0005-0000-0000-000098510000}"/>
    <cellStyle name="Total 2 6" xfId="20882" xr:uid="{00000000-0005-0000-0000-000099510000}"/>
    <cellStyle name="Total 2 6 2" xfId="20883" xr:uid="{00000000-0005-0000-0000-00009A510000}"/>
    <cellStyle name="Total 2 6 3" xfId="20884" xr:uid="{00000000-0005-0000-0000-00009B510000}"/>
    <cellStyle name="Total 2 6 4" xfId="20885" xr:uid="{00000000-0005-0000-0000-00009C510000}"/>
    <cellStyle name="Total 2 6 5" xfId="20886" xr:uid="{00000000-0005-0000-0000-00009D510000}"/>
    <cellStyle name="Total 2 7" xfId="20887" xr:uid="{00000000-0005-0000-0000-00009E510000}"/>
    <cellStyle name="Total 2 7 2" xfId="20888" xr:uid="{00000000-0005-0000-0000-00009F510000}"/>
    <cellStyle name="Total 2 7 3" xfId="20889" xr:uid="{00000000-0005-0000-0000-0000A0510000}"/>
    <cellStyle name="Total 2 7 4" xfId="20890" xr:uid="{00000000-0005-0000-0000-0000A1510000}"/>
    <cellStyle name="Total 2 7 5" xfId="20891" xr:uid="{00000000-0005-0000-0000-0000A2510000}"/>
    <cellStyle name="Total 2 8" xfId="20892" xr:uid="{00000000-0005-0000-0000-0000A3510000}"/>
    <cellStyle name="Total 2 8 2" xfId="20893" xr:uid="{00000000-0005-0000-0000-0000A4510000}"/>
    <cellStyle name="Total 2 8 3" xfId="20894" xr:uid="{00000000-0005-0000-0000-0000A5510000}"/>
    <cellStyle name="Total 2 8 4" xfId="20895" xr:uid="{00000000-0005-0000-0000-0000A6510000}"/>
    <cellStyle name="Total 2 8 5" xfId="20896" xr:uid="{00000000-0005-0000-0000-0000A7510000}"/>
    <cellStyle name="Total 2 9" xfId="20897" xr:uid="{00000000-0005-0000-0000-0000A8510000}"/>
    <cellStyle name="Total 2 9 2" xfId="20898" xr:uid="{00000000-0005-0000-0000-0000A9510000}"/>
    <cellStyle name="Total 2 9 3" xfId="20899" xr:uid="{00000000-0005-0000-0000-0000AA510000}"/>
    <cellStyle name="Total 2 9 4" xfId="20900" xr:uid="{00000000-0005-0000-0000-0000AB510000}"/>
    <cellStyle name="Total 2 9 5" xfId="20901" xr:uid="{00000000-0005-0000-0000-0000AC510000}"/>
    <cellStyle name="Total 3" xfId="20902" xr:uid="{00000000-0005-0000-0000-0000AD510000}"/>
    <cellStyle name="Total 3 2" xfId="20903" xr:uid="{00000000-0005-0000-0000-0000AE510000}"/>
    <cellStyle name="Total 3 3" xfId="20904" xr:uid="{00000000-0005-0000-0000-0000AF510000}"/>
    <cellStyle name="Total 4" xfId="20905" xr:uid="{00000000-0005-0000-0000-0000B0510000}"/>
    <cellStyle name="Total 4 2" xfId="20906" xr:uid="{00000000-0005-0000-0000-0000B1510000}"/>
    <cellStyle name="Total 4 3" xfId="20907" xr:uid="{00000000-0005-0000-0000-0000B2510000}"/>
    <cellStyle name="Total 5" xfId="20908" xr:uid="{00000000-0005-0000-0000-0000B3510000}"/>
    <cellStyle name="Total 5 2" xfId="20909" xr:uid="{00000000-0005-0000-0000-0000B4510000}"/>
    <cellStyle name="Total 5 3" xfId="20910" xr:uid="{00000000-0005-0000-0000-0000B5510000}"/>
    <cellStyle name="Total 6" xfId="20911" xr:uid="{00000000-0005-0000-0000-0000B6510000}"/>
    <cellStyle name="Total 6 2" xfId="20912" xr:uid="{00000000-0005-0000-0000-0000B7510000}"/>
    <cellStyle name="Total 6 3" xfId="20913" xr:uid="{00000000-0005-0000-0000-0000B8510000}"/>
    <cellStyle name="Total 7" xfId="20914" xr:uid="{00000000-0005-0000-0000-0000B9510000}"/>
    <cellStyle name="Total2 - Style2" xfId="20915" xr:uid="{00000000-0005-0000-0000-0000BA510000}"/>
    <cellStyle name="Unit" xfId="20916" xr:uid="{00000000-0005-0000-0000-0000BB510000}"/>
    <cellStyle name="Unit 2" xfId="20917" xr:uid="{00000000-0005-0000-0000-0000BC510000}"/>
    <cellStyle name="Unit 3" xfId="20918" xr:uid="{00000000-0005-0000-0000-0000BD510000}"/>
    <cellStyle name="Unit 4" xfId="20919" xr:uid="{00000000-0005-0000-0000-0000BE510000}"/>
    <cellStyle name="Vertical" xfId="20920" xr:uid="{00000000-0005-0000-0000-0000BF510000}"/>
    <cellStyle name="Vertical 2" xfId="20921" xr:uid="{00000000-0005-0000-0000-0000C0510000}"/>
    <cellStyle name="Vertical 3" xfId="20922" xr:uid="{00000000-0005-0000-0000-0000C1510000}"/>
    <cellStyle name="Währung [0]" xfId="20923" xr:uid="{00000000-0005-0000-0000-0000C2510000}"/>
    <cellStyle name="Währung_AX-3-4-Balance-Sheet-310899" xfId="20924" xr:uid="{00000000-0005-0000-0000-0000C3510000}"/>
    <cellStyle name="Warning Text 2" xfId="20925" xr:uid="{00000000-0005-0000-0000-0000C4510000}"/>
    <cellStyle name="Warning Text 2 10" xfId="20926" xr:uid="{00000000-0005-0000-0000-0000C5510000}"/>
    <cellStyle name="Warning Text 2 11" xfId="20927" xr:uid="{00000000-0005-0000-0000-0000C6510000}"/>
    <cellStyle name="Warning Text 2 12" xfId="20928" xr:uid="{00000000-0005-0000-0000-0000C7510000}"/>
    <cellStyle name="Warning Text 2 2" xfId="20929" xr:uid="{00000000-0005-0000-0000-0000C8510000}"/>
    <cellStyle name="Warning Text 2 2 2" xfId="20930" xr:uid="{00000000-0005-0000-0000-0000C9510000}"/>
    <cellStyle name="Warning Text 2 3" xfId="20931" xr:uid="{00000000-0005-0000-0000-0000CA510000}"/>
    <cellStyle name="Warning Text 2 4" xfId="20932" xr:uid="{00000000-0005-0000-0000-0000CB510000}"/>
    <cellStyle name="Warning Text 2 5" xfId="20933" xr:uid="{00000000-0005-0000-0000-0000CC510000}"/>
    <cellStyle name="Warning Text 2 6" xfId="20934" xr:uid="{00000000-0005-0000-0000-0000CD510000}"/>
    <cellStyle name="Warning Text 2 7" xfId="20935" xr:uid="{00000000-0005-0000-0000-0000CE510000}"/>
    <cellStyle name="Warning Text 2 8" xfId="20936" xr:uid="{00000000-0005-0000-0000-0000CF510000}"/>
    <cellStyle name="Warning Text 2 9" xfId="20937" xr:uid="{00000000-0005-0000-0000-0000D0510000}"/>
    <cellStyle name="Warning Text 3" xfId="20938" xr:uid="{00000000-0005-0000-0000-0000D1510000}"/>
    <cellStyle name="Warning Text 3 2" xfId="20939" xr:uid="{00000000-0005-0000-0000-0000D2510000}"/>
    <cellStyle name="Warning Text 3 3" xfId="20940" xr:uid="{00000000-0005-0000-0000-0000D3510000}"/>
    <cellStyle name="Warning Text 4" xfId="20941" xr:uid="{00000000-0005-0000-0000-0000D4510000}"/>
    <cellStyle name="Warning Text 4 2" xfId="20942" xr:uid="{00000000-0005-0000-0000-0000D5510000}"/>
    <cellStyle name="Warning Text 4 3" xfId="20943" xr:uid="{00000000-0005-0000-0000-0000D6510000}"/>
    <cellStyle name="Warning Text 5" xfId="20944" xr:uid="{00000000-0005-0000-0000-0000D7510000}"/>
    <cellStyle name="Warning Text 5 2" xfId="20945" xr:uid="{00000000-0005-0000-0000-0000D8510000}"/>
    <cellStyle name="Warning Text 5 3" xfId="20946" xr:uid="{00000000-0005-0000-0000-0000D9510000}"/>
    <cellStyle name="Warning Text 6" xfId="20947" xr:uid="{00000000-0005-0000-0000-0000DA510000}"/>
    <cellStyle name="Warning Text 6 2" xfId="20948" xr:uid="{00000000-0005-0000-0000-0000DB510000}"/>
    <cellStyle name="Warning Text 6 3" xfId="20949" xr:uid="{00000000-0005-0000-0000-0000DC510000}"/>
    <cellStyle name="Warning Text 7" xfId="20950" xr:uid="{00000000-0005-0000-0000-0000DD510000}"/>
    <cellStyle name="Years" xfId="20951" xr:uid="{00000000-0005-0000-0000-0000DE510000}"/>
    <cellStyle name="Денежный [0]_Capex" xfId="20952" xr:uid="{00000000-0005-0000-0000-0000DF510000}"/>
    <cellStyle name="Денежный_Capex" xfId="20953" xr:uid="{00000000-0005-0000-0000-0000E0510000}"/>
    <cellStyle name="Обычный_7.1" xfId="20954" xr:uid="{00000000-0005-0000-0000-0000E1510000}"/>
    <cellStyle name="ТЕКСТ" xfId="20955" xr:uid="{00000000-0005-0000-0000-0000E2510000}"/>
    <cellStyle name="Тысячи [0]_Chart1 (Sales &amp; Costs)" xfId="20956" xr:uid="{00000000-0005-0000-0000-0000E3510000}"/>
    <cellStyle name="Тысячи_Chart1 (Sales &amp; Costs)" xfId="20957" xr:uid="{00000000-0005-0000-0000-0000E4510000}"/>
    <cellStyle name="Финансовый [0]_Capex" xfId="20958" xr:uid="{00000000-0005-0000-0000-0000E5510000}"/>
    <cellStyle name="Финансовый_Capex" xfId="20959" xr:uid="{00000000-0005-0000-0000-0000E6510000}"/>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35"/>
  <sheetViews>
    <sheetView tabSelected="1" zoomScaleNormal="100" workbookViewId="0">
      <selection activeCell="C14" sqref="C14"/>
    </sheetView>
  </sheetViews>
  <sheetFormatPr defaultColWidth="9.109375" defaultRowHeight="13.8"/>
  <cols>
    <col min="1" max="1" width="10.33203125" style="4" customWidth="1"/>
    <col min="2" max="2" width="138.44140625" style="5" bestFit="1" customWidth="1"/>
    <col min="3" max="3" width="39.44140625" style="5" customWidth="1"/>
    <col min="4" max="6" width="9.109375" style="5"/>
    <col min="7" max="7" width="25" style="5" customWidth="1"/>
    <col min="8" max="16384" width="9.109375" style="5"/>
  </cols>
  <sheetData>
    <row r="1" spans="1:3">
      <c r="A1" s="103"/>
      <c r="B1" s="139" t="s">
        <v>222</v>
      </c>
      <c r="C1" s="103"/>
    </row>
    <row r="2" spans="1:3">
      <c r="A2" s="140">
        <v>1</v>
      </c>
      <c r="B2" s="250" t="s">
        <v>223</v>
      </c>
      <c r="C2" s="540" t="s">
        <v>713</v>
      </c>
    </row>
    <row r="3" spans="1:3">
      <c r="A3" s="140">
        <v>2</v>
      </c>
      <c r="B3" s="251" t="s">
        <v>219</v>
      </c>
      <c r="C3" s="540" t="s">
        <v>724</v>
      </c>
    </row>
    <row r="4" spans="1:3">
      <c r="A4" s="140">
        <v>3</v>
      </c>
      <c r="B4" s="252" t="s">
        <v>224</v>
      </c>
      <c r="C4" s="540" t="s">
        <v>725</v>
      </c>
    </row>
    <row r="5" spans="1:3">
      <c r="A5" s="141">
        <v>4</v>
      </c>
      <c r="B5" s="253" t="s">
        <v>220</v>
      </c>
      <c r="C5" s="39" t="s">
        <v>717</v>
      </c>
    </row>
    <row r="6" spans="1:3" s="142" customFormat="1" ht="45.75" customHeight="1">
      <c r="A6" s="544" t="s">
        <v>296</v>
      </c>
      <c r="B6" s="545"/>
      <c r="C6" s="545"/>
    </row>
    <row r="7" spans="1:3">
      <c r="A7" s="143" t="s">
        <v>29</v>
      </c>
      <c r="B7" s="139" t="s">
        <v>221</v>
      </c>
    </row>
    <row r="8" spans="1:3">
      <c r="A8" s="103">
        <v>1</v>
      </c>
      <c r="B8" s="173" t="s">
        <v>20</v>
      </c>
    </row>
    <row r="9" spans="1:3">
      <c r="A9" s="103">
        <v>2</v>
      </c>
      <c r="B9" s="174" t="s">
        <v>21</v>
      </c>
    </row>
    <row r="10" spans="1:3">
      <c r="A10" s="103">
        <v>3</v>
      </c>
      <c r="B10" s="174" t="s">
        <v>22</v>
      </c>
    </row>
    <row r="11" spans="1:3">
      <c r="A11" s="103">
        <v>4</v>
      </c>
      <c r="B11" s="174" t="s">
        <v>23</v>
      </c>
    </row>
    <row r="12" spans="1:3">
      <c r="A12" s="103">
        <v>5</v>
      </c>
      <c r="B12" s="174" t="s">
        <v>24</v>
      </c>
    </row>
    <row r="13" spans="1:3">
      <c r="A13" s="103">
        <v>6</v>
      </c>
      <c r="B13" s="175" t="s">
        <v>231</v>
      </c>
    </row>
    <row r="14" spans="1:3">
      <c r="A14" s="103">
        <v>7</v>
      </c>
      <c r="B14" s="174" t="s">
        <v>225</v>
      </c>
    </row>
    <row r="15" spans="1:3">
      <c r="A15" s="103">
        <v>8</v>
      </c>
      <c r="B15" s="174" t="s">
        <v>226</v>
      </c>
    </row>
    <row r="16" spans="1:3">
      <c r="A16" s="103">
        <v>9</v>
      </c>
      <c r="B16" s="174" t="s">
        <v>25</v>
      </c>
    </row>
    <row r="17" spans="1:2">
      <c r="A17" s="249" t="s">
        <v>295</v>
      </c>
      <c r="B17" s="248" t="s">
        <v>282</v>
      </c>
    </row>
    <row r="18" spans="1:2">
      <c r="A18" s="103">
        <v>10</v>
      </c>
      <c r="B18" s="174" t="s">
        <v>26</v>
      </c>
    </row>
    <row r="19" spans="1:2">
      <c r="A19" s="103">
        <v>11</v>
      </c>
      <c r="B19" s="175" t="s">
        <v>227</v>
      </c>
    </row>
    <row r="20" spans="1:2">
      <c r="A20" s="103">
        <v>12</v>
      </c>
      <c r="B20" s="175" t="s">
        <v>27</v>
      </c>
    </row>
    <row r="21" spans="1:2">
      <c r="A21" s="298">
        <v>13</v>
      </c>
      <c r="B21" s="299" t="s">
        <v>228</v>
      </c>
    </row>
    <row r="22" spans="1:2">
      <c r="A22" s="298">
        <v>14</v>
      </c>
      <c r="B22" s="300" t="s">
        <v>253</v>
      </c>
    </row>
    <row r="23" spans="1:2">
      <c r="A23" s="298">
        <v>15</v>
      </c>
      <c r="B23" s="301" t="s">
        <v>28</v>
      </c>
    </row>
    <row r="24" spans="1:2">
      <c r="A24" s="298">
        <v>15.1</v>
      </c>
      <c r="B24" s="302" t="s">
        <v>309</v>
      </c>
    </row>
    <row r="25" spans="1:2">
      <c r="A25" s="298">
        <v>16</v>
      </c>
      <c r="B25" s="302" t="s">
        <v>373</v>
      </c>
    </row>
    <row r="26" spans="1:2">
      <c r="A26" s="298">
        <v>17</v>
      </c>
      <c r="B26" s="302" t="s">
        <v>414</v>
      </c>
    </row>
    <row r="27" spans="1:2">
      <c r="A27" s="298">
        <v>18</v>
      </c>
      <c r="B27" s="302" t="s">
        <v>703</v>
      </c>
    </row>
    <row r="28" spans="1:2">
      <c r="A28" s="298">
        <v>19</v>
      </c>
      <c r="B28" s="302" t="s">
        <v>704</v>
      </c>
    </row>
    <row r="29" spans="1:2">
      <c r="A29" s="298">
        <v>20</v>
      </c>
      <c r="B29" s="352" t="s">
        <v>705</v>
      </c>
    </row>
    <row r="30" spans="1:2">
      <c r="A30" s="298">
        <v>21</v>
      </c>
      <c r="B30" s="302" t="s">
        <v>530</v>
      </c>
    </row>
    <row r="31" spans="1:2">
      <c r="A31" s="298">
        <v>22</v>
      </c>
      <c r="B31" s="302" t="s">
        <v>706</v>
      </c>
    </row>
    <row r="32" spans="1:2">
      <c r="A32" s="298">
        <v>23</v>
      </c>
      <c r="B32" s="302" t="s">
        <v>707</v>
      </c>
    </row>
    <row r="33" spans="1:2">
      <c r="A33" s="298">
        <v>24</v>
      </c>
      <c r="B33" s="302" t="s">
        <v>708</v>
      </c>
    </row>
    <row r="34" spans="1:2">
      <c r="A34" s="298">
        <v>25</v>
      </c>
      <c r="B34" s="302" t="s">
        <v>415</v>
      </c>
    </row>
    <row r="35" spans="1:2">
      <c r="A35" s="298">
        <v>26</v>
      </c>
      <c r="B35" s="302" t="s">
        <v>552</v>
      </c>
    </row>
  </sheetData>
  <mergeCells count="1">
    <mergeCell ref="A6:C6"/>
  </mergeCells>
  <hyperlinks>
    <hyperlink ref="B9" location="'2. SOFP'!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 SO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B35" location="'26. Retail Products'!A1" display="General information on retail products" xr:uid="{00000000-0004-0000-0000-00001B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A1:C56"/>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B6" sqref="B6"/>
    </sheetView>
  </sheetViews>
  <sheetFormatPr defaultColWidth="9.109375" defaultRowHeight="13.2"/>
  <cols>
    <col min="1" max="1" width="9.5546875" style="4" bestFit="1" customWidth="1"/>
    <col min="2" max="2" width="132.44140625" style="4" customWidth="1"/>
    <col min="3" max="3" width="18.44140625" style="4" customWidth="1"/>
    <col min="4" max="16384" width="9.109375" style="4"/>
  </cols>
  <sheetData>
    <row r="1" spans="1:3">
      <c r="A1" s="2" t="s">
        <v>30</v>
      </c>
      <c r="B1" s="3" t="str">
        <f>Info!C2</f>
        <v>Terabank</v>
      </c>
    </row>
    <row r="2" spans="1:3" s="2" customFormat="1" ht="15.75" customHeight="1">
      <c r="A2" s="2" t="s">
        <v>31</v>
      </c>
      <c r="B2" s="309">
        <f>'1. key ratios'!B2</f>
        <v>45107</v>
      </c>
    </row>
    <row r="3" spans="1:3" s="2" customFormat="1" ht="15.75" customHeight="1"/>
    <row r="4" spans="1:3" ht="13.8" thickBot="1">
      <c r="A4" s="4" t="s">
        <v>143</v>
      </c>
      <c r="B4" s="85" t="s">
        <v>142</v>
      </c>
    </row>
    <row r="5" spans="1:3">
      <c r="A5" s="44" t="s">
        <v>6</v>
      </c>
      <c r="B5" s="45"/>
      <c r="C5" s="46" t="s">
        <v>35</v>
      </c>
    </row>
    <row r="6" spans="1:3">
      <c r="A6" s="47">
        <v>1</v>
      </c>
      <c r="B6" s="48" t="s">
        <v>141</v>
      </c>
      <c r="C6" s="49">
        <v>237475720</v>
      </c>
    </row>
    <row r="7" spans="1:3">
      <c r="A7" s="47">
        <v>2</v>
      </c>
      <c r="B7" s="50" t="s">
        <v>140</v>
      </c>
      <c r="C7" s="51">
        <v>121372000</v>
      </c>
    </row>
    <row r="8" spans="1:3">
      <c r="A8" s="47">
        <v>3</v>
      </c>
      <c r="B8" s="52" t="s">
        <v>139</v>
      </c>
      <c r="C8" s="51">
        <v>0</v>
      </c>
    </row>
    <row r="9" spans="1:3">
      <c r="A9" s="47">
        <v>4</v>
      </c>
      <c r="B9" s="52" t="s">
        <v>138</v>
      </c>
      <c r="C9" s="51">
        <v>0</v>
      </c>
    </row>
    <row r="10" spans="1:3">
      <c r="A10" s="47">
        <v>5</v>
      </c>
      <c r="B10" s="52" t="s">
        <v>137</v>
      </c>
      <c r="C10" s="51">
        <v>0</v>
      </c>
    </row>
    <row r="11" spans="1:3">
      <c r="A11" s="47">
        <v>6</v>
      </c>
      <c r="B11" s="53" t="s">
        <v>136</v>
      </c>
      <c r="C11" s="51">
        <v>116103720</v>
      </c>
    </row>
    <row r="12" spans="1:3" s="24" customFormat="1">
      <c r="A12" s="47">
        <v>7</v>
      </c>
      <c r="B12" s="48" t="s">
        <v>135</v>
      </c>
      <c r="C12" s="54">
        <v>24624894</v>
      </c>
    </row>
    <row r="13" spans="1:3" s="24" customFormat="1">
      <c r="A13" s="47">
        <v>8</v>
      </c>
      <c r="B13" s="55" t="s">
        <v>134</v>
      </c>
      <c r="C13" s="56">
        <v>0</v>
      </c>
    </row>
    <row r="14" spans="1:3" s="24" customFormat="1" ht="26.4">
      <c r="A14" s="47">
        <v>9</v>
      </c>
      <c r="B14" s="57" t="s">
        <v>133</v>
      </c>
      <c r="C14" s="56">
        <v>0</v>
      </c>
    </row>
    <row r="15" spans="1:3" s="24" customFormat="1">
      <c r="A15" s="47">
        <v>10</v>
      </c>
      <c r="B15" s="58" t="s">
        <v>132</v>
      </c>
      <c r="C15" s="56">
        <v>24624894</v>
      </c>
    </row>
    <row r="16" spans="1:3" s="24" customFormat="1">
      <c r="A16" s="47">
        <v>11</v>
      </c>
      <c r="B16" s="59" t="s">
        <v>131</v>
      </c>
      <c r="C16" s="56">
        <v>0</v>
      </c>
    </row>
    <row r="17" spans="1:3" s="24" customFormat="1">
      <c r="A17" s="47">
        <v>12</v>
      </c>
      <c r="B17" s="58" t="s">
        <v>130</v>
      </c>
      <c r="C17" s="56">
        <v>0</v>
      </c>
    </row>
    <row r="18" spans="1:3" s="24" customFormat="1">
      <c r="A18" s="47">
        <v>13</v>
      </c>
      <c r="B18" s="58" t="s">
        <v>129</v>
      </c>
      <c r="C18" s="56">
        <v>0</v>
      </c>
    </row>
    <row r="19" spans="1:3" s="24" customFormat="1">
      <c r="A19" s="47">
        <v>14</v>
      </c>
      <c r="B19" s="58" t="s">
        <v>128</v>
      </c>
      <c r="C19" s="56">
        <v>0</v>
      </c>
    </row>
    <row r="20" spans="1:3" s="24" customFormat="1">
      <c r="A20" s="47">
        <v>15</v>
      </c>
      <c r="B20" s="58" t="s">
        <v>127</v>
      </c>
      <c r="C20" s="56">
        <v>0</v>
      </c>
    </row>
    <row r="21" spans="1:3" s="24" customFormat="1" ht="26.4">
      <c r="A21" s="47">
        <v>16</v>
      </c>
      <c r="B21" s="57" t="s">
        <v>126</v>
      </c>
      <c r="C21" s="56">
        <v>0</v>
      </c>
    </row>
    <row r="22" spans="1:3" s="24" customFormat="1">
      <c r="A22" s="47">
        <v>17</v>
      </c>
      <c r="B22" s="60" t="s">
        <v>125</v>
      </c>
      <c r="C22" s="56">
        <v>0</v>
      </c>
    </row>
    <row r="23" spans="1:3" s="24" customFormat="1">
      <c r="A23" s="47">
        <v>18</v>
      </c>
      <c r="B23" s="524" t="s">
        <v>553</v>
      </c>
      <c r="C23" s="56">
        <v>0</v>
      </c>
    </row>
    <row r="24" spans="1:3" s="24" customFormat="1">
      <c r="A24" s="47">
        <v>19</v>
      </c>
      <c r="B24" s="57" t="s">
        <v>124</v>
      </c>
      <c r="C24" s="56">
        <v>0</v>
      </c>
    </row>
    <row r="25" spans="1:3" s="24" customFormat="1" ht="26.4">
      <c r="A25" s="47">
        <v>20</v>
      </c>
      <c r="B25" s="57" t="s">
        <v>101</v>
      </c>
      <c r="C25" s="56">
        <v>0</v>
      </c>
    </row>
    <row r="26" spans="1:3" s="24" customFormat="1">
      <c r="A26" s="47">
        <v>21</v>
      </c>
      <c r="B26" s="59" t="s">
        <v>123</v>
      </c>
      <c r="C26" s="56">
        <v>0</v>
      </c>
    </row>
    <row r="27" spans="1:3" s="24" customFormat="1">
      <c r="A27" s="47">
        <v>22</v>
      </c>
      <c r="B27" s="59" t="s">
        <v>122</v>
      </c>
      <c r="C27" s="56">
        <v>0</v>
      </c>
    </row>
    <row r="28" spans="1:3" s="24" customFormat="1">
      <c r="A28" s="47">
        <v>23</v>
      </c>
      <c r="B28" s="59" t="s">
        <v>121</v>
      </c>
      <c r="C28" s="56">
        <v>0</v>
      </c>
    </row>
    <row r="29" spans="1:3" s="24" customFormat="1">
      <c r="A29" s="47">
        <v>24</v>
      </c>
      <c r="B29" s="61" t="s">
        <v>120</v>
      </c>
      <c r="C29" s="54">
        <v>212850826</v>
      </c>
    </row>
    <row r="30" spans="1:3" s="24" customFormat="1">
      <c r="A30" s="62"/>
      <c r="B30" s="63"/>
      <c r="C30" s="56">
        <v>0</v>
      </c>
    </row>
    <row r="31" spans="1:3" s="24" customFormat="1">
      <c r="A31" s="62">
        <v>25</v>
      </c>
      <c r="B31" s="61" t="s">
        <v>119</v>
      </c>
      <c r="C31" s="54">
        <v>17015050</v>
      </c>
    </row>
    <row r="32" spans="1:3" s="24" customFormat="1">
      <c r="A32" s="62">
        <v>26</v>
      </c>
      <c r="B32" s="52" t="s">
        <v>118</v>
      </c>
      <c r="C32" s="64">
        <v>17015050</v>
      </c>
    </row>
    <row r="33" spans="1:3" s="24" customFormat="1">
      <c r="A33" s="62">
        <v>27</v>
      </c>
      <c r="B33" s="65" t="s">
        <v>192</v>
      </c>
      <c r="C33" s="56">
        <v>0</v>
      </c>
    </row>
    <row r="34" spans="1:3" s="24" customFormat="1">
      <c r="A34" s="62">
        <v>28</v>
      </c>
      <c r="B34" s="65" t="s">
        <v>117</v>
      </c>
      <c r="C34" s="56">
        <v>17015050</v>
      </c>
    </row>
    <row r="35" spans="1:3" s="24" customFormat="1">
      <c r="A35" s="62">
        <v>29</v>
      </c>
      <c r="B35" s="52" t="s">
        <v>116</v>
      </c>
      <c r="C35" s="56">
        <v>0</v>
      </c>
    </row>
    <row r="36" spans="1:3" s="24" customFormat="1">
      <c r="A36" s="62">
        <v>30</v>
      </c>
      <c r="B36" s="61" t="s">
        <v>115</v>
      </c>
      <c r="C36" s="54">
        <v>0</v>
      </c>
    </row>
    <row r="37" spans="1:3" s="24" customFormat="1">
      <c r="A37" s="62">
        <v>31</v>
      </c>
      <c r="B37" s="57" t="s">
        <v>114</v>
      </c>
      <c r="C37" s="56">
        <v>0</v>
      </c>
    </row>
    <row r="38" spans="1:3" s="24" customFormat="1">
      <c r="A38" s="62">
        <v>32</v>
      </c>
      <c r="B38" s="58" t="s">
        <v>113</v>
      </c>
      <c r="C38" s="56">
        <v>0</v>
      </c>
    </row>
    <row r="39" spans="1:3" s="24" customFormat="1">
      <c r="A39" s="62">
        <v>33</v>
      </c>
      <c r="B39" s="57" t="s">
        <v>112</v>
      </c>
      <c r="C39" s="56">
        <v>0</v>
      </c>
    </row>
    <row r="40" spans="1:3" s="24" customFormat="1" ht="26.4">
      <c r="A40" s="62">
        <v>34</v>
      </c>
      <c r="B40" s="57" t="s">
        <v>101</v>
      </c>
      <c r="C40" s="56">
        <v>0</v>
      </c>
    </row>
    <row r="41" spans="1:3" s="24" customFormat="1">
      <c r="A41" s="62">
        <v>35</v>
      </c>
      <c r="B41" s="59" t="s">
        <v>111</v>
      </c>
      <c r="C41" s="56">
        <v>0</v>
      </c>
    </row>
    <row r="42" spans="1:3" s="24" customFormat="1">
      <c r="A42" s="62">
        <v>36</v>
      </c>
      <c r="B42" s="61" t="s">
        <v>110</v>
      </c>
      <c r="C42" s="54">
        <v>17015050</v>
      </c>
    </row>
    <row r="43" spans="1:3" s="24" customFormat="1">
      <c r="A43" s="62"/>
      <c r="B43" s="63"/>
      <c r="C43" s="56">
        <v>0</v>
      </c>
    </row>
    <row r="44" spans="1:3" s="24" customFormat="1">
      <c r="A44" s="62">
        <v>37</v>
      </c>
      <c r="B44" s="66" t="s">
        <v>109</v>
      </c>
      <c r="C44" s="54">
        <v>48310304.659999996</v>
      </c>
    </row>
    <row r="45" spans="1:3" s="24" customFormat="1">
      <c r="A45" s="62">
        <v>38</v>
      </c>
      <c r="B45" s="52" t="s">
        <v>108</v>
      </c>
      <c r="C45" s="56">
        <v>48310304.659999996</v>
      </c>
    </row>
    <row r="46" spans="1:3" s="24" customFormat="1">
      <c r="A46" s="62">
        <v>39</v>
      </c>
      <c r="B46" s="52" t="s">
        <v>107</v>
      </c>
      <c r="C46" s="56">
        <v>0</v>
      </c>
    </row>
    <row r="47" spans="1:3" s="24" customFormat="1">
      <c r="A47" s="62">
        <v>40</v>
      </c>
      <c r="B47" s="52" t="s">
        <v>106</v>
      </c>
      <c r="C47" s="56">
        <v>0</v>
      </c>
    </row>
    <row r="48" spans="1:3" s="24" customFormat="1">
      <c r="A48" s="62">
        <v>41</v>
      </c>
      <c r="B48" s="66" t="s">
        <v>105</v>
      </c>
      <c r="C48" s="54">
        <v>0</v>
      </c>
    </row>
    <row r="49" spans="1:3" s="24" customFormat="1">
      <c r="A49" s="62">
        <v>42</v>
      </c>
      <c r="B49" s="57" t="s">
        <v>104</v>
      </c>
      <c r="C49" s="56">
        <v>0</v>
      </c>
    </row>
    <row r="50" spans="1:3" s="24" customFormat="1">
      <c r="A50" s="62">
        <v>43</v>
      </c>
      <c r="B50" s="58" t="s">
        <v>103</v>
      </c>
      <c r="C50" s="56">
        <v>0</v>
      </c>
    </row>
    <row r="51" spans="1:3" s="24" customFormat="1">
      <c r="A51" s="62">
        <v>44</v>
      </c>
      <c r="B51" s="57" t="s">
        <v>102</v>
      </c>
      <c r="C51" s="56">
        <v>0</v>
      </c>
    </row>
    <row r="52" spans="1:3" s="24" customFormat="1" ht="26.4">
      <c r="A52" s="62">
        <v>45</v>
      </c>
      <c r="B52" s="57" t="s">
        <v>101</v>
      </c>
      <c r="C52" s="56">
        <v>0</v>
      </c>
    </row>
    <row r="53" spans="1:3" s="24" customFormat="1" ht="13.8" thickBot="1">
      <c r="A53" s="62">
        <v>46</v>
      </c>
      <c r="B53" s="67" t="s">
        <v>100</v>
      </c>
      <c r="C53" s="68">
        <v>48310304.659999996</v>
      </c>
    </row>
    <row r="56" spans="1:3">
      <c r="B56" s="4" t="s">
        <v>7</v>
      </c>
    </row>
  </sheetData>
  <dataValidations disablePrompts="1" count="1">
    <dataValidation operator="lessThanOrEqual" allowBlank="1" showInputMessage="1" showErrorMessage="1" errorTitle="Should be negative number" error="Should be whole negative number or 0" sqref="C13:C53"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D23"/>
  <sheetViews>
    <sheetView workbookViewId="0"/>
  </sheetViews>
  <sheetFormatPr defaultColWidth="9.109375" defaultRowHeight="13.8"/>
  <cols>
    <col min="1" max="1" width="9.44140625" style="165" bestFit="1" customWidth="1"/>
    <col min="2" max="2" width="59" style="165" customWidth="1"/>
    <col min="3" max="3" width="16.6640625" style="165" bestFit="1" customWidth="1"/>
    <col min="4" max="4" width="13.33203125" style="165" bestFit="1" customWidth="1"/>
    <col min="5" max="16384" width="9.109375" style="165"/>
  </cols>
  <sheetData>
    <row r="1" spans="1:4">
      <c r="A1" s="163" t="s">
        <v>30</v>
      </c>
      <c r="B1" s="3" t="str">
        <f>Info!C2</f>
        <v>Terabank</v>
      </c>
    </row>
    <row r="2" spans="1:4" s="163" customFormat="1" ht="15.75" customHeight="1">
      <c r="A2" s="163" t="s">
        <v>31</v>
      </c>
      <c r="B2" s="309">
        <f>'1. key ratios'!B2</f>
        <v>45107</v>
      </c>
    </row>
    <row r="3" spans="1:4" s="163" customFormat="1" ht="15.75" customHeight="1"/>
    <row r="4" spans="1:4" ht="14.4" thickBot="1">
      <c r="A4" s="165" t="s">
        <v>281</v>
      </c>
      <c r="B4" s="241" t="s">
        <v>282</v>
      </c>
    </row>
    <row r="5" spans="1:4" s="170" customFormat="1" ht="12.75" customHeight="1">
      <c r="A5" s="296"/>
      <c r="B5" s="297" t="s">
        <v>285</v>
      </c>
      <c r="C5" s="234" t="s">
        <v>283</v>
      </c>
      <c r="D5" s="235" t="s">
        <v>284</v>
      </c>
    </row>
    <row r="6" spans="1:4" s="242" customFormat="1">
      <c r="A6" s="236">
        <v>1</v>
      </c>
      <c r="B6" s="291" t="s">
        <v>286</v>
      </c>
      <c r="C6" s="291"/>
      <c r="D6" s="237"/>
    </row>
    <row r="7" spans="1:4" s="242" customFormat="1">
      <c r="A7" s="238" t="s">
        <v>272</v>
      </c>
      <c r="B7" s="292" t="s">
        <v>287</v>
      </c>
      <c r="C7" s="287">
        <v>4.4999999999999998E-2</v>
      </c>
      <c r="D7" s="288">
        <v>58411029.681178622</v>
      </c>
    </row>
    <row r="8" spans="1:4" s="242" customFormat="1">
      <c r="A8" s="238" t="s">
        <v>273</v>
      </c>
      <c r="B8" s="292" t="s">
        <v>288</v>
      </c>
      <c r="C8" s="287">
        <v>0.06</v>
      </c>
      <c r="D8" s="288">
        <v>77881372.908238158</v>
      </c>
    </row>
    <row r="9" spans="1:4" s="242" customFormat="1">
      <c r="A9" s="238" t="s">
        <v>274</v>
      </c>
      <c r="B9" s="292" t="s">
        <v>289</v>
      </c>
      <c r="C9" s="287">
        <v>0.08</v>
      </c>
      <c r="D9" s="288">
        <v>103841830.54431756</v>
      </c>
    </row>
    <row r="10" spans="1:4" s="242" customFormat="1">
      <c r="A10" s="236" t="s">
        <v>275</v>
      </c>
      <c r="B10" s="291" t="s">
        <v>290</v>
      </c>
      <c r="C10" s="291"/>
      <c r="D10" s="291"/>
    </row>
    <row r="11" spans="1:4" s="243" customFormat="1">
      <c r="A11" s="239" t="s">
        <v>276</v>
      </c>
      <c r="B11" s="286" t="s">
        <v>356</v>
      </c>
      <c r="C11" s="287">
        <v>2.5000000000000001E-2</v>
      </c>
      <c r="D11" s="288">
        <v>32450572.045099236</v>
      </c>
    </row>
    <row r="12" spans="1:4" s="243" customFormat="1">
      <c r="A12" s="239" t="s">
        <v>277</v>
      </c>
      <c r="B12" s="286" t="s">
        <v>291</v>
      </c>
      <c r="C12" s="287">
        <v>0</v>
      </c>
      <c r="D12" s="288">
        <v>0</v>
      </c>
    </row>
    <row r="13" spans="1:4" s="243" customFormat="1">
      <c r="A13" s="239" t="s">
        <v>278</v>
      </c>
      <c r="B13" s="286" t="s">
        <v>292</v>
      </c>
      <c r="C13" s="287">
        <v>0</v>
      </c>
      <c r="D13" s="288">
        <v>0</v>
      </c>
    </row>
    <row r="14" spans="1:4" s="243" customFormat="1">
      <c r="A14" s="236" t="s">
        <v>279</v>
      </c>
      <c r="B14" s="291" t="s">
        <v>353</v>
      </c>
      <c r="C14" s="291"/>
      <c r="D14" s="291"/>
    </row>
    <row r="15" spans="1:4" s="243" customFormat="1">
      <c r="A15" s="239">
        <v>3.1</v>
      </c>
      <c r="B15" s="286" t="s">
        <v>297</v>
      </c>
      <c r="C15" s="287">
        <v>5.5821931823000326E-2</v>
      </c>
      <c r="D15" s="288">
        <v>72458144.812755585</v>
      </c>
    </row>
    <row r="16" spans="1:4" s="243" customFormat="1">
      <c r="A16" s="239">
        <v>3.2</v>
      </c>
      <c r="B16" s="286" t="s">
        <v>298</v>
      </c>
      <c r="C16" s="287">
        <v>6.6170484745912569E-2</v>
      </c>
      <c r="D16" s="288">
        <v>85890803.30025503</v>
      </c>
    </row>
    <row r="17" spans="1:4" s="242" customFormat="1">
      <c r="A17" s="239">
        <v>3.3</v>
      </c>
      <c r="B17" s="286" t="s">
        <v>299</v>
      </c>
      <c r="C17" s="287">
        <v>7.9787001749744457E-2</v>
      </c>
      <c r="D17" s="288">
        <v>103565353.94170165</v>
      </c>
    </row>
    <row r="18" spans="1:4" s="170" customFormat="1" ht="12.75" customHeight="1">
      <c r="A18" s="294"/>
      <c r="B18" s="295" t="s">
        <v>352</v>
      </c>
      <c r="C18" s="290" t="s">
        <v>283</v>
      </c>
      <c r="D18" s="293" t="s">
        <v>284</v>
      </c>
    </row>
    <row r="19" spans="1:4" s="242" customFormat="1">
      <c r="A19" s="240">
        <v>4</v>
      </c>
      <c r="B19" s="286" t="s">
        <v>293</v>
      </c>
      <c r="C19" s="289">
        <v>0.12582193182300033</v>
      </c>
      <c r="D19" s="288">
        <v>163319746.53903344</v>
      </c>
    </row>
    <row r="20" spans="1:4" s="242" customFormat="1">
      <c r="A20" s="240">
        <v>5</v>
      </c>
      <c r="B20" s="286" t="s">
        <v>90</v>
      </c>
      <c r="C20" s="289">
        <v>0.15117048474591255</v>
      </c>
      <c r="D20" s="288">
        <v>196222748.2535924</v>
      </c>
    </row>
    <row r="21" spans="1:4" s="242" customFormat="1" ht="14.4" thickBot="1">
      <c r="A21" s="244" t="s">
        <v>280</v>
      </c>
      <c r="B21" s="245" t="s">
        <v>294</v>
      </c>
      <c r="C21" s="289">
        <v>0.18478700174974447</v>
      </c>
      <c r="D21" s="288">
        <v>239857756.53111845</v>
      </c>
    </row>
    <row r="23" spans="1:4" ht="53.4">
      <c r="B23" s="202" t="s">
        <v>355</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A1:F68"/>
  <sheetViews>
    <sheetView zoomScale="70" zoomScaleNormal="70" workbookViewId="0">
      <pane xSplit="1" ySplit="5" topLeftCell="B6" activePane="bottomRight" state="frozen"/>
      <selection activeCell="B47" sqref="B47"/>
      <selection pane="topRight" activeCell="B47" sqref="B47"/>
      <selection pane="bottomLeft" activeCell="B47" sqref="B47"/>
      <selection pane="bottomRight" activeCell="B6" sqref="B6"/>
    </sheetView>
  </sheetViews>
  <sheetFormatPr defaultColWidth="9.109375" defaultRowHeight="13.8"/>
  <cols>
    <col min="1" max="1" width="10.6640625" style="4" customWidth="1"/>
    <col min="2" max="2" width="91.88671875" style="4" customWidth="1"/>
    <col min="3" max="3" width="53.109375" style="4" customWidth="1"/>
    <col min="4" max="4" width="32.33203125" style="4" customWidth="1"/>
    <col min="5" max="5" width="9.44140625" style="5" customWidth="1"/>
    <col min="6" max="16384" width="9.109375" style="5"/>
  </cols>
  <sheetData>
    <row r="1" spans="1:6">
      <c r="A1" s="2" t="s">
        <v>30</v>
      </c>
      <c r="B1" s="3" t="str">
        <f>Info!C2</f>
        <v>Terabank</v>
      </c>
      <c r="E1" s="4"/>
      <c r="F1" s="4"/>
    </row>
    <row r="2" spans="1:6" s="2" customFormat="1" ht="15.75" customHeight="1">
      <c r="A2" s="2" t="s">
        <v>31</v>
      </c>
      <c r="B2" s="309">
        <f>'1. key ratios'!B2</f>
        <v>45107</v>
      </c>
    </row>
    <row r="3" spans="1:6" s="2" customFormat="1" ht="15.75" customHeight="1">
      <c r="A3" s="69"/>
    </row>
    <row r="4" spans="1:6" s="2" customFormat="1" ht="15.75" customHeight="1" thickBot="1">
      <c r="A4" s="2" t="s">
        <v>47</v>
      </c>
      <c r="B4" s="157" t="s">
        <v>178</v>
      </c>
      <c r="D4" s="15" t="s">
        <v>35</v>
      </c>
    </row>
    <row r="5" spans="1:6" ht="26.4">
      <c r="A5" s="70" t="s">
        <v>6</v>
      </c>
      <c r="B5" s="177" t="s">
        <v>218</v>
      </c>
      <c r="C5" s="71" t="s">
        <v>660</v>
      </c>
      <c r="D5" s="72" t="s">
        <v>49</v>
      </c>
    </row>
    <row r="6" spans="1:6" ht="14.4">
      <c r="A6" s="357">
        <v>1</v>
      </c>
      <c r="B6" s="358" t="s">
        <v>561</v>
      </c>
      <c r="C6" s="423">
        <v>190442171.88999999</v>
      </c>
      <c r="D6" s="73"/>
      <c r="E6" s="74"/>
    </row>
    <row r="7" spans="1:6" ht="14.4">
      <c r="A7" s="357">
        <v>1.1000000000000001</v>
      </c>
      <c r="B7" s="359" t="s">
        <v>562</v>
      </c>
      <c r="C7" s="423">
        <v>42251396.510000005</v>
      </c>
      <c r="D7" s="75"/>
      <c r="E7" s="74"/>
    </row>
    <row r="8" spans="1:6" ht="14.4">
      <c r="A8" s="357">
        <v>1.2</v>
      </c>
      <c r="B8" s="359" t="s">
        <v>563</v>
      </c>
      <c r="C8" s="423">
        <v>129661268.95</v>
      </c>
      <c r="D8" s="75"/>
      <c r="E8" s="74"/>
    </row>
    <row r="9" spans="1:6" ht="14.4">
      <c r="A9" s="357">
        <v>1.3</v>
      </c>
      <c r="B9" s="359" t="s">
        <v>564</v>
      </c>
      <c r="C9" s="423">
        <v>18529506.43</v>
      </c>
      <c r="D9" s="75"/>
      <c r="E9" s="74"/>
    </row>
    <row r="10" spans="1:6" ht="14.4">
      <c r="A10" s="357">
        <v>2</v>
      </c>
      <c r="B10" s="360" t="s">
        <v>565</v>
      </c>
      <c r="C10" s="423">
        <v>0</v>
      </c>
      <c r="D10" s="75"/>
      <c r="E10" s="74"/>
    </row>
    <row r="11" spans="1:6" ht="14.4">
      <c r="A11" s="357">
        <v>2.1</v>
      </c>
      <c r="B11" s="361" t="s">
        <v>566</v>
      </c>
      <c r="C11" s="423">
        <v>0</v>
      </c>
      <c r="D11" s="421"/>
      <c r="E11" s="76"/>
    </row>
    <row r="12" spans="1:6" ht="14.4">
      <c r="A12" s="357">
        <v>3</v>
      </c>
      <c r="B12" s="362" t="s">
        <v>567</v>
      </c>
      <c r="C12" s="423">
        <v>0</v>
      </c>
      <c r="D12" s="421"/>
      <c r="E12" s="76"/>
    </row>
    <row r="13" spans="1:6" ht="14.4">
      <c r="A13" s="357">
        <v>4</v>
      </c>
      <c r="B13" s="363" t="s">
        <v>568</v>
      </c>
      <c r="C13" s="423">
        <v>0</v>
      </c>
      <c r="D13" s="421"/>
      <c r="E13" s="76"/>
    </row>
    <row r="14" spans="1:6" ht="14.4">
      <c r="A14" s="357">
        <v>5</v>
      </c>
      <c r="B14" s="364" t="s">
        <v>569</v>
      </c>
      <c r="C14" s="423">
        <v>0</v>
      </c>
      <c r="D14" s="421"/>
      <c r="E14" s="76"/>
    </row>
    <row r="15" spans="1:6" ht="14.4">
      <c r="A15" s="357">
        <v>5.0999999999999996</v>
      </c>
      <c r="B15" s="365" t="s">
        <v>570</v>
      </c>
      <c r="C15" s="423">
        <v>0</v>
      </c>
      <c r="D15" s="421"/>
      <c r="E15" s="74"/>
    </row>
    <row r="16" spans="1:6" ht="14.4">
      <c r="A16" s="357">
        <v>5.2</v>
      </c>
      <c r="B16" s="365" t="s">
        <v>571</v>
      </c>
      <c r="C16" s="423">
        <v>0</v>
      </c>
      <c r="D16" s="75"/>
      <c r="E16" s="74"/>
    </row>
    <row r="17" spans="1:5" ht="14.4">
      <c r="A17" s="357">
        <v>5.3</v>
      </c>
      <c r="B17" s="366" t="s">
        <v>572</v>
      </c>
      <c r="C17" s="423">
        <v>0</v>
      </c>
      <c r="D17" s="75"/>
      <c r="E17" s="74"/>
    </row>
    <row r="18" spans="1:5" ht="14.4">
      <c r="A18" s="357">
        <v>6</v>
      </c>
      <c r="B18" s="362" t="s">
        <v>573</v>
      </c>
      <c r="C18" s="423">
        <v>1360505340.7393568</v>
      </c>
      <c r="D18" s="75"/>
      <c r="E18" s="74"/>
    </row>
    <row r="19" spans="1:5" ht="14.4">
      <c r="A19" s="357">
        <v>6.1</v>
      </c>
      <c r="B19" s="365" t="s">
        <v>571</v>
      </c>
      <c r="C19" s="423">
        <v>190860932.72281525</v>
      </c>
      <c r="D19" s="75"/>
      <c r="E19" s="74"/>
    </row>
    <row r="20" spans="1:5" ht="14.4">
      <c r="A20" s="357">
        <v>6.2</v>
      </c>
      <c r="B20" s="366" t="s">
        <v>572</v>
      </c>
      <c r="C20" s="423">
        <v>1169644408.0165415</v>
      </c>
      <c r="D20" s="75"/>
      <c r="E20" s="74"/>
    </row>
    <row r="21" spans="1:5" ht="14.4">
      <c r="A21" s="357">
        <v>7</v>
      </c>
      <c r="B21" s="360" t="s">
        <v>574</v>
      </c>
      <c r="C21" s="423">
        <v>2538</v>
      </c>
      <c r="D21" s="75"/>
      <c r="E21" s="74"/>
    </row>
    <row r="22" spans="1:5" ht="14.4">
      <c r="A22" s="357">
        <v>8</v>
      </c>
      <c r="B22" s="367" t="s">
        <v>575</v>
      </c>
      <c r="C22" s="423">
        <v>0</v>
      </c>
      <c r="D22" s="75"/>
      <c r="E22" s="74"/>
    </row>
    <row r="23" spans="1:5" ht="14.4">
      <c r="A23" s="357">
        <v>9</v>
      </c>
      <c r="B23" s="363" t="s">
        <v>576</v>
      </c>
      <c r="C23" s="423">
        <v>24580620</v>
      </c>
      <c r="D23" s="422"/>
      <c r="E23" s="74"/>
    </row>
    <row r="24" spans="1:5" ht="14.4">
      <c r="A24" s="357">
        <v>9.1</v>
      </c>
      <c r="B24" s="365" t="s">
        <v>577</v>
      </c>
      <c r="C24" s="423">
        <v>24580620</v>
      </c>
      <c r="D24" s="77"/>
      <c r="E24" s="74"/>
    </row>
    <row r="25" spans="1:5" ht="14.4">
      <c r="A25" s="357">
        <v>9.1999999999999993</v>
      </c>
      <c r="B25" s="365" t="s">
        <v>578</v>
      </c>
      <c r="C25" s="423">
        <v>0</v>
      </c>
      <c r="D25" s="420"/>
      <c r="E25" s="78"/>
    </row>
    <row r="26" spans="1:5" ht="14.4">
      <c r="A26" s="357">
        <v>10</v>
      </c>
      <c r="B26" s="363" t="s">
        <v>579</v>
      </c>
      <c r="C26" s="423">
        <v>24624894</v>
      </c>
      <c r="D26" s="523" t="s">
        <v>702</v>
      </c>
      <c r="E26" s="74"/>
    </row>
    <row r="27" spans="1:5" ht="14.4">
      <c r="A27" s="357">
        <v>10.1</v>
      </c>
      <c r="B27" s="365" t="s">
        <v>580</v>
      </c>
      <c r="C27" s="423">
        <v>20374000</v>
      </c>
      <c r="D27" s="75"/>
      <c r="E27" s="74"/>
    </row>
    <row r="28" spans="1:5" ht="14.4">
      <c r="A28" s="357">
        <v>10.199999999999999</v>
      </c>
      <c r="B28" s="365" t="s">
        <v>581</v>
      </c>
      <c r="C28" s="423">
        <v>4250894</v>
      </c>
      <c r="D28" s="75"/>
      <c r="E28" s="74"/>
    </row>
    <row r="29" spans="1:5" ht="14.4">
      <c r="A29" s="357">
        <v>11</v>
      </c>
      <c r="B29" s="363" t="s">
        <v>582</v>
      </c>
      <c r="C29" s="423">
        <v>0</v>
      </c>
      <c r="D29" s="75"/>
      <c r="E29" s="74"/>
    </row>
    <row r="30" spans="1:5" ht="14.4">
      <c r="A30" s="357">
        <v>11.1</v>
      </c>
      <c r="B30" s="365" t="s">
        <v>583</v>
      </c>
      <c r="C30" s="423">
        <v>0</v>
      </c>
      <c r="D30" s="75"/>
      <c r="E30" s="74"/>
    </row>
    <row r="31" spans="1:5" ht="14.4">
      <c r="A31" s="357">
        <v>11.2</v>
      </c>
      <c r="B31" s="365" t="s">
        <v>584</v>
      </c>
      <c r="C31" s="423">
        <v>0</v>
      </c>
      <c r="D31" s="75"/>
      <c r="E31" s="74"/>
    </row>
    <row r="32" spans="1:5" ht="14.4">
      <c r="A32" s="357">
        <v>13</v>
      </c>
      <c r="B32" s="363" t="s">
        <v>585</v>
      </c>
      <c r="C32" s="423">
        <v>31106419.366566196</v>
      </c>
      <c r="D32" s="75"/>
      <c r="E32" s="74"/>
    </row>
    <row r="33" spans="1:5" ht="14.4">
      <c r="A33" s="357">
        <v>13.1</v>
      </c>
      <c r="B33" s="368" t="s">
        <v>586</v>
      </c>
      <c r="C33" s="423">
        <v>22400169</v>
      </c>
      <c r="D33" s="75"/>
      <c r="E33" s="74"/>
    </row>
    <row r="34" spans="1:5" ht="14.4">
      <c r="A34" s="357">
        <v>13.2</v>
      </c>
      <c r="B34" s="368" t="s">
        <v>587</v>
      </c>
      <c r="C34" s="423">
        <v>0</v>
      </c>
      <c r="D34" s="77"/>
      <c r="E34" s="74"/>
    </row>
    <row r="35" spans="1:5" ht="14.4">
      <c r="A35" s="357">
        <v>14</v>
      </c>
      <c r="B35" s="369" t="s">
        <v>588</v>
      </c>
      <c r="C35" s="423">
        <v>1631261983.995923</v>
      </c>
      <c r="D35" s="77"/>
      <c r="E35" s="74"/>
    </row>
    <row r="36" spans="1:5" ht="14.4">
      <c r="A36" s="357"/>
      <c r="B36" s="370" t="s">
        <v>589</v>
      </c>
      <c r="C36" s="423">
        <v>0</v>
      </c>
      <c r="D36" s="79"/>
      <c r="E36" s="74"/>
    </row>
    <row r="37" spans="1:5" ht="14.4">
      <c r="A37" s="357">
        <v>15</v>
      </c>
      <c r="B37" s="371" t="s">
        <v>590</v>
      </c>
      <c r="C37" s="423">
        <v>0</v>
      </c>
      <c r="D37" s="420"/>
      <c r="E37" s="78"/>
    </row>
    <row r="38" spans="1:5" ht="14.4">
      <c r="A38" s="373">
        <v>15.1</v>
      </c>
      <c r="B38" s="374" t="s">
        <v>566</v>
      </c>
      <c r="C38" s="423">
        <v>0</v>
      </c>
      <c r="D38" s="75"/>
      <c r="E38" s="74"/>
    </row>
    <row r="39" spans="1:5" ht="14.4">
      <c r="A39" s="373">
        <v>16</v>
      </c>
      <c r="B39" s="360" t="s">
        <v>591</v>
      </c>
      <c r="C39" s="423">
        <v>0</v>
      </c>
      <c r="D39" s="75"/>
      <c r="E39" s="74"/>
    </row>
    <row r="40" spans="1:5" ht="14.4">
      <c r="A40" s="373">
        <v>17</v>
      </c>
      <c r="B40" s="360" t="s">
        <v>592</v>
      </c>
      <c r="C40" s="423">
        <v>1325203143.5200286</v>
      </c>
      <c r="D40" s="75"/>
      <c r="E40" s="74"/>
    </row>
    <row r="41" spans="1:5" ht="14.4">
      <c r="A41" s="373">
        <v>17.100000000000001</v>
      </c>
      <c r="B41" s="375" t="s">
        <v>593</v>
      </c>
      <c r="C41" s="423">
        <v>990804198.17002869</v>
      </c>
      <c r="D41" s="75"/>
      <c r="E41" s="74"/>
    </row>
    <row r="42" spans="1:5" ht="14.4">
      <c r="A42" s="373">
        <v>17.2</v>
      </c>
      <c r="B42" s="376" t="s">
        <v>594</v>
      </c>
      <c r="C42" s="423">
        <v>297460960.75</v>
      </c>
      <c r="D42" s="75"/>
      <c r="E42" s="74"/>
    </row>
    <row r="43" spans="1:5" ht="14.4">
      <c r="A43" s="373">
        <v>17.3</v>
      </c>
      <c r="B43" s="411" t="s">
        <v>595</v>
      </c>
      <c r="C43" s="423">
        <v>18150629.780000001</v>
      </c>
      <c r="D43" s="77"/>
      <c r="E43" s="74"/>
    </row>
    <row r="44" spans="1:5" ht="14.4">
      <c r="A44" s="373">
        <v>17.399999999999999</v>
      </c>
      <c r="B44" s="412" t="s">
        <v>596</v>
      </c>
      <c r="C44" s="423">
        <v>18787354.82</v>
      </c>
      <c r="D44" s="413"/>
      <c r="E44" s="74"/>
    </row>
    <row r="45" spans="1:5" ht="14.4">
      <c r="A45" s="373">
        <v>18</v>
      </c>
      <c r="B45" s="384" t="s">
        <v>597</v>
      </c>
      <c r="C45" s="423">
        <v>2360317.9792539333</v>
      </c>
      <c r="D45" s="419"/>
      <c r="E45" s="78"/>
    </row>
    <row r="46" spans="1:5" ht="14.4">
      <c r="A46" s="373">
        <v>19</v>
      </c>
      <c r="B46" s="384" t="s">
        <v>598</v>
      </c>
      <c r="C46" s="423">
        <v>3645228</v>
      </c>
      <c r="D46" s="414"/>
    </row>
    <row r="47" spans="1:5" ht="14.4">
      <c r="A47" s="373">
        <v>19.100000000000001</v>
      </c>
      <c r="B47" s="415" t="s">
        <v>599</v>
      </c>
      <c r="C47" s="423">
        <v>1932965</v>
      </c>
      <c r="D47" s="414"/>
    </row>
    <row r="48" spans="1:5" ht="14.4">
      <c r="A48" s="373">
        <v>19.2</v>
      </c>
      <c r="B48" s="415" t="s">
        <v>600</v>
      </c>
      <c r="C48" s="423">
        <v>1712263</v>
      </c>
      <c r="D48" s="414"/>
    </row>
    <row r="49" spans="1:4" ht="14.4">
      <c r="A49" s="373">
        <v>20</v>
      </c>
      <c r="B49" s="379" t="s">
        <v>601</v>
      </c>
      <c r="C49" s="423">
        <v>62339008.120000005</v>
      </c>
      <c r="D49" s="523" t="s">
        <v>714</v>
      </c>
    </row>
    <row r="50" spans="1:4" ht="14.4">
      <c r="A50" s="373">
        <v>21</v>
      </c>
      <c r="B50" s="416" t="s">
        <v>602</v>
      </c>
      <c r="C50" s="423">
        <v>238567.83999999962</v>
      </c>
      <c r="D50" s="414"/>
    </row>
    <row r="51" spans="1:4" ht="14.4">
      <c r="A51" s="373">
        <v>21.1</v>
      </c>
      <c r="B51" s="376" t="s">
        <v>603</v>
      </c>
      <c r="C51" s="423">
        <v>0</v>
      </c>
      <c r="D51" s="414"/>
    </row>
    <row r="52" spans="1:4" ht="14.4">
      <c r="A52" s="373">
        <v>22</v>
      </c>
      <c r="B52" s="380" t="s">
        <v>604</v>
      </c>
      <c r="C52" s="423">
        <v>1393786265.4592824</v>
      </c>
      <c r="D52" s="414"/>
    </row>
    <row r="53" spans="1:4" ht="14.4">
      <c r="A53" s="373"/>
      <c r="B53" s="381" t="s">
        <v>605</v>
      </c>
      <c r="C53" s="423">
        <v>0</v>
      </c>
      <c r="D53" s="414"/>
    </row>
    <row r="54" spans="1:4" ht="14.4">
      <c r="A54" s="373">
        <v>23</v>
      </c>
      <c r="B54" s="379" t="s">
        <v>606</v>
      </c>
      <c r="C54" s="423">
        <v>121372000</v>
      </c>
      <c r="D54" s="523" t="s">
        <v>715</v>
      </c>
    </row>
    <row r="55" spans="1:4" ht="14.4">
      <c r="A55" s="373">
        <v>24</v>
      </c>
      <c r="B55" s="379" t="s">
        <v>607</v>
      </c>
      <c r="C55" s="423">
        <v>0</v>
      </c>
      <c r="D55" s="414"/>
    </row>
    <row r="56" spans="1:4" ht="14.4">
      <c r="A56" s="373">
        <v>25</v>
      </c>
      <c r="B56" s="384" t="s">
        <v>608</v>
      </c>
      <c r="C56" s="423">
        <v>0</v>
      </c>
      <c r="D56" s="414"/>
    </row>
    <row r="57" spans="1:4" ht="14.4">
      <c r="A57" s="373">
        <v>26</v>
      </c>
      <c r="B57" s="384" t="s">
        <v>609</v>
      </c>
      <c r="C57" s="423">
        <v>0</v>
      </c>
      <c r="D57" s="414"/>
    </row>
    <row r="58" spans="1:4" ht="14.4">
      <c r="A58" s="373">
        <v>27</v>
      </c>
      <c r="B58" s="384" t="s">
        <v>610</v>
      </c>
      <c r="C58" s="423">
        <v>0</v>
      </c>
      <c r="D58" s="414"/>
    </row>
    <row r="59" spans="1:4" ht="14.4">
      <c r="A59" s="373">
        <v>27.1</v>
      </c>
      <c r="B59" s="412" t="s">
        <v>611</v>
      </c>
      <c r="C59" s="423">
        <v>0</v>
      </c>
      <c r="D59" s="414"/>
    </row>
    <row r="60" spans="1:4" ht="14.4">
      <c r="A60" s="373">
        <v>27.2</v>
      </c>
      <c r="B60" s="412" t="s">
        <v>612</v>
      </c>
      <c r="C60" s="423">
        <v>0</v>
      </c>
      <c r="D60" s="414"/>
    </row>
    <row r="61" spans="1:4" ht="14.4">
      <c r="A61" s="373">
        <v>28</v>
      </c>
      <c r="B61" s="382" t="s">
        <v>613</v>
      </c>
      <c r="C61" s="423">
        <v>0</v>
      </c>
      <c r="D61" s="414"/>
    </row>
    <row r="62" spans="1:4" ht="14.4">
      <c r="A62" s="373">
        <v>29</v>
      </c>
      <c r="B62" s="384" t="s">
        <v>614</v>
      </c>
      <c r="C62" s="423">
        <v>0</v>
      </c>
      <c r="D62" s="414"/>
    </row>
    <row r="63" spans="1:4" ht="14.4">
      <c r="A63" s="373">
        <v>29.1</v>
      </c>
      <c r="B63" s="417" t="s">
        <v>615</v>
      </c>
      <c r="C63" s="423">
        <v>0</v>
      </c>
      <c r="D63" s="414"/>
    </row>
    <row r="64" spans="1:4" ht="14.4">
      <c r="A64" s="373">
        <v>29.2</v>
      </c>
      <c r="B64" s="415" t="s">
        <v>616</v>
      </c>
      <c r="C64" s="423">
        <v>0</v>
      </c>
      <c r="D64" s="414"/>
    </row>
    <row r="65" spans="1:4" ht="14.4">
      <c r="A65" s="373">
        <v>29.3</v>
      </c>
      <c r="B65" s="415" t="s">
        <v>617</v>
      </c>
      <c r="C65" s="423">
        <v>0</v>
      </c>
      <c r="D65" s="414"/>
    </row>
    <row r="66" spans="1:4" ht="14.4">
      <c r="A66" s="373">
        <v>30</v>
      </c>
      <c r="B66" s="384" t="s">
        <v>618</v>
      </c>
      <c r="C66" s="423">
        <v>116103720</v>
      </c>
      <c r="D66" s="523" t="s">
        <v>716</v>
      </c>
    </row>
    <row r="67" spans="1:4" ht="14.4">
      <c r="A67" s="373">
        <v>31</v>
      </c>
      <c r="B67" s="418" t="s">
        <v>619</v>
      </c>
      <c r="C67" s="423">
        <v>237475720</v>
      </c>
      <c r="D67" s="414"/>
    </row>
    <row r="68" spans="1:4" ht="14.4">
      <c r="A68" s="373">
        <v>32</v>
      </c>
      <c r="B68" s="384" t="s">
        <v>620</v>
      </c>
      <c r="C68" s="423">
        <v>1631261985.4592824</v>
      </c>
      <c r="D68" s="414"/>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S22"/>
  <sheetViews>
    <sheetView zoomScale="70" zoomScaleNormal="70" workbookViewId="0">
      <pane xSplit="1" ySplit="4" topLeftCell="B5" activePane="bottomRight" state="frozen"/>
      <selection activeCell="B9" sqref="B9"/>
      <selection pane="topRight" activeCell="B9" sqref="B9"/>
      <selection pane="bottomLeft" activeCell="B9" sqref="B9"/>
      <selection pane="bottomRight" activeCell="B5" sqref="B5"/>
    </sheetView>
  </sheetViews>
  <sheetFormatPr defaultColWidth="9.109375" defaultRowHeight="13.2"/>
  <cols>
    <col min="1" max="1" width="10.5546875" style="4" bestFit="1" customWidth="1"/>
    <col min="2" max="2" width="95" style="4" customWidth="1"/>
    <col min="3" max="3" width="13" style="4" bestFit="1" customWidth="1"/>
    <col min="4" max="4" width="16.44140625" style="4" bestFit="1" customWidth="1"/>
    <col min="5" max="5" width="13" style="4" bestFit="1" customWidth="1"/>
    <col min="6" max="6" width="16.44140625" style="4" bestFit="1" customWidth="1"/>
    <col min="7" max="7" width="13" style="4" bestFit="1" customWidth="1"/>
    <col min="8" max="8" width="13.33203125" style="4" bestFit="1" customWidth="1"/>
    <col min="9" max="9" width="13" style="4" bestFit="1" customWidth="1"/>
    <col min="10" max="10" width="13.33203125" style="4" bestFit="1" customWidth="1"/>
    <col min="11" max="11" width="13" style="4" bestFit="1" customWidth="1"/>
    <col min="12" max="16" width="13" style="14" bestFit="1" customWidth="1"/>
    <col min="17" max="17" width="14.6640625" style="14" customWidth="1"/>
    <col min="18" max="18" width="13" style="14" bestFit="1" customWidth="1"/>
    <col min="19" max="19" width="34.88671875" style="14" customWidth="1"/>
    <col min="20" max="16384" width="9.109375" style="14"/>
  </cols>
  <sheetData>
    <row r="1" spans="1:19">
      <c r="A1" s="2" t="s">
        <v>30</v>
      </c>
      <c r="B1" s="3" t="str">
        <f>Info!C2</f>
        <v>Terabank</v>
      </c>
    </row>
    <row r="2" spans="1:19">
      <c r="A2" s="2" t="s">
        <v>31</v>
      </c>
      <c r="B2" s="309">
        <f>'1. key ratios'!B2</f>
        <v>45107</v>
      </c>
    </row>
    <row r="4" spans="1:19" ht="27" thickBot="1">
      <c r="A4" s="4" t="s">
        <v>146</v>
      </c>
      <c r="B4" s="194" t="s">
        <v>251</v>
      </c>
    </row>
    <row r="5" spans="1:19" s="184" customFormat="1" ht="13.8">
      <c r="A5" s="179"/>
      <c r="B5" s="180"/>
      <c r="C5" s="181" t="s">
        <v>0</v>
      </c>
      <c r="D5" s="181" t="s">
        <v>1</v>
      </c>
      <c r="E5" s="181" t="s">
        <v>2</v>
      </c>
      <c r="F5" s="181" t="s">
        <v>3</v>
      </c>
      <c r="G5" s="181" t="s">
        <v>4</v>
      </c>
      <c r="H5" s="181" t="s">
        <v>5</v>
      </c>
      <c r="I5" s="181" t="s">
        <v>8</v>
      </c>
      <c r="J5" s="181" t="s">
        <v>9</v>
      </c>
      <c r="K5" s="181" t="s">
        <v>10</v>
      </c>
      <c r="L5" s="181" t="s">
        <v>11</v>
      </c>
      <c r="M5" s="181" t="s">
        <v>12</v>
      </c>
      <c r="N5" s="181" t="s">
        <v>13</v>
      </c>
      <c r="O5" s="181" t="s">
        <v>235</v>
      </c>
      <c r="P5" s="181" t="s">
        <v>236</v>
      </c>
      <c r="Q5" s="181" t="s">
        <v>237</v>
      </c>
      <c r="R5" s="182" t="s">
        <v>238</v>
      </c>
      <c r="S5" s="183" t="s">
        <v>239</v>
      </c>
    </row>
    <row r="6" spans="1:19" s="184" customFormat="1" ht="99" customHeight="1">
      <c r="A6" s="185"/>
      <c r="B6" s="581" t="s">
        <v>240</v>
      </c>
      <c r="C6" s="577">
        <v>0</v>
      </c>
      <c r="D6" s="578"/>
      <c r="E6" s="577">
        <v>0.2</v>
      </c>
      <c r="F6" s="578"/>
      <c r="G6" s="577">
        <v>0.35</v>
      </c>
      <c r="H6" s="578"/>
      <c r="I6" s="577">
        <v>0.5</v>
      </c>
      <c r="J6" s="578"/>
      <c r="K6" s="577">
        <v>0.75</v>
      </c>
      <c r="L6" s="578"/>
      <c r="M6" s="577">
        <v>1</v>
      </c>
      <c r="N6" s="578"/>
      <c r="O6" s="577">
        <v>1.5</v>
      </c>
      <c r="P6" s="578"/>
      <c r="Q6" s="577">
        <v>2.5</v>
      </c>
      <c r="R6" s="578"/>
      <c r="S6" s="579" t="s">
        <v>145</v>
      </c>
    </row>
    <row r="7" spans="1:19" s="184" customFormat="1" ht="30.75" customHeight="1">
      <c r="A7" s="185"/>
      <c r="B7" s="582"/>
      <c r="C7" s="176" t="s">
        <v>148</v>
      </c>
      <c r="D7" s="176" t="s">
        <v>147</v>
      </c>
      <c r="E7" s="176" t="s">
        <v>148</v>
      </c>
      <c r="F7" s="176" t="s">
        <v>147</v>
      </c>
      <c r="G7" s="176" t="s">
        <v>148</v>
      </c>
      <c r="H7" s="176" t="s">
        <v>147</v>
      </c>
      <c r="I7" s="176" t="s">
        <v>148</v>
      </c>
      <c r="J7" s="176" t="s">
        <v>147</v>
      </c>
      <c r="K7" s="176" t="s">
        <v>148</v>
      </c>
      <c r="L7" s="176" t="s">
        <v>147</v>
      </c>
      <c r="M7" s="176" t="s">
        <v>148</v>
      </c>
      <c r="N7" s="176" t="s">
        <v>147</v>
      </c>
      <c r="O7" s="176" t="s">
        <v>148</v>
      </c>
      <c r="P7" s="176" t="s">
        <v>147</v>
      </c>
      <c r="Q7" s="176" t="s">
        <v>148</v>
      </c>
      <c r="R7" s="176" t="s">
        <v>147</v>
      </c>
      <c r="S7" s="580"/>
    </row>
    <row r="8" spans="1:19">
      <c r="A8" s="80">
        <v>1</v>
      </c>
      <c r="B8" s="1" t="s">
        <v>51</v>
      </c>
      <c r="C8" s="81">
        <v>185546578.50281525</v>
      </c>
      <c r="D8" s="81">
        <v>0</v>
      </c>
      <c r="E8" s="81">
        <v>0</v>
      </c>
      <c r="F8" s="81">
        <v>0</v>
      </c>
      <c r="G8" s="81">
        <v>0</v>
      </c>
      <c r="H8" s="81">
        <v>0</v>
      </c>
      <c r="I8" s="81">
        <v>0</v>
      </c>
      <c r="J8" s="81">
        <v>0</v>
      </c>
      <c r="K8" s="81">
        <v>0</v>
      </c>
      <c r="L8" s="81">
        <v>0</v>
      </c>
      <c r="M8" s="81">
        <v>103833590.59</v>
      </c>
      <c r="N8" s="81">
        <v>0</v>
      </c>
      <c r="O8" s="81">
        <v>0</v>
      </c>
      <c r="P8" s="81">
        <v>0</v>
      </c>
      <c r="Q8" s="81">
        <v>0</v>
      </c>
      <c r="R8" s="81">
        <v>0</v>
      </c>
      <c r="S8" s="195">
        <v>103833590.59</v>
      </c>
    </row>
    <row r="9" spans="1:19">
      <c r="A9" s="80">
        <v>2</v>
      </c>
      <c r="B9" s="1" t="s">
        <v>52</v>
      </c>
      <c r="C9" s="81">
        <v>0</v>
      </c>
      <c r="D9" s="81">
        <v>0</v>
      </c>
      <c r="E9" s="81">
        <v>0</v>
      </c>
      <c r="F9" s="81">
        <v>0</v>
      </c>
      <c r="G9" s="81">
        <v>0</v>
      </c>
      <c r="H9" s="81">
        <v>0</v>
      </c>
      <c r="I9" s="81">
        <v>0</v>
      </c>
      <c r="J9" s="81">
        <v>0</v>
      </c>
      <c r="K9" s="81">
        <v>0</v>
      </c>
      <c r="L9" s="81">
        <v>0</v>
      </c>
      <c r="M9" s="81">
        <v>0</v>
      </c>
      <c r="N9" s="81">
        <v>0</v>
      </c>
      <c r="O9" s="81">
        <v>0</v>
      </c>
      <c r="P9" s="81">
        <v>0</v>
      </c>
      <c r="Q9" s="81">
        <v>0</v>
      </c>
      <c r="R9" s="81">
        <v>0</v>
      </c>
      <c r="S9" s="195">
        <v>0</v>
      </c>
    </row>
    <row r="10" spans="1:19">
      <c r="A10" s="80">
        <v>3</v>
      </c>
      <c r="B10" s="1" t="s">
        <v>164</v>
      </c>
      <c r="C10" s="81">
        <v>0</v>
      </c>
      <c r="D10" s="81">
        <v>0</v>
      </c>
      <c r="E10" s="81">
        <v>0</v>
      </c>
      <c r="F10" s="81">
        <v>0</v>
      </c>
      <c r="G10" s="81">
        <v>0</v>
      </c>
      <c r="H10" s="81">
        <v>0</v>
      </c>
      <c r="I10" s="81">
        <v>0</v>
      </c>
      <c r="J10" s="81">
        <v>0</v>
      </c>
      <c r="K10" s="81">
        <v>0</v>
      </c>
      <c r="L10" s="81">
        <v>0</v>
      </c>
      <c r="M10" s="81">
        <v>0</v>
      </c>
      <c r="N10" s="81">
        <v>0</v>
      </c>
      <c r="O10" s="81">
        <v>0</v>
      </c>
      <c r="P10" s="81">
        <v>0</v>
      </c>
      <c r="Q10" s="81">
        <v>0</v>
      </c>
      <c r="R10" s="81">
        <v>0</v>
      </c>
      <c r="S10" s="195">
        <v>0</v>
      </c>
    </row>
    <row r="11" spans="1:19">
      <c r="A11" s="80">
        <v>4</v>
      </c>
      <c r="B11" s="1" t="s">
        <v>53</v>
      </c>
      <c r="C11" s="81">
        <v>0</v>
      </c>
      <c r="D11" s="81">
        <v>0</v>
      </c>
      <c r="E11" s="81">
        <v>0</v>
      </c>
      <c r="F11" s="81">
        <v>0</v>
      </c>
      <c r="G11" s="81">
        <v>0</v>
      </c>
      <c r="H11" s="81">
        <v>0</v>
      </c>
      <c r="I11" s="81">
        <v>0</v>
      </c>
      <c r="J11" s="81">
        <v>0</v>
      </c>
      <c r="K11" s="81">
        <v>0</v>
      </c>
      <c r="L11" s="81">
        <v>0</v>
      </c>
      <c r="M11" s="81">
        <v>0</v>
      </c>
      <c r="N11" s="81">
        <v>0</v>
      </c>
      <c r="O11" s="81">
        <v>0</v>
      </c>
      <c r="P11" s="81">
        <v>0</v>
      </c>
      <c r="Q11" s="81">
        <v>0</v>
      </c>
      <c r="R11" s="81">
        <v>0</v>
      </c>
      <c r="S11" s="195">
        <v>0</v>
      </c>
    </row>
    <row r="12" spans="1:19">
      <c r="A12" s="80">
        <v>5</v>
      </c>
      <c r="B12" s="1" t="s">
        <v>54</v>
      </c>
      <c r="C12" s="81">
        <v>0</v>
      </c>
      <c r="D12" s="81">
        <v>0</v>
      </c>
      <c r="E12" s="81">
        <v>0</v>
      </c>
      <c r="F12" s="81">
        <v>0</v>
      </c>
      <c r="G12" s="81">
        <v>0</v>
      </c>
      <c r="H12" s="81">
        <v>0</v>
      </c>
      <c r="I12" s="81">
        <v>0</v>
      </c>
      <c r="J12" s="81">
        <v>0</v>
      </c>
      <c r="K12" s="81">
        <v>0</v>
      </c>
      <c r="L12" s="81">
        <v>0</v>
      </c>
      <c r="M12" s="81">
        <v>0</v>
      </c>
      <c r="N12" s="81">
        <v>0</v>
      </c>
      <c r="O12" s="81">
        <v>0</v>
      </c>
      <c r="P12" s="81">
        <v>0</v>
      </c>
      <c r="Q12" s="81">
        <v>0</v>
      </c>
      <c r="R12" s="81">
        <v>0</v>
      </c>
      <c r="S12" s="195">
        <v>0</v>
      </c>
    </row>
    <row r="13" spans="1:19">
      <c r="A13" s="80">
        <v>6</v>
      </c>
      <c r="B13" s="1" t="s">
        <v>55</v>
      </c>
      <c r="C13" s="81">
        <v>0</v>
      </c>
      <c r="D13" s="81">
        <v>0</v>
      </c>
      <c r="E13" s="81">
        <v>8343640.3900000006</v>
      </c>
      <c r="F13" s="81">
        <v>0</v>
      </c>
      <c r="G13" s="81">
        <v>0</v>
      </c>
      <c r="H13" s="81">
        <v>0</v>
      </c>
      <c r="I13" s="81">
        <v>10351142.940000001</v>
      </c>
      <c r="J13" s="81">
        <v>0</v>
      </c>
      <c r="K13" s="81">
        <v>0</v>
      </c>
      <c r="L13" s="81">
        <v>0</v>
      </c>
      <c r="M13" s="81">
        <v>2313151.71</v>
      </c>
      <c r="N13" s="81">
        <v>0</v>
      </c>
      <c r="O13" s="81">
        <v>0</v>
      </c>
      <c r="P13" s="81">
        <v>0</v>
      </c>
      <c r="Q13" s="81">
        <v>0</v>
      </c>
      <c r="R13" s="81">
        <v>0</v>
      </c>
      <c r="S13" s="195">
        <v>9157451.2580000013</v>
      </c>
    </row>
    <row r="14" spans="1:19">
      <c r="A14" s="80">
        <v>7</v>
      </c>
      <c r="B14" s="1" t="s">
        <v>56</v>
      </c>
      <c r="C14" s="81">
        <v>0</v>
      </c>
      <c r="D14" s="81">
        <v>0</v>
      </c>
      <c r="E14" s="81">
        <v>0</v>
      </c>
      <c r="F14" s="81">
        <v>0</v>
      </c>
      <c r="G14" s="81">
        <v>0</v>
      </c>
      <c r="H14" s="81">
        <v>0</v>
      </c>
      <c r="I14" s="81">
        <v>0</v>
      </c>
      <c r="J14" s="81">
        <v>0</v>
      </c>
      <c r="K14" s="81">
        <v>0</v>
      </c>
      <c r="L14" s="81">
        <v>0</v>
      </c>
      <c r="M14" s="81">
        <v>522400835.92860407</v>
      </c>
      <c r="N14" s="81">
        <v>29568111.89622895</v>
      </c>
      <c r="O14" s="81">
        <v>0</v>
      </c>
      <c r="P14" s="81">
        <v>0</v>
      </c>
      <c r="Q14" s="81">
        <v>0</v>
      </c>
      <c r="R14" s="81">
        <v>0</v>
      </c>
      <c r="S14" s="195">
        <v>551968947.82483304</v>
      </c>
    </row>
    <row r="15" spans="1:19">
      <c r="A15" s="80">
        <v>8</v>
      </c>
      <c r="B15" s="1" t="s">
        <v>57</v>
      </c>
      <c r="C15" s="81">
        <v>0</v>
      </c>
      <c r="D15" s="81">
        <v>0</v>
      </c>
      <c r="E15" s="81">
        <v>0</v>
      </c>
      <c r="F15" s="81">
        <v>0</v>
      </c>
      <c r="G15" s="81">
        <v>0</v>
      </c>
      <c r="H15" s="81">
        <v>0</v>
      </c>
      <c r="I15" s="81">
        <v>0</v>
      </c>
      <c r="J15" s="81">
        <v>0</v>
      </c>
      <c r="K15" s="81">
        <v>557444286.48538554</v>
      </c>
      <c r="L15" s="81">
        <v>12184607.086676545</v>
      </c>
      <c r="M15" s="81">
        <v>0</v>
      </c>
      <c r="N15" s="81">
        <v>0</v>
      </c>
      <c r="O15" s="81">
        <v>0</v>
      </c>
      <c r="P15" s="81">
        <v>0</v>
      </c>
      <c r="Q15" s="81">
        <v>0</v>
      </c>
      <c r="R15" s="81">
        <v>0</v>
      </c>
      <c r="S15" s="195">
        <v>427221670.17904663</v>
      </c>
    </row>
    <row r="16" spans="1:19">
      <c r="A16" s="80">
        <v>9</v>
      </c>
      <c r="B16" s="1" t="s">
        <v>58</v>
      </c>
      <c r="C16" s="81">
        <v>0</v>
      </c>
      <c r="D16" s="81">
        <v>0</v>
      </c>
      <c r="E16" s="81">
        <v>0</v>
      </c>
      <c r="F16" s="81">
        <v>0</v>
      </c>
      <c r="G16" s="81">
        <v>109370468.04872996</v>
      </c>
      <c r="H16" s="81">
        <v>670875.30879999988</v>
      </c>
      <c r="I16" s="81">
        <v>0</v>
      </c>
      <c r="J16" s="81">
        <v>0</v>
      </c>
      <c r="K16" s="81">
        <v>0</v>
      </c>
      <c r="L16" s="81">
        <v>0</v>
      </c>
      <c r="M16" s="81">
        <v>0</v>
      </c>
      <c r="N16" s="81">
        <v>0</v>
      </c>
      <c r="O16" s="81">
        <v>0</v>
      </c>
      <c r="P16" s="81">
        <v>0</v>
      </c>
      <c r="Q16" s="81">
        <v>0</v>
      </c>
      <c r="R16" s="81">
        <v>0</v>
      </c>
      <c r="S16" s="195">
        <v>38514470.175135478</v>
      </c>
    </row>
    <row r="17" spans="1:19">
      <c r="A17" s="80">
        <v>10</v>
      </c>
      <c r="B17" s="1" t="s">
        <v>59</v>
      </c>
      <c r="C17" s="81">
        <v>0</v>
      </c>
      <c r="D17" s="81">
        <v>0</v>
      </c>
      <c r="E17" s="81">
        <v>0</v>
      </c>
      <c r="F17" s="81">
        <v>0</v>
      </c>
      <c r="G17" s="81">
        <v>0</v>
      </c>
      <c r="H17" s="81">
        <v>0</v>
      </c>
      <c r="I17" s="81">
        <v>981490.46470599982</v>
      </c>
      <c r="J17" s="81">
        <v>0</v>
      </c>
      <c r="K17" s="81">
        <v>0</v>
      </c>
      <c r="L17" s="81">
        <v>0</v>
      </c>
      <c r="M17" s="81">
        <v>10317011.135006992</v>
      </c>
      <c r="N17" s="81">
        <v>0</v>
      </c>
      <c r="O17" s="81">
        <v>270915.031204</v>
      </c>
      <c r="P17" s="81">
        <v>0</v>
      </c>
      <c r="Q17" s="81">
        <v>0</v>
      </c>
      <c r="R17" s="81">
        <v>0</v>
      </c>
      <c r="S17" s="195">
        <v>11214128.914165992</v>
      </c>
    </row>
    <row r="18" spans="1:19">
      <c r="A18" s="80">
        <v>11</v>
      </c>
      <c r="B18" s="1" t="s">
        <v>60</v>
      </c>
      <c r="C18" s="81">
        <v>0</v>
      </c>
      <c r="D18" s="81">
        <v>0</v>
      </c>
      <c r="E18" s="81">
        <v>0</v>
      </c>
      <c r="F18" s="81">
        <v>0</v>
      </c>
      <c r="G18" s="81">
        <v>0</v>
      </c>
      <c r="H18" s="81">
        <v>0</v>
      </c>
      <c r="I18" s="81">
        <v>0</v>
      </c>
      <c r="J18" s="81">
        <v>0</v>
      </c>
      <c r="K18" s="81">
        <v>0</v>
      </c>
      <c r="L18" s="81">
        <v>0</v>
      </c>
      <c r="M18" s="81">
        <v>0</v>
      </c>
      <c r="N18" s="81">
        <v>0</v>
      </c>
      <c r="O18" s="81">
        <v>0</v>
      </c>
      <c r="P18" s="81">
        <v>0</v>
      </c>
      <c r="Q18" s="81">
        <v>0</v>
      </c>
      <c r="R18" s="81">
        <v>0</v>
      </c>
      <c r="S18" s="195">
        <v>0</v>
      </c>
    </row>
    <row r="19" spans="1:19">
      <c r="A19" s="80">
        <v>12</v>
      </c>
      <c r="B19" s="1" t="s">
        <v>61</v>
      </c>
      <c r="C19" s="81">
        <v>0</v>
      </c>
      <c r="D19" s="81">
        <v>0</v>
      </c>
      <c r="E19" s="81">
        <v>0</v>
      </c>
      <c r="F19" s="81">
        <v>0</v>
      </c>
      <c r="G19" s="81">
        <v>0</v>
      </c>
      <c r="H19" s="81">
        <v>0</v>
      </c>
      <c r="I19" s="81">
        <v>0</v>
      </c>
      <c r="J19" s="81">
        <v>0</v>
      </c>
      <c r="K19" s="81">
        <v>0</v>
      </c>
      <c r="L19" s="81">
        <v>0</v>
      </c>
      <c r="M19" s="81">
        <v>0</v>
      </c>
      <c r="N19" s="81">
        <v>0</v>
      </c>
      <c r="O19" s="81">
        <v>0</v>
      </c>
      <c r="P19" s="81">
        <v>0</v>
      </c>
      <c r="Q19" s="81">
        <v>0</v>
      </c>
      <c r="R19" s="81">
        <v>0</v>
      </c>
      <c r="S19" s="195">
        <v>0</v>
      </c>
    </row>
    <row r="20" spans="1:19">
      <c r="A20" s="80">
        <v>13</v>
      </c>
      <c r="B20" s="1" t="s">
        <v>144</v>
      </c>
      <c r="C20" s="81">
        <v>0</v>
      </c>
      <c r="D20" s="81">
        <v>0</v>
      </c>
      <c r="E20" s="81">
        <v>0</v>
      </c>
      <c r="F20" s="81">
        <v>0</v>
      </c>
      <c r="G20" s="81">
        <v>0</v>
      </c>
      <c r="H20" s="81">
        <v>0</v>
      </c>
      <c r="I20" s="81">
        <v>0</v>
      </c>
      <c r="J20" s="81">
        <v>0</v>
      </c>
      <c r="K20" s="81">
        <v>0</v>
      </c>
      <c r="L20" s="81">
        <v>0</v>
      </c>
      <c r="M20" s="81">
        <v>0</v>
      </c>
      <c r="N20" s="81">
        <v>0</v>
      </c>
      <c r="O20" s="81">
        <v>0</v>
      </c>
      <c r="P20" s="81">
        <v>0</v>
      </c>
      <c r="Q20" s="81">
        <v>0</v>
      </c>
      <c r="R20" s="81">
        <v>0</v>
      </c>
      <c r="S20" s="195">
        <v>0</v>
      </c>
    </row>
    <row r="21" spans="1:19">
      <c r="A21" s="80">
        <v>14</v>
      </c>
      <c r="B21" s="1" t="s">
        <v>63</v>
      </c>
      <c r="C21" s="81">
        <v>42239401.740000002</v>
      </c>
      <c r="D21" s="81">
        <v>0</v>
      </c>
      <c r="E21" s="81">
        <v>11994.77</v>
      </c>
      <c r="F21" s="81">
        <v>0</v>
      </c>
      <c r="G21" s="81">
        <v>0</v>
      </c>
      <c r="H21" s="81">
        <v>0</v>
      </c>
      <c r="I21" s="81">
        <v>0</v>
      </c>
      <c r="J21" s="81">
        <v>0</v>
      </c>
      <c r="K21" s="81">
        <v>0</v>
      </c>
      <c r="L21" s="81">
        <v>0</v>
      </c>
      <c r="M21" s="81">
        <v>53212583.51283063</v>
      </c>
      <c r="N21" s="81">
        <v>0</v>
      </c>
      <c r="O21" s="81">
        <v>0</v>
      </c>
      <c r="P21" s="81">
        <v>0</v>
      </c>
      <c r="Q21" s="81">
        <v>0</v>
      </c>
      <c r="R21" s="81">
        <v>0</v>
      </c>
      <c r="S21" s="195">
        <v>53214982.466830634</v>
      </c>
    </row>
    <row r="22" spans="1:19" ht="13.8" thickBot="1">
      <c r="A22" s="82"/>
      <c r="B22" s="83" t="s">
        <v>64</v>
      </c>
      <c r="C22" s="84">
        <v>227785980.24281526</v>
      </c>
      <c r="D22" s="84">
        <v>0</v>
      </c>
      <c r="E22" s="84">
        <v>8355635.1600000001</v>
      </c>
      <c r="F22" s="84">
        <v>0</v>
      </c>
      <c r="G22" s="84">
        <v>109370468.04872996</v>
      </c>
      <c r="H22" s="84">
        <v>670875.30879999988</v>
      </c>
      <c r="I22" s="84">
        <v>11332633.404706001</v>
      </c>
      <c r="J22" s="84">
        <v>0</v>
      </c>
      <c r="K22" s="84">
        <v>557444286.48538554</v>
      </c>
      <c r="L22" s="84">
        <v>12184607.086676545</v>
      </c>
      <c r="M22" s="84">
        <v>692077172.87644172</v>
      </c>
      <c r="N22" s="84">
        <v>29568111.89622895</v>
      </c>
      <c r="O22" s="84">
        <v>270915.031204</v>
      </c>
      <c r="P22" s="84">
        <v>0</v>
      </c>
      <c r="Q22" s="84">
        <v>0</v>
      </c>
      <c r="R22" s="84">
        <v>0</v>
      </c>
      <c r="S22" s="196">
        <v>1195125241.4080117</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V28"/>
  <sheetViews>
    <sheetView workbookViewId="0">
      <pane xSplit="2" ySplit="6" topLeftCell="C7" activePane="bottomRight" state="frozen"/>
      <selection activeCell="B9" sqref="B9"/>
      <selection pane="topRight" activeCell="B9" sqref="B9"/>
      <selection pane="bottomLeft" activeCell="B9" sqref="B9"/>
      <selection pane="bottomRight" activeCell="C7" sqref="C7"/>
    </sheetView>
  </sheetViews>
  <sheetFormatPr defaultColWidth="9.109375" defaultRowHeight="13.2"/>
  <cols>
    <col min="1" max="1" width="10.5546875" style="4" bestFit="1" customWidth="1"/>
    <col min="2" max="2" width="63.6640625" style="4" bestFit="1" customWidth="1"/>
    <col min="3" max="3" width="19" style="4" customWidth="1"/>
    <col min="4" max="4" width="19.5546875" style="4" customWidth="1"/>
    <col min="5" max="5" width="31.109375" style="4" customWidth="1"/>
    <col min="6" max="6" width="29.109375" style="4" customWidth="1"/>
    <col min="7" max="7" width="28.5546875" style="4" customWidth="1"/>
    <col min="8" max="8" width="26.44140625" style="4" customWidth="1"/>
    <col min="9" max="9" width="23.6640625" style="4" customWidth="1"/>
    <col min="10" max="10" width="21.5546875" style="4" customWidth="1"/>
    <col min="11" max="11" width="15.6640625" style="4" customWidth="1"/>
    <col min="12" max="12" width="13.33203125" style="4" customWidth="1"/>
    <col min="13" max="13" width="20.88671875" style="4" customWidth="1"/>
    <col min="14" max="14" width="19.33203125" style="4" customWidth="1"/>
    <col min="15" max="15" width="18.44140625" style="4" customWidth="1"/>
    <col min="16" max="16" width="19" style="4" customWidth="1"/>
    <col min="17" max="17" width="20.33203125" style="4" customWidth="1"/>
    <col min="18" max="18" width="18" style="4" customWidth="1"/>
    <col min="19" max="19" width="36" style="4" customWidth="1"/>
    <col min="20" max="20" width="26.109375" style="4" customWidth="1"/>
    <col min="21" max="21" width="24.88671875" style="4" customWidth="1"/>
    <col min="22" max="22" width="20" style="4" customWidth="1"/>
    <col min="23" max="16384" width="9.109375" style="14"/>
  </cols>
  <sheetData>
    <row r="1" spans="1:22">
      <c r="A1" s="2" t="s">
        <v>30</v>
      </c>
      <c r="B1" s="3" t="str">
        <f>Info!C2</f>
        <v>Terabank</v>
      </c>
    </row>
    <row r="2" spans="1:22">
      <c r="A2" s="2" t="s">
        <v>31</v>
      </c>
      <c r="B2" s="309">
        <f>'1. key ratios'!B2</f>
        <v>45107</v>
      </c>
    </row>
    <row r="4" spans="1:22" ht="13.8" thickBot="1">
      <c r="A4" s="4" t="s">
        <v>243</v>
      </c>
      <c r="B4" s="85" t="s">
        <v>50</v>
      </c>
      <c r="V4" s="15" t="s">
        <v>35</v>
      </c>
    </row>
    <row r="5" spans="1:22" ht="12.75" customHeight="1">
      <c r="A5" s="86"/>
      <c r="B5" s="87"/>
      <c r="C5" s="583" t="s">
        <v>169</v>
      </c>
      <c r="D5" s="584"/>
      <c r="E5" s="584"/>
      <c r="F5" s="584"/>
      <c r="G5" s="584"/>
      <c r="H5" s="584"/>
      <c r="I5" s="584"/>
      <c r="J5" s="584"/>
      <c r="K5" s="584"/>
      <c r="L5" s="585"/>
      <c r="M5" s="586" t="s">
        <v>170</v>
      </c>
      <c r="N5" s="587"/>
      <c r="O5" s="587"/>
      <c r="P5" s="587"/>
      <c r="Q5" s="587"/>
      <c r="R5" s="587"/>
      <c r="S5" s="588"/>
      <c r="T5" s="591" t="s">
        <v>241</v>
      </c>
      <c r="U5" s="591" t="s">
        <v>242</v>
      </c>
      <c r="V5" s="589" t="s">
        <v>76</v>
      </c>
    </row>
    <row r="6" spans="1:22" s="43" customFormat="1" ht="105.6">
      <c r="A6" s="41"/>
      <c r="B6" s="88"/>
      <c r="C6" s="89" t="s">
        <v>65</v>
      </c>
      <c r="D6" s="160" t="s">
        <v>66</v>
      </c>
      <c r="E6" s="115" t="s">
        <v>172</v>
      </c>
      <c r="F6" s="115" t="s">
        <v>173</v>
      </c>
      <c r="G6" s="160" t="s">
        <v>176</v>
      </c>
      <c r="H6" s="160" t="s">
        <v>171</v>
      </c>
      <c r="I6" s="160" t="s">
        <v>67</v>
      </c>
      <c r="J6" s="160" t="s">
        <v>68</v>
      </c>
      <c r="K6" s="90" t="s">
        <v>69</v>
      </c>
      <c r="L6" s="91" t="s">
        <v>70</v>
      </c>
      <c r="M6" s="89" t="s">
        <v>174</v>
      </c>
      <c r="N6" s="90" t="s">
        <v>71</v>
      </c>
      <c r="O6" s="90" t="s">
        <v>72</v>
      </c>
      <c r="P6" s="90" t="s">
        <v>73</v>
      </c>
      <c r="Q6" s="90" t="s">
        <v>74</v>
      </c>
      <c r="R6" s="90" t="s">
        <v>75</v>
      </c>
      <c r="S6" s="178" t="s">
        <v>175</v>
      </c>
      <c r="T6" s="592"/>
      <c r="U6" s="592"/>
      <c r="V6" s="590"/>
    </row>
    <row r="7" spans="1:22">
      <c r="A7" s="92">
        <v>1</v>
      </c>
      <c r="B7" s="1" t="s">
        <v>51</v>
      </c>
      <c r="C7" s="93">
        <v>0</v>
      </c>
      <c r="D7" s="93">
        <v>0</v>
      </c>
      <c r="E7" s="93">
        <v>0</v>
      </c>
      <c r="F7" s="93">
        <v>0</v>
      </c>
      <c r="G7" s="93">
        <v>0</v>
      </c>
      <c r="H7" s="93">
        <v>0</v>
      </c>
      <c r="I7" s="93">
        <v>0</v>
      </c>
      <c r="J7" s="93">
        <v>0</v>
      </c>
      <c r="K7" s="93">
        <v>0</v>
      </c>
      <c r="L7" s="93">
        <v>0</v>
      </c>
      <c r="M7" s="93">
        <v>0</v>
      </c>
      <c r="N7" s="93">
        <v>0</v>
      </c>
      <c r="O7" s="93">
        <v>0</v>
      </c>
      <c r="P7" s="93">
        <v>0</v>
      </c>
      <c r="Q7" s="93">
        <v>0</v>
      </c>
      <c r="R7" s="93">
        <v>0</v>
      </c>
      <c r="S7" s="93">
        <v>0</v>
      </c>
      <c r="T7" s="93">
        <v>0</v>
      </c>
      <c r="U7" s="93">
        <v>0</v>
      </c>
      <c r="V7" s="95">
        <f>SUM(C7:S7)</f>
        <v>0</v>
      </c>
    </row>
    <row r="8" spans="1:22">
      <c r="A8" s="92">
        <v>2</v>
      </c>
      <c r="B8" s="1" t="s">
        <v>52</v>
      </c>
      <c r="C8" s="93">
        <v>0</v>
      </c>
      <c r="D8" s="93">
        <v>0</v>
      </c>
      <c r="E8" s="93">
        <v>0</v>
      </c>
      <c r="F8" s="93">
        <v>0</v>
      </c>
      <c r="G8" s="93">
        <v>0</v>
      </c>
      <c r="H8" s="93">
        <v>0</v>
      </c>
      <c r="I8" s="93">
        <v>0</v>
      </c>
      <c r="J8" s="93">
        <v>0</v>
      </c>
      <c r="K8" s="93">
        <v>0</v>
      </c>
      <c r="L8" s="93">
        <v>0</v>
      </c>
      <c r="M8" s="93">
        <v>0</v>
      </c>
      <c r="N8" s="93">
        <v>0</v>
      </c>
      <c r="O8" s="93">
        <v>0</v>
      </c>
      <c r="P8" s="93">
        <v>0</v>
      </c>
      <c r="Q8" s="93">
        <v>0</v>
      </c>
      <c r="R8" s="93">
        <v>0</v>
      </c>
      <c r="S8" s="93">
        <v>0</v>
      </c>
      <c r="T8" s="93">
        <v>0</v>
      </c>
      <c r="U8" s="93">
        <v>0</v>
      </c>
      <c r="V8" s="95">
        <f t="shared" ref="V8:V20" si="0">SUM(C8:S8)</f>
        <v>0</v>
      </c>
    </row>
    <row r="9" spans="1:22">
      <c r="A9" s="92">
        <v>3</v>
      </c>
      <c r="B9" s="1" t="s">
        <v>165</v>
      </c>
      <c r="C9" s="93">
        <v>0</v>
      </c>
      <c r="D9" s="93">
        <v>0</v>
      </c>
      <c r="E9" s="93">
        <v>0</v>
      </c>
      <c r="F9" s="93">
        <v>0</v>
      </c>
      <c r="G9" s="93">
        <v>0</v>
      </c>
      <c r="H9" s="93">
        <v>0</v>
      </c>
      <c r="I9" s="93">
        <v>0</v>
      </c>
      <c r="J9" s="93">
        <v>0</v>
      </c>
      <c r="K9" s="93">
        <v>0</v>
      </c>
      <c r="L9" s="93">
        <v>0</v>
      </c>
      <c r="M9" s="93">
        <v>0</v>
      </c>
      <c r="N9" s="93">
        <v>0</v>
      </c>
      <c r="O9" s="93">
        <v>0</v>
      </c>
      <c r="P9" s="93">
        <v>0</v>
      </c>
      <c r="Q9" s="93">
        <v>0</v>
      </c>
      <c r="R9" s="93">
        <v>0</v>
      </c>
      <c r="S9" s="93">
        <v>0</v>
      </c>
      <c r="T9" s="93">
        <v>0</v>
      </c>
      <c r="U9" s="93">
        <v>0</v>
      </c>
      <c r="V9" s="95">
        <f t="shared" si="0"/>
        <v>0</v>
      </c>
    </row>
    <row r="10" spans="1:22">
      <c r="A10" s="92">
        <v>4</v>
      </c>
      <c r="B10" s="1" t="s">
        <v>53</v>
      </c>
      <c r="C10" s="93">
        <v>0</v>
      </c>
      <c r="D10" s="93">
        <v>0</v>
      </c>
      <c r="E10" s="93">
        <v>0</v>
      </c>
      <c r="F10" s="93">
        <v>0</v>
      </c>
      <c r="G10" s="93">
        <v>0</v>
      </c>
      <c r="H10" s="93">
        <v>0</v>
      </c>
      <c r="I10" s="93">
        <v>0</v>
      </c>
      <c r="J10" s="93">
        <v>0</v>
      </c>
      <c r="K10" s="93">
        <v>0</v>
      </c>
      <c r="L10" s="93">
        <v>0</v>
      </c>
      <c r="M10" s="93">
        <v>0</v>
      </c>
      <c r="N10" s="93">
        <v>0</v>
      </c>
      <c r="O10" s="93">
        <v>0</v>
      </c>
      <c r="P10" s="93">
        <v>0</v>
      </c>
      <c r="Q10" s="93">
        <v>0</v>
      </c>
      <c r="R10" s="93">
        <v>0</v>
      </c>
      <c r="S10" s="93">
        <v>0</v>
      </c>
      <c r="T10" s="93">
        <v>0</v>
      </c>
      <c r="U10" s="93">
        <v>0</v>
      </c>
      <c r="V10" s="95">
        <f t="shared" si="0"/>
        <v>0</v>
      </c>
    </row>
    <row r="11" spans="1:22">
      <c r="A11" s="92">
        <v>5</v>
      </c>
      <c r="B11" s="1" t="s">
        <v>54</v>
      </c>
      <c r="C11" s="93">
        <v>0</v>
      </c>
      <c r="D11" s="93">
        <v>0</v>
      </c>
      <c r="E11" s="93">
        <v>0</v>
      </c>
      <c r="F11" s="93">
        <v>0</v>
      </c>
      <c r="G11" s="93">
        <v>0</v>
      </c>
      <c r="H11" s="93">
        <v>0</v>
      </c>
      <c r="I11" s="93">
        <v>0</v>
      </c>
      <c r="J11" s="93">
        <v>0</v>
      </c>
      <c r="K11" s="93">
        <v>0</v>
      </c>
      <c r="L11" s="93">
        <v>0</v>
      </c>
      <c r="M11" s="93">
        <v>0</v>
      </c>
      <c r="N11" s="93">
        <v>0</v>
      </c>
      <c r="O11" s="93">
        <v>0</v>
      </c>
      <c r="P11" s="93">
        <v>0</v>
      </c>
      <c r="Q11" s="93">
        <v>0</v>
      </c>
      <c r="R11" s="93">
        <v>0</v>
      </c>
      <c r="S11" s="93">
        <v>0</v>
      </c>
      <c r="T11" s="93">
        <v>0</v>
      </c>
      <c r="U11" s="93">
        <v>0</v>
      </c>
      <c r="V11" s="95">
        <f t="shared" si="0"/>
        <v>0</v>
      </c>
    </row>
    <row r="12" spans="1:22">
      <c r="A12" s="92">
        <v>6</v>
      </c>
      <c r="B12" s="1" t="s">
        <v>55</v>
      </c>
      <c r="C12" s="93">
        <v>0</v>
      </c>
      <c r="D12" s="93">
        <v>0</v>
      </c>
      <c r="E12" s="93">
        <v>0</v>
      </c>
      <c r="F12" s="93">
        <v>0</v>
      </c>
      <c r="G12" s="93">
        <v>0</v>
      </c>
      <c r="H12" s="93">
        <v>0</v>
      </c>
      <c r="I12" s="93">
        <v>0</v>
      </c>
      <c r="J12" s="93">
        <v>0</v>
      </c>
      <c r="K12" s="93">
        <v>0</v>
      </c>
      <c r="L12" s="93">
        <v>0</v>
      </c>
      <c r="M12" s="93">
        <v>0</v>
      </c>
      <c r="N12" s="93">
        <v>0</v>
      </c>
      <c r="O12" s="93">
        <v>0</v>
      </c>
      <c r="P12" s="93">
        <v>0</v>
      </c>
      <c r="Q12" s="93">
        <v>0</v>
      </c>
      <c r="R12" s="93">
        <v>0</v>
      </c>
      <c r="S12" s="93">
        <v>0</v>
      </c>
      <c r="T12" s="93">
        <v>0</v>
      </c>
      <c r="U12" s="93">
        <v>0</v>
      </c>
      <c r="V12" s="95">
        <f t="shared" si="0"/>
        <v>0</v>
      </c>
    </row>
    <row r="13" spans="1:22">
      <c r="A13" s="92">
        <v>7</v>
      </c>
      <c r="B13" s="1" t="s">
        <v>56</v>
      </c>
      <c r="C13" s="93">
        <v>0</v>
      </c>
      <c r="D13" s="93">
        <v>22086639.862099998</v>
      </c>
      <c r="E13" s="93">
        <v>0</v>
      </c>
      <c r="F13" s="93">
        <v>0</v>
      </c>
      <c r="G13" s="93">
        <v>0</v>
      </c>
      <c r="H13" s="93">
        <v>0</v>
      </c>
      <c r="I13" s="93">
        <v>0</v>
      </c>
      <c r="J13" s="93">
        <v>0</v>
      </c>
      <c r="K13" s="93">
        <v>0</v>
      </c>
      <c r="L13" s="93">
        <v>0</v>
      </c>
      <c r="M13" s="93">
        <v>0</v>
      </c>
      <c r="N13" s="93">
        <v>0</v>
      </c>
      <c r="O13" s="93">
        <v>0</v>
      </c>
      <c r="P13" s="93">
        <v>0</v>
      </c>
      <c r="Q13" s="93">
        <v>0</v>
      </c>
      <c r="R13" s="93">
        <v>0</v>
      </c>
      <c r="S13" s="93">
        <v>0</v>
      </c>
      <c r="T13" s="93">
        <v>19620193.909999996</v>
      </c>
      <c r="U13" s="93">
        <v>2466445.9521000003</v>
      </c>
      <c r="V13" s="95">
        <f t="shared" si="0"/>
        <v>22086639.862099998</v>
      </c>
    </row>
    <row r="14" spans="1:22">
      <c r="A14" s="92">
        <v>8</v>
      </c>
      <c r="B14" s="1" t="s">
        <v>57</v>
      </c>
      <c r="C14" s="93">
        <v>0</v>
      </c>
      <c r="D14" s="93">
        <v>4977714.121249998</v>
      </c>
      <c r="E14" s="93">
        <v>0</v>
      </c>
      <c r="F14" s="93">
        <v>0</v>
      </c>
      <c r="G14" s="93">
        <v>0</v>
      </c>
      <c r="H14" s="93">
        <v>0</v>
      </c>
      <c r="I14" s="93">
        <v>0</v>
      </c>
      <c r="J14" s="93">
        <v>0</v>
      </c>
      <c r="K14" s="93">
        <v>0</v>
      </c>
      <c r="L14" s="93">
        <v>0</v>
      </c>
      <c r="M14" s="93">
        <v>0</v>
      </c>
      <c r="N14" s="93">
        <v>0</v>
      </c>
      <c r="O14" s="93">
        <v>0</v>
      </c>
      <c r="P14" s="93">
        <v>0</v>
      </c>
      <c r="Q14" s="93">
        <v>0</v>
      </c>
      <c r="R14" s="93">
        <v>0</v>
      </c>
      <c r="S14" s="93">
        <v>0</v>
      </c>
      <c r="T14" s="93">
        <v>4284232.3953999979</v>
      </c>
      <c r="U14" s="93">
        <v>693481.72585000005</v>
      </c>
      <c r="V14" s="95">
        <f t="shared" si="0"/>
        <v>4977714.121249998</v>
      </c>
    </row>
    <row r="15" spans="1:22">
      <c r="A15" s="92">
        <v>9</v>
      </c>
      <c r="B15" s="1" t="s">
        <v>58</v>
      </c>
      <c r="C15" s="93">
        <v>0</v>
      </c>
      <c r="D15" s="93">
        <v>0</v>
      </c>
      <c r="E15" s="93">
        <v>0</v>
      </c>
      <c r="F15" s="93">
        <v>0</v>
      </c>
      <c r="G15" s="93">
        <v>0</v>
      </c>
      <c r="H15" s="93">
        <v>0</v>
      </c>
      <c r="I15" s="93">
        <v>0</v>
      </c>
      <c r="J15" s="93">
        <v>0</v>
      </c>
      <c r="K15" s="93">
        <v>0</v>
      </c>
      <c r="L15" s="93">
        <v>0</v>
      </c>
      <c r="M15" s="93">
        <v>0</v>
      </c>
      <c r="N15" s="93">
        <v>0</v>
      </c>
      <c r="O15" s="93">
        <v>0</v>
      </c>
      <c r="P15" s="93">
        <v>0</v>
      </c>
      <c r="Q15" s="93">
        <v>0</v>
      </c>
      <c r="R15" s="93">
        <v>0</v>
      </c>
      <c r="S15" s="93">
        <v>0</v>
      </c>
      <c r="T15" s="93">
        <v>0</v>
      </c>
      <c r="U15" s="93">
        <v>0</v>
      </c>
      <c r="V15" s="95">
        <f t="shared" si="0"/>
        <v>0</v>
      </c>
    </row>
    <row r="16" spans="1:22">
      <c r="A16" s="92">
        <v>10</v>
      </c>
      <c r="B16" s="1" t="s">
        <v>59</v>
      </c>
      <c r="C16" s="93">
        <v>0</v>
      </c>
      <c r="D16" s="93">
        <v>44.85</v>
      </c>
      <c r="E16" s="93">
        <v>0</v>
      </c>
      <c r="F16" s="93">
        <v>0</v>
      </c>
      <c r="G16" s="93">
        <v>0</v>
      </c>
      <c r="H16" s="93">
        <v>0</v>
      </c>
      <c r="I16" s="93">
        <v>0</v>
      </c>
      <c r="J16" s="93">
        <v>0</v>
      </c>
      <c r="K16" s="93">
        <v>0</v>
      </c>
      <c r="L16" s="93">
        <v>0</v>
      </c>
      <c r="M16" s="93">
        <v>0</v>
      </c>
      <c r="N16" s="93">
        <v>0</v>
      </c>
      <c r="O16" s="93">
        <v>0</v>
      </c>
      <c r="P16" s="93">
        <v>0</v>
      </c>
      <c r="Q16" s="93">
        <v>0</v>
      </c>
      <c r="R16" s="93">
        <v>0</v>
      </c>
      <c r="S16" s="93">
        <v>0</v>
      </c>
      <c r="T16" s="93">
        <v>44.85</v>
      </c>
      <c r="U16" s="93">
        <v>0</v>
      </c>
      <c r="V16" s="95">
        <f t="shared" si="0"/>
        <v>44.85</v>
      </c>
    </row>
    <row r="17" spans="1:22">
      <c r="A17" s="92">
        <v>11</v>
      </c>
      <c r="B17" s="1" t="s">
        <v>60</v>
      </c>
      <c r="C17" s="93">
        <v>0</v>
      </c>
      <c r="D17" s="93">
        <v>0</v>
      </c>
      <c r="E17" s="93">
        <v>0</v>
      </c>
      <c r="F17" s="93">
        <v>0</v>
      </c>
      <c r="G17" s="93">
        <v>0</v>
      </c>
      <c r="H17" s="93">
        <v>0</v>
      </c>
      <c r="I17" s="93">
        <v>0</v>
      </c>
      <c r="J17" s="93">
        <v>0</v>
      </c>
      <c r="K17" s="93">
        <v>0</v>
      </c>
      <c r="L17" s="93">
        <v>0</v>
      </c>
      <c r="M17" s="93">
        <v>0</v>
      </c>
      <c r="N17" s="93">
        <v>0</v>
      </c>
      <c r="O17" s="93">
        <v>0</v>
      </c>
      <c r="P17" s="93">
        <v>0</v>
      </c>
      <c r="Q17" s="93">
        <v>0</v>
      </c>
      <c r="R17" s="93">
        <v>0</v>
      </c>
      <c r="S17" s="93">
        <v>0</v>
      </c>
      <c r="T17" s="93">
        <v>0</v>
      </c>
      <c r="U17" s="93">
        <v>0</v>
      </c>
      <c r="V17" s="95">
        <f t="shared" si="0"/>
        <v>0</v>
      </c>
    </row>
    <row r="18" spans="1:22">
      <c r="A18" s="92">
        <v>12</v>
      </c>
      <c r="B18" s="1" t="s">
        <v>61</v>
      </c>
      <c r="C18" s="93">
        <v>0</v>
      </c>
      <c r="D18" s="93">
        <v>0</v>
      </c>
      <c r="E18" s="93">
        <v>0</v>
      </c>
      <c r="F18" s="93">
        <v>0</v>
      </c>
      <c r="G18" s="93">
        <v>0</v>
      </c>
      <c r="H18" s="93">
        <v>0</v>
      </c>
      <c r="I18" s="93">
        <v>0</v>
      </c>
      <c r="J18" s="93">
        <v>0</v>
      </c>
      <c r="K18" s="93">
        <v>0</v>
      </c>
      <c r="L18" s="93">
        <v>0</v>
      </c>
      <c r="M18" s="93">
        <v>0</v>
      </c>
      <c r="N18" s="93">
        <v>0</v>
      </c>
      <c r="O18" s="93">
        <v>0</v>
      </c>
      <c r="P18" s="93">
        <v>0</v>
      </c>
      <c r="Q18" s="93">
        <v>0</v>
      </c>
      <c r="R18" s="93">
        <v>0</v>
      </c>
      <c r="S18" s="93">
        <v>0</v>
      </c>
      <c r="T18" s="93">
        <v>0</v>
      </c>
      <c r="U18" s="93">
        <v>0</v>
      </c>
      <c r="V18" s="95">
        <f t="shared" si="0"/>
        <v>0</v>
      </c>
    </row>
    <row r="19" spans="1:22">
      <c r="A19" s="92">
        <v>13</v>
      </c>
      <c r="B19" s="1" t="s">
        <v>62</v>
      </c>
      <c r="C19" s="93">
        <v>0</v>
      </c>
      <c r="D19" s="93">
        <v>0</v>
      </c>
      <c r="E19" s="93">
        <v>0</v>
      </c>
      <c r="F19" s="93">
        <v>0</v>
      </c>
      <c r="G19" s="93">
        <v>0</v>
      </c>
      <c r="H19" s="93">
        <v>0</v>
      </c>
      <c r="I19" s="93">
        <v>0</v>
      </c>
      <c r="J19" s="93">
        <v>0</v>
      </c>
      <c r="K19" s="93">
        <v>0</v>
      </c>
      <c r="L19" s="93">
        <v>0</v>
      </c>
      <c r="M19" s="93">
        <v>0</v>
      </c>
      <c r="N19" s="93">
        <v>0</v>
      </c>
      <c r="O19" s="93">
        <v>0</v>
      </c>
      <c r="P19" s="93">
        <v>0</v>
      </c>
      <c r="Q19" s="93">
        <v>0</v>
      </c>
      <c r="R19" s="93">
        <v>0</v>
      </c>
      <c r="S19" s="93">
        <v>0</v>
      </c>
      <c r="T19" s="93">
        <v>0</v>
      </c>
      <c r="U19" s="93">
        <v>0</v>
      </c>
      <c r="V19" s="95">
        <f t="shared" si="0"/>
        <v>0</v>
      </c>
    </row>
    <row r="20" spans="1:22">
      <c r="A20" s="92">
        <v>14</v>
      </c>
      <c r="B20" s="1" t="s">
        <v>63</v>
      </c>
      <c r="C20" s="93">
        <v>0</v>
      </c>
      <c r="D20" s="93">
        <v>0</v>
      </c>
      <c r="E20" s="93">
        <v>0</v>
      </c>
      <c r="F20" s="93">
        <v>0</v>
      </c>
      <c r="G20" s="93">
        <v>0</v>
      </c>
      <c r="H20" s="93">
        <v>0</v>
      </c>
      <c r="I20" s="93">
        <v>0</v>
      </c>
      <c r="J20" s="93">
        <v>0</v>
      </c>
      <c r="K20" s="93">
        <v>0</v>
      </c>
      <c r="L20" s="93">
        <v>0</v>
      </c>
      <c r="M20" s="93">
        <v>0</v>
      </c>
      <c r="N20" s="93">
        <v>0</v>
      </c>
      <c r="O20" s="93">
        <v>0</v>
      </c>
      <c r="P20" s="93">
        <v>0</v>
      </c>
      <c r="Q20" s="93">
        <v>0</v>
      </c>
      <c r="R20" s="93">
        <v>0</v>
      </c>
      <c r="S20" s="93">
        <v>0</v>
      </c>
      <c r="T20" s="93">
        <v>0</v>
      </c>
      <c r="U20" s="93">
        <v>0</v>
      </c>
      <c r="V20" s="95">
        <f t="shared" si="0"/>
        <v>0</v>
      </c>
    </row>
    <row r="21" spans="1:22" ht="13.8" thickBot="1">
      <c r="A21" s="82"/>
      <c r="B21" s="96" t="s">
        <v>64</v>
      </c>
      <c r="C21" s="97">
        <f>SUM(C7:C20)</f>
        <v>0</v>
      </c>
      <c r="D21" s="84">
        <f t="shared" ref="D21:V21" si="1">SUM(D7:D20)</f>
        <v>27064398.833349995</v>
      </c>
      <c r="E21" s="84">
        <f t="shared" si="1"/>
        <v>0</v>
      </c>
      <c r="F21" s="84">
        <f t="shared" si="1"/>
        <v>0</v>
      </c>
      <c r="G21" s="84">
        <f t="shared" si="1"/>
        <v>0</v>
      </c>
      <c r="H21" s="84">
        <f t="shared" si="1"/>
        <v>0</v>
      </c>
      <c r="I21" s="84">
        <f t="shared" si="1"/>
        <v>0</v>
      </c>
      <c r="J21" s="84">
        <f t="shared" si="1"/>
        <v>0</v>
      </c>
      <c r="K21" s="84">
        <f t="shared" si="1"/>
        <v>0</v>
      </c>
      <c r="L21" s="98">
        <f t="shared" si="1"/>
        <v>0</v>
      </c>
      <c r="M21" s="97">
        <f t="shared" si="1"/>
        <v>0</v>
      </c>
      <c r="N21" s="84">
        <f t="shared" si="1"/>
        <v>0</v>
      </c>
      <c r="O21" s="84">
        <f t="shared" si="1"/>
        <v>0</v>
      </c>
      <c r="P21" s="84">
        <f t="shared" si="1"/>
        <v>0</v>
      </c>
      <c r="Q21" s="84">
        <f t="shared" si="1"/>
        <v>0</v>
      </c>
      <c r="R21" s="84">
        <f t="shared" si="1"/>
        <v>0</v>
      </c>
      <c r="S21" s="98">
        <f>SUM(S7:S20)</f>
        <v>0</v>
      </c>
      <c r="T21" s="98">
        <f>SUM(T7:T20)</f>
        <v>23904471.155399997</v>
      </c>
      <c r="U21" s="98">
        <f t="shared" ref="U21" si="2">SUM(U7:U20)</f>
        <v>3159927.6779500004</v>
      </c>
      <c r="V21" s="99">
        <f t="shared" si="1"/>
        <v>27064398.833349995</v>
      </c>
    </row>
    <row r="24" spans="1:22">
      <c r="C24" s="22"/>
      <c r="D24" s="22"/>
      <c r="E24" s="22"/>
    </row>
    <row r="25" spans="1:22">
      <c r="A25" s="40"/>
      <c r="B25" s="40"/>
      <c r="D25" s="22"/>
      <c r="E25" s="22"/>
    </row>
    <row r="26" spans="1:22">
      <c r="A26" s="40"/>
      <c r="B26" s="23"/>
      <c r="D26" s="22"/>
      <c r="E26" s="22"/>
    </row>
    <row r="27" spans="1:22">
      <c r="A27" s="40"/>
      <c r="B27" s="40"/>
      <c r="D27" s="22"/>
      <c r="E27" s="22"/>
    </row>
    <row r="28" spans="1:22">
      <c r="A28" s="40"/>
      <c r="B28" s="23"/>
      <c r="D28" s="22"/>
      <c r="E28" s="22"/>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22"/>
  <sheetViews>
    <sheetView zoomScaleNormal="100" workbookViewId="0">
      <pane xSplit="1" ySplit="7" topLeftCell="B8" activePane="bottomRight" state="frozen"/>
      <selection activeCell="B9" sqref="B9"/>
      <selection pane="topRight" activeCell="B9" sqref="B9"/>
      <selection pane="bottomLeft" activeCell="B9" sqref="B9"/>
      <selection pane="bottomRight" activeCell="B8" sqref="B8"/>
    </sheetView>
  </sheetViews>
  <sheetFormatPr defaultColWidth="9.109375" defaultRowHeight="13.8"/>
  <cols>
    <col min="1" max="1" width="10.5546875" style="4" bestFit="1" customWidth="1"/>
    <col min="2" max="2" width="101.88671875" style="4" customWidth="1"/>
    <col min="3" max="3" width="13.6640625" style="165" customWidth="1"/>
    <col min="4" max="4" width="14.88671875" style="165" bestFit="1" customWidth="1"/>
    <col min="5" max="5" width="17.6640625" style="165" customWidth="1"/>
    <col min="6" max="6" width="15.88671875" style="165" customWidth="1"/>
    <col min="7" max="7" width="17.44140625" style="165" customWidth="1"/>
    <col min="8" max="8" width="15.33203125" style="165" customWidth="1"/>
    <col min="9" max="16384" width="9.109375" style="14"/>
  </cols>
  <sheetData>
    <row r="1" spans="1:9">
      <c r="A1" s="2" t="s">
        <v>30</v>
      </c>
      <c r="B1" s="4" t="str">
        <f>Info!C2</f>
        <v>Terabank</v>
      </c>
      <c r="C1" s="3"/>
    </row>
    <row r="2" spans="1:9">
      <c r="A2" s="2" t="s">
        <v>31</v>
      </c>
      <c r="B2" s="309">
        <f>'1. key ratios'!B2</f>
        <v>45107</v>
      </c>
      <c r="C2" s="309"/>
    </row>
    <row r="4" spans="1:9" ht="14.4" thickBot="1">
      <c r="A4" s="2" t="s">
        <v>150</v>
      </c>
      <c r="B4" s="85" t="s">
        <v>252</v>
      </c>
    </row>
    <row r="5" spans="1:9">
      <c r="A5" s="86"/>
      <c r="B5" s="100"/>
      <c r="C5" s="186" t="s">
        <v>0</v>
      </c>
      <c r="D5" s="186" t="s">
        <v>1</v>
      </c>
      <c r="E5" s="186" t="s">
        <v>2</v>
      </c>
      <c r="F5" s="186" t="s">
        <v>3</v>
      </c>
      <c r="G5" s="187" t="s">
        <v>4</v>
      </c>
      <c r="H5" s="188" t="s">
        <v>5</v>
      </c>
      <c r="I5" s="101"/>
    </row>
    <row r="6" spans="1:9" s="101" customFormat="1" ht="12.75" customHeight="1">
      <c r="A6" s="102"/>
      <c r="B6" s="595" t="s">
        <v>149</v>
      </c>
      <c r="C6" s="581" t="s">
        <v>245</v>
      </c>
      <c r="D6" s="597" t="s">
        <v>244</v>
      </c>
      <c r="E6" s="598"/>
      <c r="F6" s="581" t="s">
        <v>249</v>
      </c>
      <c r="G6" s="581" t="s">
        <v>250</v>
      </c>
      <c r="H6" s="593" t="s">
        <v>248</v>
      </c>
    </row>
    <row r="7" spans="1:9" ht="41.4">
      <c r="A7" s="104"/>
      <c r="B7" s="596"/>
      <c r="C7" s="582"/>
      <c r="D7" s="189" t="s">
        <v>247</v>
      </c>
      <c r="E7" s="189" t="s">
        <v>246</v>
      </c>
      <c r="F7" s="582"/>
      <c r="G7" s="582"/>
      <c r="H7" s="594"/>
      <c r="I7" s="101"/>
    </row>
    <row r="8" spans="1:9">
      <c r="A8" s="102">
        <v>1</v>
      </c>
      <c r="B8" s="1" t="s">
        <v>51</v>
      </c>
      <c r="C8" s="190">
        <v>289380169.09281528</v>
      </c>
      <c r="D8" s="190">
        <v>0</v>
      </c>
      <c r="E8" s="190">
        <v>0</v>
      </c>
      <c r="F8" s="190">
        <v>103833590.59</v>
      </c>
      <c r="G8" s="190">
        <v>103833590.59</v>
      </c>
      <c r="H8" s="192">
        <v>0.35881377398980163</v>
      </c>
    </row>
    <row r="9" spans="1:9" ht="15" customHeight="1">
      <c r="A9" s="102">
        <v>2</v>
      </c>
      <c r="B9" s="1" t="s">
        <v>52</v>
      </c>
      <c r="C9" s="190">
        <v>0</v>
      </c>
      <c r="D9" s="190">
        <v>0</v>
      </c>
      <c r="E9" s="190">
        <v>0</v>
      </c>
      <c r="F9" s="190">
        <v>0</v>
      </c>
      <c r="G9" s="190">
        <v>0</v>
      </c>
      <c r="H9" s="192" t="s">
        <v>722</v>
      </c>
    </row>
    <row r="10" spans="1:9">
      <c r="A10" s="102">
        <v>3</v>
      </c>
      <c r="B10" s="1" t="s">
        <v>165</v>
      </c>
      <c r="C10" s="190">
        <v>0</v>
      </c>
      <c r="D10" s="190">
        <v>0</v>
      </c>
      <c r="E10" s="190">
        <v>0</v>
      </c>
      <c r="F10" s="190">
        <v>0</v>
      </c>
      <c r="G10" s="190">
        <v>0</v>
      </c>
      <c r="H10" s="192" t="s">
        <v>722</v>
      </c>
    </row>
    <row r="11" spans="1:9">
      <c r="A11" s="102">
        <v>4</v>
      </c>
      <c r="B11" s="1" t="s">
        <v>53</v>
      </c>
      <c r="C11" s="190">
        <v>0</v>
      </c>
      <c r="D11" s="190">
        <v>0</v>
      </c>
      <c r="E11" s="190">
        <v>0</v>
      </c>
      <c r="F11" s="190">
        <v>0</v>
      </c>
      <c r="G11" s="190">
        <v>0</v>
      </c>
      <c r="H11" s="192" t="s">
        <v>722</v>
      </c>
    </row>
    <row r="12" spans="1:9">
      <c r="A12" s="102">
        <v>5</v>
      </c>
      <c r="B12" s="1" t="s">
        <v>54</v>
      </c>
      <c r="C12" s="190">
        <v>0</v>
      </c>
      <c r="D12" s="190">
        <v>0</v>
      </c>
      <c r="E12" s="190">
        <v>0</v>
      </c>
      <c r="F12" s="190">
        <v>0</v>
      </c>
      <c r="G12" s="190">
        <v>0</v>
      </c>
      <c r="H12" s="192" t="s">
        <v>722</v>
      </c>
    </row>
    <row r="13" spans="1:9">
      <c r="A13" s="102">
        <v>6</v>
      </c>
      <c r="B13" s="1" t="s">
        <v>55</v>
      </c>
      <c r="C13" s="190">
        <v>21007935.040000003</v>
      </c>
      <c r="D13" s="190">
        <v>0</v>
      </c>
      <c r="E13" s="190">
        <v>0</v>
      </c>
      <c r="F13" s="190">
        <v>9157451.2580000013</v>
      </c>
      <c r="G13" s="190">
        <v>9157451.2580000013</v>
      </c>
      <c r="H13" s="192">
        <v>0.43590439710346707</v>
      </c>
    </row>
    <row r="14" spans="1:9">
      <c r="A14" s="102">
        <v>7</v>
      </c>
      <c r="B14" s="1" t="s">
        <v>56</v>
      </c>
      <c r="C14" s="190">
        <v>522400835.92860407</v>
      </c>
      <c r="D14" s="190">
        <v>59647497.721753441</v>
      </c>
      <c r="E14" s="190">
        <v>29568111.89622895</v>
      </c>
      <c r="F14" s="190">
        <v>551968947.82483304</v>
      </c>
      <c r="G14" s="190">
        <v>529882307.96273303</v>
      </c>
      <c r="H14" s="192">
        <v>0.95998572030340157</v>
      </c>
    </row>
    <row r="15" spans="1:9">
      <c r="A15" s="102">
        <v>8</v>
      </c>
      <c r="B15" s="1" t="s">
        <v>57</v>
      </c>
      <c r="C15" s="190">
        <v>557444286.48538554</v>
      </c>
      <c r="D15" s="190">
        <v>25962737.513333067</v>
      </c>
      <c r="E15" s="190">
        <v>12184607.086676545</v>
      </c>
      <c r="F15" s="190">
        <v>427221670.17904657</v>
      </c>
      <c r="G15" s="190">
        <v>422243956.0577966</v>
      </c>
      <c r="H15" s="192">
        <v>0.74126147887261218</v>
      </c>
    </row>
    <row r="16" spans="1:9">
      <c r="A16" s="102">
        <v>9</v>
      </c>
      <c r="B16" s="1" t="s">
        <v>58</v>
      </c>
      <c r="C16" s="190">
        <v>109370468.04872996</v>
      </c>
      <c r="D16" s="190">
        <v>1106820.3688000003</v>
      </c>
      <c r="E16" s="190">
        <v>670875.30879999988</v>
      </c>
      <c r="F16" s="190">
        <v>38514470.175135478</v>
      </c>
      <c r="G16" s="190">
        <v>38514470.175135478</v>
      </c>
      <c r="H16" s="192">
        <v>0.35</v>
      </c>
    </row>
    <row r="17" spans="1:8">
      <c r="A17" s="102">
        <v>10</v>
      </c>
      <c r="B17" s="1" t="s">
        <v>59</v>
      </c>
      <c r="C17" s="190">
        <v>11569416.630916992</v>
      </c>
      <c r="D17" s="190">
        <v>0</v>
      </c>
      <c r="E17" s="190">
        <v>0</v>
      </c>
      <c r="F17" s="190">
        <v>11214128.914165992</v>
      </c>
      <c r="G17" s="190">
        <v>11214084.064165993</v>
      </c>
      <c r="H17" s="192">
        <v>0.96928690718930088</v>
      </c>
    </row>
    <row r="18" spans="1:8">
      <c r="A18" s="102">
        <v>11</v>
      </c>
      <c r="B18" s="1" t="s">
        <v>60</v>
      </c>
      <c r="C18" s="190">
        <v>0</v>
      </c>
      <c r="D18" s="190">
        <v>0</v>
      </c>
      <c r="E18" s="190">
        <v>0</v>
      </c>
      <c r="F18" s="190">
        <v>0</v>
      </c>
      <c r="G18" s="190">
        <v>0</v>
      </c>
      <c r="H18" s="192" t="s">
        <v>722</v>
      </c>
    </row>
    <row r="19" spans="1:8">
      <c r="A19" s="102">
        <v>12</v>
      </c>
      <c r="B19" s="1" t="s">
        <v>61</v>
      </c>
      <c r="C19" s="190">
        <v>0</v>
      </c>
      <c r="D19" s="190">
        <v>0</v>
      </c>
      <c r="E19" s="190">
        <v>0</v>
      </c>
      <c r="F19" s="190">
        <v>0</v>
      </c>
      <c r="G19" s="190">
        <v>0</v>
      </c>
      <c r="H19" s="192" t="s">
        <v>722</v>
      </c>
    </row>
    <row r="20" spans="1:8">
      <c r="A20" s="102">
        <v>13</v>
      </c>
      <c r="B20" s="1" t="s">
        <v>144</v>
      </c>
      <c r="C20" s="190">
        <v>0</v>
      </c>
      <c r="D20" s="190">
        <v>0</v>
      </c>
      <c r="E20" s="190">
        <v>0</v>
      </c>
      <c r="F20" s="190">
        <v>0</v>
      </c>
      <c r="G20" s="190">
        <v>0</v>
      </c>
      <c r="H20" s="192" t="s">
        <v>722</v>
      </c>
    </row>
    <row r="21" spans="1:8">
      <c r="A21" s="102">
        <v>14</v>
      </c>
      <c r="B21" s="1" t="s">
        <v>63</v>
      </c>
      <c r="C21" s="190">
        <v>95463980.022830635</v>
      </c>
      <c r="D21" s="190">
        <v>0</v>
      </c>
      <c r="E21" s="190">
        <v>0</v>
      </c>
      <c r="F21" s="190">
        <v>53214982.466830634</v>
      </c>
      <c r="G21" s="190">
        <v>53214982.466830634</v>
      </c>
      <c r="H21" s="192">
        <v>0.557435196543283</v>
      </c>
    </row>
    <row r="22" spans="1:8" ht="14.4" thickBot="1">
      <c r="A22" s="105"/>
      <c r="B22" s="106" t="s">
        <v>64</v>
      </c>
      <c r="C22" s="191">
        <v>1606637091.2492826</v>
      </c>
      <c r="D22" s="191">
        <v>86717055.6038865</v>
      </c>
      <c r="E22" s="191">
        <v>42423594.291705489</v>
      </c>
      <c r="F22" s="191">
        <v>1195125241.4080117</v>
      </c>
      <c r="G22" s="191">
        <v>1168060842.574662</v>
      </c>
      <c r="H22" s="193">
        <v>0.70831889500262391</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K27"/>
  <sheetViews>
    <sheetView zoomScale="90" zoomScaleNormal="90" workbookViewId="0">
      <pane xSplit="2" ySplit="6" topLeftCell="C7" activePane="bottomRight" state="frozen"/>
      <selection pane="topRight" activeCell="C1" sqref="C1"/>
      <selection pane="bottomLeft" activeCell="A6" sqref="A6"/>
      <selection pane="bottomRight" activeCell="C7" sqref="C7"/>
    </sheetView>
  </sheetViews>
  <sheetFormatPr defaultColWidth="9.109375" defaultRowHeight="13.8"/>
  <cols>
    <col min="1" max="1" width="10.5546875" style="165" bestFit="1" customWidth="1"/>
    <col min="2" max="2" width="104.109375" style="165" customWidth="1"/>
    <col min="3" max="11" width="12.6640625" style="165" customWidth="1"/>
    <col min="12" max="16384" width="9.109375" style="165"/>
  </cols>
  <sheetData>
    <row r="1" spans="1:11">
      <c r="A1" s="165" t="s">
        <v>30</v>
      </c>
      <c r="B1" s="3" t="str">
        <f>Info!C2</f>
        <v>Terabank</v>
      </c>
    </row>
    <row r="2" spans="1:11">
      <c r="A2" s="165" t="s">
        <v>31</v>
      </c>
      <c r="B2" s="309">
        <f>'1. key ratios'!B2</f>
        <v>45107</v>
      </c>
    </row>
    <row r="4" spans="1:11" ht="14.4" thickBot="1">
      <c r="A4" s="165" t="s">
        <v>146</v>
      </c>
      <c r="B4" s="231" t="s">
        <v>253</v>
      </c>
    </row>
    <row r="5" spans="1:11" ht="30" customHeight="1">
      <c r="A5" s="599"/>
      <c r="B5" s="600"/>
      <c r="C5" s="601" t="s">
        <v>305</v>
      </c>
      <c r="D5" s="601"/>
      <c r="E5" s="601"/>
      <c r="F5" s="601" t="s">
        <v>306</v>
      </c>
      <c r="G5" s="601"/>
      <c r="H5" s="601"/>
      <c r="I5" s="601" t="s">
        <v>307</v>
      </c>
      <c r="J5" s="601"/>
      <c r="K5" s="602"/>
    </row>
    <row r="6" spans="1:11">
      <c r="A6" s="203"/>
      <c r="B6" s="204"/>
      <c r="C6" s="16" t="s">
        <v>32</v>
      </c>
      <c r="D6" s="16" t="s">
        <v>33</v>
      </c>
      <c r="E6" s="16" t="s">
        <v>34</v>
      </c>
      <c r="F6" s="16" t="s">
        <v>32</v>
      </c>
      <c r="G6" s="16" t="s">
        <v>33</v>
      </c>
      <c r="H6" s="16" t="s">
        <v>34</v>
      </c>
      <c r="I6" s="16" t="s">
        <v>32</v>
      </c>
      <c r="J6" s="16" t="s">
        <v>33</v>
      </c>
      <c r="K6" s="16" t="s">
        <v>34</v>
      </c>
    </row>
    <row r="7" spans="1:11">
      <c r="A7" s="205" t="s">
        <v>256</v>
      </c>
      <c r="B7" s="206"/>
      <c r="C7" s="206"/>
      <c r="D7" s="206"/>
      <c r="E7" s="206"/>
      <c r="F7" s="206"/>
      <c r="G7" s="206"/>
      <c r="H7" s="206"/>
      <c r="I7" s="206"/>
      <c r="J7" s="206"/>
      <c r="K7" s="207"/>
    </row>
    <row r="8" spans="1:11">
      <c r="A8" s="208">
        <v>1</v>
      </c>
      <c r="B8" s="209" t="s">
        <v>254</v>
      </c>
      <c r="C8" s="210"/>
      <c r="D8" s="210"/>
      <c r="E8" s="210"/>
      <c r="F8" s="211">
        <v>146911941.57621011</v>
      </c>
      <c r="G8" s="211">
        <v>140114743.39153355</v>
      </c>
      <c r="H8" s="211">
        <v>287026684.96774364</v>
      </c>
      <c r="I8" s="211">
        <v>138272720.27565101</v>
      </c>
      <c r="J8" s="211">
        <v>129378501.2134278</v>
      </c>
      <c r="K8" s="211">
        <v>267651221.48907882</v>
      </c>
    </row>
    <row r="9" spans="1:11">
      <c r="A9" s="205" t="s">
        <v>257</v>
      </c>
      <c r="B9" s="206"/>
      <c r="C9" s="206"/>
      <c r="D9" s="206"/>
      <c r="E9" s="206"/>
      <c r="F9" s="206"/>
      <c r="G9" s="206"/>
      <c r="H9" s="206"/>
      <c r="I9" s="206"/>
      <c r="J9" s="206"/>
      <c r="K9" s="207"/>
    </row>
    <row r="10" spans="1:11">
      <c r="A10" s="212">
        <v>2</v>
      </c>
      <c r="B10" s="213" t="s">
        <v>265</v>
      </c>
      <c r="C10" s="213">
        <v>103223540.89020763</v>
      </c>
      <c r="D10" s="213">
        <v>273199021.23662853</v>
      </c>
      <c r="E10" s="213">
        <v>376422562.12683618</v>
      </c>
      <c r="F10" s="213">
        <v>17792728.10642742</v>
      </c>
      <c r="G10" s="213">
        <v>50473071.799196705</v>
      </c>
      <c r="H10" s="213">
        <v>68265799.905624121</v>
      </c>
      <c r="I10" s="213">
        <v>4272303.8771189004</v>
      </c>
      <c r="J10" s="213">
        <v>11235762.604805943</v>
      </c>
      <c r="K10" s="213">
        <v>15508066.481924843</v>
      </c>
    </row>
    <row r="11" spans="1:11">
      <c r="A11" s="212">
        <v>3</v>
      </c>
      <c r="B11" s="213" t="s">
        <v>259</v>
      </c>
      <c r="C11" s="213">
        <v>430211089.85517198</v>
      </c>
      <c r="D11" s="213">
        <v>341162198.45647442</v>
      </c>
      <c r="E11" s="213">
        <v>771373288.31164646</v>
      </c>
      <c r="F11" s="213">
        <v>128063374.73422284</v>
      </c>
      <c r="G11" s="213">
        <v>53718039.09352836</v>
      </c>
      <c r="H11" s="213">
        <v>181781413.82775122</v>
      </c>
      <c r="I11" s="213">
        <v>107751798.56511851</v>
      </c>
      <c r="J11" s="213">
        <v>47582658.228242725</v>
      </c>
      <c r="K11" s="213">
        <v>155334456.79336125</v>
      </c>
    </row>
    <row r="12" spans="1:11">
      <c r="A12" s="212">
        <v>4</v>
      </c>
      <c r="B12" s="213" t="s">
        <v>260</v>
      </c>
      <c r="C12" s="213">
        <v>79124075.75757575</v>
      </c>
      <c r="D12" s="213">
        <v>0</v>
      </c>
      <c r="E12" s="213">
        <v>79124075.75757575</v>
      </c>
      <c r="F12" s="213">
        <v>0</v>
      </c>
      <c r="G12" s="213">
        <v>0</v>
      </c>
      <c r="H12" s="213">
        <v>0</v>
      </c>
      <c r="I12" s="213">
        <v>0</v>
      </c>
      <c r="J12" s="213">
        <v>0</v>
      </c>
      <c r="K12" s="213">
        <v>0</v>
      </c>
    </row>
    <row r="13" spans="1:11">
      <c r="A13" s="212">
        <v>5</v>
      </c>
      <c r="B13" s="213" t="s">
        <v>268</v>
      </c>
      <c r="C13" s="213">
        <v>57444860.604547463</v>
      </c>
      <c r="D13" s="213">
        <v>90876068.798642457</v>
      </c>
      <c r="E13" s="213">
        <v>148320929.40318993</v>
      </c>
      <c r="F13" s="213">
        <v>8460991.6065778621</v>
      </c>
      <c r="G13" s="213">
        <v>69387538.918062016</v>
      </c>
      <c r="H13" s="213">
        <v>77848530.524639875</v>
      </c>
      <c r="I13" s="213">
        <v>3394267.464731995</v>
      </c>
      <c r="J13" s="213">
        <v>65253040.848750934</v>
      </c>
      <c r="K13" s="213">
        <v>68647308.313482925</v>
      </c>
    </row>
    <row r="14" spans="1:11">
      <c r="A14" s="212">
        <v>6</v>
      </c>
      <c r="B14" s="213" t="s">
        <v>300</v>
      </c>
      <c r="C14" s="213">
        <v>12580163.647915823</v>
      </c>
      <c r="D14" s="213">
        <v>10426134.097852694</v>
      </c>
      <c r="E14" s="213">
        <v>23006297.745768517</v>
      </c>
      <c r="F14" s="213">
        <v>0</v>
      </c>
      <c r="G14" s="213">
        <v>0</v>
      </c>
      <c r="H14" s="213">
        <v>0</v>
      </c>
      <c r="I14" s="213">
        <v>0</v>
      </c>
      <c r="J14" s="213">
        <v>0</v>
      </c>
      <c r="K14" s="213">
        <v>0</v>
      </c>
    </row>
    <row r="15" spans="1:11">
      <c r="A15" s="212">
        <v>7</v>
      </c>
      <c r="B15" s="213" t="s">
        <v>301</v>
      </c>
      <c r="C15" s="213">
        <v>11296263.16294037</v>
      </c>
      <c r="D15" s="213">
        <v>5320202.4892888498</v>
      </c>
      <c r="E15" s="213">
        <v>16616465.65222922</v>
      </c>
      <c r="F15" s="213">
        <v>4318648.4708796302</v>
      </c>
      <c r="G15" s="213">
        <v>2247192.4308613553</v>
      </c>
      <c r="H15" s="213">
        <v>6565840.901740985</v>
      </c>
      <c r="I15" s="213">
        <v>4318648.4708796302</v>
      </c>
      <c r="J15" s="213">
        <v>2247192.4308613553</v>
      </c>
      <c r="K15" s="213">
        <v>6565840.901740985</v>
      </c>
    </row>
    <row r="16" spans="1:11">
      <c r="A16" s="212">
        <v>8</v>
      </c>
      <c r="B16" s="214" t="s">
        <v>261</v>
      </c>
      <c r="C16" s="213">
        <v>693879993.91835916</v>
      </c>
      <c r="D16" s="213">
        <v>720983625.07888699</v>
      </c>
      <c r="E16" s="213">
        <v>1414863618.9972463</v>
      </c>
      <c r="F16" s="213">
        <v>158635742.91810778</v>
      </c>
      <c r="G16" s="213">
        <v>175825842.24164844</v>
      </c>
      <c r="H16" s="213">
        <v>334461585.15975618</v>
      </c>
      <c r="I16" s="213">
        <v>119737018.37784903</v>
      </c>
      <c r="J16" s="213">
        <v>126318654.11266096</v>
      </c>
      <c r="K16" s="213">
        <v>246055672.49050999</v>
      </c>
    </row>
    <row r="17" spans="1:11">
      <c r="A17" s="205" t="s">
        <v>258</v>
      </c>
      <c r="B17" s="206"/>
      <c r="C17" s="213">
        <v>0</v>
      </c>
      <c r="D17" s="213">
        <v>0</v>
      </c>
      <c r="E17" s="213">
        <v>0</v>
      </c>
      <c r="F17" s="213">
        <v>0</v>
      </c>
      <c r="G17" s="213">
        <v>0</v>
      </c>
      <c r="H17" s="213">
        <v>0</v>
      </c>
      <c r="I17" s="213">
        <v>0</v>
      </c>
      <c r="J17" s="213">
        <v>0</v>
      </c>
      <c r="K17" s="213">
        <v>0</v>
      </c>
    </row>
    <row r="18" spans="1:11">
      <c r="A18" s="212">
        <v>9</v>
      </c>
      <c r="B18" s="213" t="s">
        <v>264</v>
      </c>
      <c r="C18" s="213">
        <v>0</v>
      </c>
      <c r="D18" s="213">
        <v>0</v>
      </c>
      <c r="E18" s="213">
        <v>0</v>
      </c>
      <c r="F18" s="213">
        <v>0</v>
      </c>
      <c r="G18" s="213">
        <v>0</v>
      </c>
      <c r="H18" s="213">
        <v>0</v>
      </c>
      <c r="I18" s="213">
        <v>0</v>
      </c>
      <c r="J18" s="213">
        <v>0</v>
      </c>
      <c r="K18" s="213">
        <v>0</v>
      </c>
    </row>
    <row r="19" spans="1:11">
      <c r="A19" s="212">
        <v>10</v>
      </c>
      <c r="B19" s="213" t="s">
        <v>302</v>
      </c>
      <c r="C19" s="213">
        <v>516119526.24872106</v>
      </c>
      <c r="D19" s="213">
        <v>503834276.98969513</v>
      </c>
      <c r="E19" s="213">
        <v>1019953803.2384162</v>
      </c>
      <c r="F19" s="213">
        <v>21832133.387087792</v>
      </c>
      <c r="G19" s="213">
        <v>4729429.4262085864</v>
      </c>
      <c r="H19" s="213">
        <v>26561562.813296378</v>
      </c>
      <c r="I19" s="213">
        <v>30471354.687646881</v>
      </c>
      <c r="J19" s="213">
        <v>15714413.529090507</v>
      </c>
      <c r="K19" s="213">
        <v>46185768.21673739</v>
      </c>
    </row>
    <row r="20" spans="1:11">
      <c r="A20" s="212">
        <v>11</v>
      </c>
      <c r="B20" s="213" t="s">
        <v>263</v>
      </c>
      <c r="C20" s="213">
        <v>37363401.665300161</v>
      </c>
      <c r="D20" s="213">
        <v>53935900.068574078</v>
      </c>
      <c r="E20" s="213">
        <v>91299301.733874232</v>
      </c>
      <c r="F20" s="213">
        <v>15007198.537914982</v>
      </c>
      <c r="G20" s="213">
        <v>51548421.873211458</v>
      </c>
      <c r="H20" s="213">
        <v>66555620.411126442</v>
      </c>
      <c r="I20" s="213">
        <v>15007198.537914982</v>
      </c>
      <c r="J20" s="213">
        <v>51548421.873211458</v>
      </c>
      <c r="K20" s="213">
        <v>66555620.411126442</v>
      </c>
    </row>
    <row r="21" spans="1:11" ht="14.4" thickBot="1">
      <c r="A21" s="215">
        <v>12</v>
      </c>
      <c r="B21" s="216" t="s">
        <v>262</v>
      </c>
      <c r="C21" s="213">
        <v>553482927.91402125</v>
      </c>
      <c r="D21" s="213">
        <v>557770177.05826926</v>
      </c>
      <c r="E21" s="213">
        <v>1111253104.9722905</v>
      </c>
      <c r="F21" s="213">
        <v>36839331.925002776</v>
      </c>
      <c r="G21" s="213">
        <v>56277851.299420044</v>
      </c>
      <c r="H21" s="213">
        <v>93117183.224422812</v>
      </c>
      <c r="I21" s="213">
        <v>45478553.225561865</v>
      </c>
      <c r="J21" s="213">
        <v>67262835.402301967</v>
      </c>
      <c r="K21" s="213">
        <v>112741388.62786382</v>
      </c>
    </row>
    <row r="22" spans="1:11" ht="38.25" customHeight="1" thickBot="1">
      <c r="A22" s="217"/>
      <c r="B22" s="218"/>
      <c r="C22" s="218"/>
      <c r="D22" s="218"/>
      <c r="E22" s="218"/>
      <c r="F22" s="603" t="s">
        <v>304</v>
      </c>
      <c r="G22" s="601"/>
      <c r="H22" s="601"/>
      <c r="I22" s="603" t="s">
        <v>269</v>
      </c>
      <c r="J22" s="601"/>
      <c r="K22" s="602"/>
    </row>
    <row r="23" spans="1:11" ht="14.4" thickBot="1">
      <c r="A23" s="219">
        <v>13</v>
      </c>
      <c r="B23" s="220" t="s">
        <v>254</v>
      </c>
      <c r="C23" s="221"/>
      <c r="D23" s="221"/>
      <c r="E23" s="221"/>
      <c r="F23" s="222">
        <v>146911941.57621011</v>
      </c>
      <c r="G23" s="222">
        <v>140114743.39153355</v>
      </c>
      <c r="H23" s="222">
        <v>287026684.96774364</v>
      </c>
      <c r="I23" s="222">
        <v>138272720.27565101</v>
      </c>
      <c r="J23" s="222">
        <v>129378501.2134278</v>
      </c>
      <c r="K23" s="222">
        <v>267651221.48907882</v>
      </c>
    </row>
    <row r="24" spans="1:11" ht="14.4" thickBot="1">
      <c r="A24" s="223">
        <v>14</v>
      </c>
      <c r="B24" s="224" t="s">
        <v>266</v>
      </c>
      <c r="C24" s="225"/>
      <c r="D24" s="226"/>
      <c r="E24" s="227"/>
      <c r="F24" s="222">
        <v>121796410.99310499</v>
      </c>
      <c r="G24" s="222">
        <v>119547990.94222839</v>
      </c>
      <c r="H24" s="222">
        <v>241344401.93533337</v>
      </c>
      <c r="I24" s="222">
        <v>74258465.152287155</v>
      </c>
      <c r="J24" s="222">
        <v>59055818.710358992</v>
      </c>
      <c r="K24" s="222">
        <v>133314283.86264616</v>
      </c>
    </row>
    <row r="25" spans="1:11" ht="14.4" thickBot="1">
      <c r="A25" s="228">
        <v>15</v>
      </c>
      <c r="B25" s="229" t="s">
        <v>267</v>
      </c>
      <c r="C25" s="230"/>
      <c r="D25" s="230"/>
      <c r="E25" s="230"/>
      <c r="F25" s="529">
        <v>1.2062091187935491</v>
      </c>
      <c r="G25" s="529">
        <v>1.1720376251177993</v>
      </c>
      <c r="H25" s="529">
        <v>1.189282546709538</v>
      </c>
      <c r="I25" s="529">
        <v>1.8620465692643287</v>
      </c>
      <c r="J25" s="529">
        <v>2.1907832968664525</v>
      </c>
      <c r="K25" s="529">
        <v>2.0076709991919555</v>
      </c>
    </row>
    <row r="27" spans="1:11" ht="27">
      <c r="B27" s="202" t="s">
        <v>303</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N22"/>
  <sheetViews>
    <sheetView workbookViewId="0">
      <pane xSplit="1" ySplit="5" topLeftCell="B6" activePane="bottomRight" state="frozen"/>
      <selection pane="topRight" activeCell="B1" sqref="B1"/>
      <selection pane="bottomLeft" activeCell="A5" sqref="A5"/>
      <selection pane="bottomRight" activeCell="B6" sqref="B6"/>
    </sheetView>
  </sheetViews>
  <sheetFormatPr defaultColWidth="9.109375" defaultRowHeight="13.2"/>
  <cols>
    <col min="1" max="1" width="10.5546875" style="4" bestFit="1" customWidth="1"/>
    <col min="2" max="2" width="95" style="4" customWidth="1"/>
    <col min="3" max="3" width="12.5546875" style="4" bestFit="1" customWidth="1"/>
    <col min="4" max="4" width="11.44140625" style="4" customWidth="1"/>
    <col min="5" max="5" width="18.33203125" style="4" bestFit="1" customWidth="1"/>
    <col min="6" max="13" width="12.6640625" style="4" customWidth="1"/>
    <col min="14" max="14" width="31" style="4" bestFit="1" customWidth="1"/>
    <col min="15" max="16384" width="9.109375" style="14"/>
  </cols>
  <sheetData>
    <row r="1" spans="1:14">
      <c r="A1" s="4" t="s">
        <v>30</v>
      </c>
      <c r="B1" s="3" t="str">
        <f>Info!C2</f>
        <v>Terabank</v>
      </c>
    </row>
    <row r="2" spans="1:14" ht="14.25" customHeight="1">
      <c r="A2" s="4" t="s">
        <v>31</v>
      </c>
      <c r="B2" s="309">
        <f>'1. key ratios'!B2</f>
        <v>45107</v>
      </c>
    </row>
    <row r="3" spans="1:14" ht="14.25" customHeight="1"/>
    <row r="4" spans="1:14" ht="13.8" thickBot="1">
      <c r="A4" s="4" t="s">
        <v>162</v>
      </c>
      <c r="B4" s="159" t="s">
        <v>28</v>
      </c>
    </row>
    <row r="5" spans="1:14" s="112" customFormat="1">
      <c r="A5" s="108"/>
      <c r="B5" s="109"/>
      <c r="C5" s="110" t="s">
        <v>0</v>
      </c>
      <c r="D5" s="110" t="s">
        <v>1</v>
      </c>
      <c r="E5" s="110" t="s">
        <v>2</v>
      </c>
      <c r="F5" s="110" t="s">
        <v>3</v>
      </c>
      <c r="G5" s="110" t="s">
        <v>4</v>
      </c>
      <c r="H5" s="110" t="s">
        <v>5</v>
      </c>
      <c r="I5" s="110" t="s">
        <v>8</v>
      </c>
      <c r="J5" s="110" t="s">
        <v>9</v>
      </c>
      <c r="K5" s="110" t="s">
        <v>10</v>
      </c>
      <c r="L5" s="110" t="s">
        <v>11</v>
      </c>
      <c r="M5" s="110" t="s">
        <v>12</v>
      </c>
      <c r="N5" s="111" t="s">
        <v>13</v>
      </c>
    </row>
    <row r="6" spans="1:14" ht="26.4">
      <c r="A6" s="113"/>
      <c r="B6" s="114"/>
      <c r="C6" s="115" t="s">
        <v>161</v>
      </c>
      <c r="D6" s="116" t="s">
        <v>160</v>
      </c>
      <c r="E6" s="117" t="s">
        <v>159</v>
      </c>
      <c r="F6" s="118">
        <v>0</v>
      </c>
      <c r="G6" s="118">
        <v>0.2</v>
      </c>
      <c r="H6" s="118">
        <v>0.35</v>
      </c>
      <c r="I6" s="118">
        <v>0.5</v>
      </c>
      <c r="J6" s="118">
        <v>0.75</v>
      </c>
      <c r="K6" s="118">
        <v>1</v>
      </c>
      <c r="L6" s="118">
        <v>1.5</v>
      </c>
      <c r="M6" s="118">
        <v>2.5</v>
      </c>
      <c r="N6" s="158" t="s">
        <v>168</v>
      </c>
    </row>
    <row r="7" spans="1:14" ht="13.8">
      <c r="A7" s="119">
        <v>1</v>
      </c>
      <c r="B7" s="120" t="s">
        <v>158</v>
      </c>
      <c r="C7" s="121">
        <f>SUM(C8:C13)</f>
        <v>80518750</v>
      </c>
      <c r="D7" s="114"/>
      <c r="E7" s="122">
        <f t="shared" ref="E7:M7" si="0">SUM(E8:E13)</f>
        <v>1610375</v>
      </c>
      <c r="F7" s="123">
        <f>SUM(F8:F13)</f>
        <v>0</v>
      </c>
      <c r="G7" s="123">
        <f t="shared" si="0"/>
        <v>0</v>
      </c>
      <c r="H7" s="123">
        <f t="shared" si="0"/>
        <v>0</v>
      </c>
      <c r="I7" s="123">
        <f t="shared" si="0"/>
        <v>0</v>
      </c>
      <c r="J7" s="123">
        <f t="shared" si="0"/>
        <v>0</v>
      </c>
      <c r="K7" s="123">
        <f t="shared" si="0"/>
        <v>1610375</v>
      </c>
      <c r="L7" s="123">
        <f t="shared" si="0"/>
        <v>0</v>
      </c>
      <c r="M7" s="123">
        <f t="shared" si="0"/>
        <v>0</v>
      </c>
      <c r="N7" s="124">
        <f>SUM(N8:N13)</f>
        <v>1610375</v>
      </c>
    </row>
    <row r="8" spans="1:14" ht="13.8">
      <c r="A8" s="119">
        <v>1.1000000000000001</v>
      </c>
      <c r="B8" s="125" t="s">
        <v>156</v>
      </c>
      <c r="C8" s="123">
        <v>80518750</v>
      </c>
      <c r="D8" s="126">
        <v>0.02</v>
      </c>
      <c r="E8" s="122">
        <f>C8*D8</f>
        <v>1610375</v>
      </c>
      <c r="F8" s="123">
        <v>0</v>
      </c>
      <c r="G8" s="123">
        <v>0</v>
      </c>
      <c r="H8" s="123">
        <v>0</v>
      </c>
      <c r="I8" s="123">
        <v>0</v>
      </c>
      <c r="J8" s="123">
        <v>0</v>
      </c>
      <c r="K8" s="123">
        <v>1610375</v>
      </c>
      <c r="L8" s="123">
        <v>0</v>
      </c>
      <c r="M8" s="123">
        <v>0</v>
      </c>
      <c r="N8" s="124">
        <f>SUMPRODUCT($F$6:$M$6,F8:M8)</f>
        <v>1610375</v>
      </c>
    </row>
    <row r="9" spans="1:14" ht="13.8">
      <c r="A9" s="119">
        <v>1.2</v>
      </c>
      <c r="B9" s="125" t="s">
        <v>155</v>
      </c>
      <c r="C9" s="123">
        <v>0</v>
      </c>
      <c r="D9" s="126">
        <v>0.05</v>
      </c>
      <c r="E9" s="122">
        <f>C9*D9</f>
        <v>0</v>
      </c>
      <c r="F9" s="123">
        <v>0</v>
      </c>
      <c r="G9" s="123">
        <v>0</v>
      </c>
      <c r="H9" s="123">
        <v>0</v>
      </c>
      <c r="I9" s="123">
        <v>0</v>
      </c>
      <c r="J9" s="123">
        <v>0</v>
      </c>
      <c r="K9" s="123">
        <v>0</v>
      </c>
      <c r="L9" s="123">
        <v>0</v>
      </c>
      <c r="M9" s="123">
        <v>0</v>
      </c>
      <c r="N9" s="124">
        <f t="shared" ref="N9:N12" si="1">SUMPRODUCT($F$6:$M$6,F9:M9)</f>
        <v>0</v>
      </c>
    </row>
    <row r="10" spans="1:14" ht="13.8">
      <c r="A10" s="119">
        <v>1.3</v>
      </c>
      <c r="B10" s="125" t="s">
        <v>154</v>
      </c>
      <c r="C10" s="123">
        <v>0</v>
      </c>
      <c r="D10" s="126">
        <v>0.08</v>
      </c>
      <c r="E10" s="122">
        <f>C10*D10</f>
        <v>0</v>
      </c>
      <c r="F10" s="123">
        <v>0</v>
      </c>
      <c r="G10" s="123">
        <v>0</v>
      </c>
      <c r="H10" s="123">
        <v>0</v>
      </c>
      <c r="I10" s="123">
        <v>0</v>
      </c>
      <c r="J10" s="123">
        <v>0</v>
      </c>
      <c r="K10" s="123">
        <v>0</v>
      </c>
      <c r="L10" s="123">
        <v>0</v>
      </c>
      <c r="M10" s="123">
        <v>0</v>
      </c>
      <c r="N10" s="124">
        <f>SUMPRODUCT($F$6:$M$6,F10:M10)</f>
        <v>0</v>
      </c>
    </row>
    <row r="11" spans="1:14" ht="13.8">
      <c r="A11" s="119">
        <v>1.4</v>
      </c>
      <c r="B11" s="125" t="s">
        <v>153</v>
      </c>
      <c r="C11" s="123">
        <v>0</v>
      </c>
      <c r="D11" s="126">
        <v>0.11</v>
      </c>
      <c r="E11" s="122">
        <f>C11*D11</f>
        <v>0</v>
      </c>
      <c r="F11" s="123">
        <v>0</v>
      </c>
      <c r="G11" s="123">
        <v>0</v>
      </c>
      <c r="H11" s="123">
        <v>0</v>
      </c>
      <c r="I11" s="123">
        <v>0</v>
      </c>
      <c r="J11" s="123">
        <v>0</v>
      </c>
      <c r="K11" s="123">
        <v>0</v>
      </c>
      <c r="L11" s="123">
        <v>0</v>
      </c>
      <c r="M11" s="123">
        <v>0</v>
      </c>
      <c r="N11" s="124">
        <f t="shared" si="1"/>
        <v>0</v>
      </c>
    </row>
    <row r="12" spans="1:14" ht="13.8">
      <c r="A12" s="119">
        <v>1.5</v>
      </c>
      <c r="B12" s="125" t="s">
        <v>152</v>
      </c>
      <c r="C12" s="123">
        <v>0</v>
      </c>
      <c r="D12" s="126">
        <v>0.14000000000000001</v>
      </c>
      <c r="E12" s="122">
        <f>C12*D12</f>
        <v>0</v>
      </c>
      <c r="F12" s="123">
        <v>0</v>
      </c>
      <c r="G12" s="123">
        <v>0</v>
      </c>
      <c r="H12" s="123">
        <v>0</v>
      </c>
      <c r="I12" s="123">
        <v>0</v>
      </c>
      <c r="J12" s="123">
        <v>0</v>
      </c>
      <c r="K12" s="123">
        <v>0</v>
      </c>
      <c r="L12" s="123">
        <v>0</v>
      </c>
      <c r="M12" s="123">
        <v>0</v>
      </c>
      <c r="N12" s="124">
        <f t="shared" si="1"/>
        <v>0</v>
      </c>
    </row>
    <row r="13" spans="1:14" ht="13.8">
      <c r="A13" s="119">
        <v>1.6</v>
      </c>
      <c r="B13" s="127" t="s">
        <v>151</v>
      </c>
      <c r="C13" s="123">
        <v>0</v>
      </c>
      <c r="D13" s="128"/>
      <c r="E13" s="123"/>
      <c r="F13" s="123">
        <v>0</v>
      </c>
      <c r="G13" s="123">
        <v>0</v>
      </c>
      <c r="H13" s="123">
        <v>0</v>
      </c>
      <c r="I13" s="123">
        <v>0</v>
      </c>
      <c r="J13" s="123">
        <v>0</v>
      </c>
      <c r="K13" s="123">
        <v>0</v>
      </c>
      <c r="L13" s="123">
        <v>0</v>
      </c>
      <c r="M13" s="123">
        <v>0</v>
      </c>
      <c r="N13" s="124">
        <f>SUMPRODUCT($F$6:$M$6,F13:M13)</f>
        <v>0</v>
      </c>
    </row>
    <row r="14" spans="1:14" ht="13.8">
      <c r="A14" s="119">
        <v>2</v>
      </c>
      <c r="B14" s="129" t="s">
        <v>157</v>
      </c>
      <c r="C14" s="121">
        <f>SUM(C15:C20)</f>
        <v>0</v>
      </c>
      <c r="D14" s="114"/>
      <c r="E14" s="122">
        <f t="shared" ref="E14" si="2">SUM(E15:E20)</f>
        <v>0</v>
      </c>
      <c r="F14" s="123">
        <v>0</v>
      </c>
      <c r="G14" s="123">
        <v>0</v>
      </c>
      <c r="H14" s="123">
        <v>0</v>
      </c>
      <c r="I14" s="123">
        <v>0</v>
      </c>
      <c r="J14" s="123">
        <v>0</v>
      </c>
      <c r="K14" s="123">
        <v>0</v>
      </c>
      <c r="L14" s="123">
        <v>0</v>
      </c>
      <c r="M14" s="123">
        <v>0</v>
      </c>
      <c r="N14" s="124">
        <f>SUM(N15:N20)</f>
        <v>0</v>
      </c>
    </row>
    <row r="15" spans="1:14" ht="13.8">
      <c r="A15" s="119">
        <v>2.1</v>
      </c>
      <c r="B15" s="127" t="s">
        <v>156</v>
      </c>
      <c r="C15" s="123">
        <v>0</v>
      </c>
      <c r="D15" s="126">
        <v>5.0000000000000001E-3</v>
      </c>
      <c r="E15" s="122">
        <f>C15*D15</f>
        <v>0</v>
      </c>
      <c r="F15" s="123">
        <v>0</v>
      </c>
      <c r="G15" s="123">
        <v>0</v>
      </c>
      <c r="H15" s="123">
        <v>0</v>
      </c>
      <c r="I15" s="123">
        <v>0</v>
      </c>
      <c r="J15" s="123">
        <v>0</v>
      </c>
      <c r="K15" s="123">
        <v>0</v>
      </c>
      <c r="L15" s="123">
        <v>0</v>
      </c>
      <c r="M15" s="123">
        <v>0</v>
      </c>
      <c r="N15" s="124">
        <f>SUMPRODUCT($F$6:$M$6,F15:M15)</f>
        <v>0</v>
      </c>
    </row>
    <row r="16" spans="1:14" ht="13.8">
      <c r="A16" s="119">
        <v>2.2000000000000002</v>
      </c>
      <c r="B16" s="127" t="s">
        <v>155</v>
      </c>
      <c r="C16" s="123">
        <v>0</v>
      </c>
      <c r="D16" s="126">
        <v>0.01</v>
      </c>
      <c r="E16" s="122">
        <f>C16*D16</f>
        <v>0</v>
      </c>
      <c r="F16" s="123">
        <v>0</v>
      </c>
      <c r="G16" s="123">
        <v>0</v>
      </c>
      <c r="H16" s="123">
        <v>0</v>
      </c>
      <c r="I16" s="123">
        <v>0</v>
      </c>
      <c r="J16" s="123">
        <v>0</v>
      </c>
      <c r="K16" s="123">
        <v>0</v>
      </c>
      <c r="L16" s="123">
        <v>0</v>
      </c>
      <c r="M16" s="123">
        <v>0</v>
      </c>
      <c r="N16" s="124">
        <f t="shared" ref="N16:N20" si="3">SUMPRODUCT($F$6:$M$6,F16:M16)</f>
        <v>0</v>
      </c>
    </row>
    <row r="17" spans="1:14" ht="13.8">
      <c r="A17" s="119">
        <v>2.2999999999999998</v>
      </c>
      <c r="B17" s="127" t="s">
        <v>154</v>
      </c>
      <c r="C17" s="123">
        <v>0</v>
      </c>
      <c r="D17" s="126">
        <v>0.02</v>
      </c>
      <c r="E17" s="122">
        <f>C17*D17</f>
        <v>0</v>
      </c>
      <c r="F17" s="123">
        <v>0</v>
      </c>
      <c r="G17" s="123">
        <v>0</v>
      </c>
      <c r="H17" s="123">
        <v>0</v>
      </c>
      <c r="I17" s="123">
        <v>0</v>
      </c>
      <c r="J17" s="123">
        <v>0</v>
      </c>
      <c r="K17" s="123">
        <v>0</v>
      </c>
      <c r="L17" s="123">
        <v>0</v>
      </c>
      <c r="M17" s="123">
        <v>0</v>
      </c>
      <c r="N17" s="124">
        <f t="shared" si="3"/>
        <v>0</v>
      </c>
    </row>
    <row r="18" spans="1:14" ht="13.8">
      <c r="A18" s="119">
        <v>2.4</v>
      </c>
      <c r="B18" s="127" t="s">
        <v>153</v>
      </c>
      <c r="C18" s="123">
        <v>0</v>
      </c>
      <c r="D18" s="126">
        <v>0.03</v>
      </c>
      <c r="E18" s="122">
        <f>C18*D18</f>
        <v>0</v>
      </c>
      <c r="F18" s="123">
        <v>0</v>
      </c>
      <c r="G18" s="123">
        <v>0</v>
      </c>
      <c r="H18" s="123">
        <v>0</v>
      </c>
      <c r="I18" s="123">
        <v>0</v>
      </c>
      <c r="J18" s="123">
        <v>0</v>
      </c>
      <c r="K18" s="123">
        <v>0</v>
      </c>
      <c r="L18" s="123">
        <v>0</v>
      </c>
      <c r="M18" s="123">
        <v>0</v>
      </c>
      <c r="N18" s="124">
        <f t="shared" si="3"/>
        <v>0</v>
      </c>
    </row>
    <row r="19" spans="1:14" ht="13.8">
      <c r="A19" s="119">
        <v>2.5</v>
      </c>
      <c r="B19" s="127" t="s">
        <v>152</v>
      </c>
      <c r="C19" s="123">
        <v>0</v>
      </c>
      <c r="D19" s="126">
        <v>0.04</v>
      </c>
      <c r="E19" s="122">
        <f>C19*D19</f>
        <v>0</v>
      </c>
      <c r="F19" s="123">
        <v>0</v>
      </c>
      <c r="G19" s="123">
        <v>0</v>
      </c>
      <c r="H19" s="123">
        <v>0</v>
      </c>
      <c r="I19" s="123">
        <v>0</v>
      </c>
      <c r="J19" s="123">
        <v>0</v>
      </c>
      <c r="K19" s="123">
        <v>0</v>
      </c>
      <c r="L19" s="123">
        <v>0</v>
      </c>
      <c r="M19" s="123">
        <v>0</v>
      </c>
      <c r="N19" s="124">
        <f t="shared" si="3"/>
        <v>0</v>
      </c>
    </row>
    <row r="20" spans="1:14" ht="13.8">
      <c r="A20" s="119">
        <v>2.6</v>
      </c>
      <c r="B20" s="127" t="s">
        <v>151</v>
      </c>
      <c r="C20" s="123">
        <v>0</v>
      </c>
      <c r="D20" s="128"/>
      <c r="E20" s="130"/>
      <c r="F20" s="123">
        <v>0</v>
      </c>
      <c r="G20" s="123">
        <v>0</v>
      </c>
      <c r="H20" s="123">
        <v>0</v>
      </c>
      <c r="I20" s="123">
        <v>0</v>
      </c>
      <c r="J20" s="123">
        <v>0</v>
      </c>
      <c r="K20" s="123">
        <v>0</v>
      </c>
      <c r="L20" s="123">
        <v>0</v>
      </c>
      <c r="M20" s="123">
        <v>0</v>
      </c>
      <c r="N20" s="124">
        <f t="shared" si="3"/>
        <v>0</v>
      </c>
    </row>
    <row r="21" spans="1:14" ht="14.4" thickBot="1">
      <c r="A21" s="131"/>
      <c r="B21" s="132" t="s">
        <v>64</v>
      </c>
      <c r="C21" s="107">
        <f>C14+C7</f>
        <v>80518750</v>
      </c>
      <c r="D21" s="133"/>
      <c r="E21" s="134">
        <f>E14+E7</f>
        <v>1610375</v>
      </c>
      <c r="F21" s="135">
        <f>F7+F14</f>
        <v>0</v>
      </c>
      <c r="G21" s="135">
        <f t="shared" ref="G21:L21" si="4">G7+G14</f>
        <v>0</v>
      </c>
      <c r="H21" s="135">
        <f t="shared" si="4"/>
        <v>0</v>
      </c>
      <c r="I21" s="135">
        <f t="shared" si="4"/>
        <v>0</v>
      </c>
      <c r="J21" s="135">
        <f t="shared" si="4"/>
        <v>0</v>
      </c>
      <c r="K21" s="135">
        <f t="shared" si="4"/>
        <v>1610375</v>
      </c>
      <c r="L21" s="135">
        <f t="shared" si="4"/>
        <v>0</v>
      </c>
      <c r="M21" s="135">
        <f>M7+M14</f>
        <v>0</v>
      </c>
      <c r="N21" s="136">
        <f>N14+N7</f>
        <v>1610375</v>
      </c>
    </row>
    <row r="22" spans="1:14">
      <c r="E22" s="137"/>
      <c r="F22" s="137"/>
      <c r="G22" s="137"/>
      <c r="H22" s="137"/>
      <c r="I22" s="137"/>
      <c r="J22" s="137"/>
      <c r="K22" s="137"/>
      <c r="L22" s="137"/>
      <c r="M22" s="137"/>
    </row>
  </sheetData>
  <conditionalFormatting sqref="E8:E12">
    <cfRule type="expression" dxfId="20" priority="2">
      <formula>(C8*D8)&lt;&gt;SUM(#REF!)</formula>
    </cfRule>
  </conditionalFormatting>
  <conditionalFormatting sqref="E15:E19">
    <cfRule type="expression" dxfId="19" priority="1">
      <formula>(C15*D15)&lt;&gt;SUM(#REF!)</formula>
    </cfRule>
  </conditionalFormatting>
  <conditionalFormatting sqref="E20">
    <cfRule type="expression" dxfId="18" priority="3">
      <formula>$E$88&lt;&gt;SUM(#REF!)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C43"/>
  <sheetViews>
    <sheetView zoomScale="90" zoomScaleNormal="90" workbookViewId="0"/>
  </sheetViews>
  <sheetFormatPr defaultRowHeight="14.4"/>
  <cols>
    <col min="1" max="1" width="11.44140625" customWidth="1"/>
    <col min="2" max="2" width="76.88671875" style="254" customWidth="1"/>
    <col min="3" max="3" width="22.88671875" customWidth="1"/>
  </cols>
  <sheetData>
    <row r="1" spans="1:3">
      <c r="A1" s="2" t="s">
        <v>30</v>
      </c>
      <c r="B1" s="3" t="str">
        <f>Info!C2</f>
        <v>Terabank</v>
      </c>
    </row>
    <row r="2" spans="1:3">
      <c r="A2" s="2" t="s">
        <v>31</v>
      </c>
      <c r="B2" s="309">
        <f>'1. key ratios'!B2</f>
        <v>45107</v>
      </c>
    </row>
    <row r="3" spans="1:3">
      <c r="A3" s="4"/>
      <c r="B3"/>
    </row>
    <row r="4" spans="1:3">
      <c r="A4" s="4" t="s">
        <v>308</v>
      </c>
      <c r="B4" t="s">
        <v>309</v>
      </c>
    </row>
    <row r="5" spans="1:3">
      <c r="A5" s="255" t="s">
        <v>310</v>
      </c>
      <c r="B5" s="256"/>
      <c r="C5" s="257"/>
    </row>
    <row r="6" spans="1:3">
      <c r="A6" s="258">
        <v>1</v>
      </c>
      <c r="B6" s="259" t="s">
        <v>361</v>
      </c>
      <c r="C6" s="260">
        <v>1631261985.4592824</v>
      </c>
    </row>
    <row r="7" spans="1:3">
      <c r="A7" s="258">
        <v>2</v>
      </c>
      <c r="B7" s="259" t="s">
        <v>311</v>
      </c>
      <c r="C7" s="260">
        <v>-24624894</v>
      </c>
    </row>
    <row r="8" spans="1:3" ht="24">
      <c r="A8" s="261">
        <v>3</v>
      </c>
      <c r="B8" s="262" t="s">
        <v>312</v>
      </c>
      <c r="C8" s="260">
        <v>1606637091.4592824</v>
      </c>
    </row>
    <row r="9" spans="1:3">
      <c r="A9" s="255" t="s">
        <v>313</v>
      </c>
      <c r="B9" s="256"/>
      <c r="C9" s="263"/>
    </row>
    <row r="10" spans="1:3">
      <c r="A10" s="264">
        <v>4</v>
      </c>
      <c r="B10" s="265" t="s">
        <v>314</v>
      </c>
      <c r="C10" s="260">
        <v>0</v>
      </c>
    </row>
    <row r="11" spans="1:3">
      <c r="A11" s="264">
        <v>5</v>
      </c>
      <c r="B11" s="266" t="s">
        <v>315</v>
      </c>
      <c r="C11" s="260">
        <v>0</v>
      </c>
    </row>
    <row r="12" spans="1:3">
      <c r="A12" s="264" t="s">
        <v>316</v>
      </c>
      <c r="B12" s="266" t="s">
        <v>317</v>
      </c>
      <c r="C12" s="260">
        <v>1610375</v>
      </c>
    </row>
    <row r="13" spans="1:3" ht="22.8">
      <c r="A13" s="267">
        <v>6</v>
      </c>
      <c r="B13" s="265" t="s">
        <v>318</v>
      </c>
      <c r="C13" s="260">
        <v>0</v>
      </c>
    </row>
    <row r="14" spans="1:3">
      <c r="A14" s="267">
        <v>7</v>
      </c>
      <c r="B14" s="268" t="s">
        <v>319</v>
      </c>
      <c r="C14" s="260">
        <v>0</v>
      </c>
    </row>
    <row r="15" spans="1:3">
      <c r="A15" s="269">
        <v>8</v>
      </c>
      <c r="B15" s="270" t="s">
        <v>320</v>
      </c>
      <c r="C15" s="260">
        <v>0</v>
      </c>
    </row>
    <row r="16" spans="1:3">
      <c r="A16" s="267">
        <v>9</v>
      </c>
      <c r="B16" s="268" t="s">
        <v>321</v>
      </c>
      <c r="C16" s="260">
        <v>0</v>
      </c>
    </row>
    <row r="17" spans="1:3">
      <c r="A17" s="267">
        <v>10</v>
      </c>
      <c r="B17" s="268" t="s">
        <v>322</v>
      </c>
      <c r="C17" s="260">
        <v>0</v>
      </c>
    </row>
    <row r="18" spans="1:3">
      <c r="A18" s="271">
        <v>11</v>
      </c>
      <c r="B18" s="272" t="s">
        <v>323</v>
      </c>
      <c r="C18" s="273">
        <f>SUM(C10:C17)</f>
        <v>1610375</v>
      </c>
    </row>
    <row r="19" spans="1:3">
      <c r="A19" s="274" t="s">
        <v>324</v>
      </c>
      <c r="B19" s="275"/>
      <c r="C19" s="276"/>
    </row>
    <row r="20" spans="1:3">
      <c r="A20" s="277">
        <v>12</v>
      </c>
      <c r="B20" s="265" t="s">
        <v>325</v>
      </c>
      <c r="C20" s="260">
        <v>0</v>
      </c>
    </row>
    <row r="21" spans="1:3">
      <c r="A21" s="277">
        <v>13</v>
      </c>
      <c r="B21" s="265" t="s">
        <v>326</v>
      </c>
      <c r="C21" s="260">
        <v>0</v>
      </c>
    </row>
    <row r="22" spans="1:3">
      <c r="A22" s="277">
        <v>14</v>
      </c>
      <c r="B22" s="265" t="s">
        <v>327</v>
      </c>
      <c r="C22" s="260">
        <v>0</v>
      </c>
    </row>
    <row r="23" spans="1:3" ht="22.8">
      <c r="A23" s="277" t="s">
        <v>328</v>
      </c>
      <c r="B23" s="265" t="s">
        <v>329</v>
      </c>
      <c r="C23" s="260">
        <v>0</v>
      </c>
    </row>
    <row r="24" spans="1:3">
      <c r="A24" s="277">
        <v>15</v>
      </c>
      <c r="B24" s="265" t="s">
        <v>330</v>
      </c>
      <c r="C24" s="260">
        <v>0</v>
      </c>
    </row>
    <row r="25" spans="1:3">
      <c r="A25" s="277" t="s">
        <v>331</v>
      </c>
      <c r="B25" s="265" t="s">
        <v>332</v>
      </c>
      <c r="C25" s="260">
        <v>0</v>
      </c>
    </row>
    <row r="26" spans="1:3">
      <c r="A26" s="278">
        <v>16</v>
      </c>
      <c r="B26" s="279" t="s">
        <v>333</v>
      </c>
      <c r="C26" s="273">
        <f>SUM(C20:C25)</f>
        <v>0</v>
      </c>
    </row>
    <row r="27" spans="1:3">
      <c r="A27" s="255" t="s">
        <v>334</v>
      </c>
      <c r="B27" s="256"/>
      <c r="C27" s="263"/>
    </row>
    <row r="28" spans="1:3">
      <c r="A28" s="280">
        <v>17</v>
      </c>
      <c r="B28" s="266" t="s">
        <v>335</v>
      </c>
      <c r="C28" s="260">
        <v>0</v>
      </c>
    </row>
    <row r="29" spans="1:3">
      <c r="A29" s="280">
        <v>18</v>
      </c>
      <c r="B29" s="266" t="s">
        <v>336</v>
      </c>
      <c r="C29" s="260">
        <v>0</v>
      </c>
    </row>
    <row r="30" spans="1:3">
      <c r="A30" s="278">
        <v>19</v>
      </c>
      <c r="B30" s="279" t="s">
        <v>337</v>
      </c>
      <c r="C30" s="273">
        <f>C28+C29</f>
        <v>0</v>
      </c>
    </row>
    <row r="31" spans="1:3">
      <c r="A31" s="255" t="s">
        <v>338</v>
      </c>
      <c r="B31" s="256"/>
      <c r="C31" s="263"/>
    </row>
    <row r="32" spans="1:3" ht="22.8">
      <c r="A32" s="280" t="s">
        <v>339</v>
      </c>
      <c r="B32" s="265" t="s">
        <v>340</v>
      </c>
      <c r="C32" s="281">
        <v>0</v>
      </c>
    </row>
    <row r="33" spans="1:3">
      <c r="A33" s="280" t="s">
        <v>341</v>
      </c>
      <c r="B33" s="266" t="s">
        <v>342</v>
      </c>
      <c r="C33" s="281">
        <v>0</v>
      </c>
    </row>
    <row r="34" spans="1:3">
      <c r="A34" s="255" t="s">
        <v>343</v>
      </c>
      <c r="B34" s="256"/>
      <c r="C34" s="263"/>
    </row>
    <row r="35" spans="1:3">
      <c r="A35" s="282">
        <v>20</v>
      </c>
      <c r="B35" s="283" t="s">
        <v>344</v>
      </c>
      <c r="C35" s="273">
        <v>229865876</v>
      </c>
    </row>
    <row r="36" spans="1:3">
      <c r="A36" s="278">
        <v>21</v>
      </c>
      <c r="B36" s="279" t="s">
        <v>345</v>
      </c>
      <c r="C36" s="273">
        <f>C8+C18+C26+C30</f>
        <v>1608247466.4592824</v>
      </c>
    </row>
    <row r="37" spans="1:3">
      <c r="A37" s="255" t="s">
        <v>346</v>
      </c>
      <c r="B37" s="256"/>
      <c r="C37" s="263"/>
    </row>
    <row r="38" spans="1:3">
      <c r="A38" s="278">
        <v>22</v>
      </c>
      <c r="B38" s="279" t="s">
        <v>346</v>
      </c>
      <c r="C38" s="530">
        <f t="shared" ref="C38" si="0">C35/C36</f>
        <v>0.14292941900668601</v>
      </c>
    </row>
    <row r="39" spans="1:3">
      <c r="A39" s="255" t="s">
        <v>347</v>
      </c>
      <c r="B39" s="256"/>
      <c r="C39" s="263"/>
    </row>
    <row r="40" spans="1:3">
      <c r="A40" s="284" t="s">
        <v>348</v>
      </c>
      <c r="B40" s="265" t="s">
        <v>349</v>
      </c>
      <c r="C40" s="281">
        <v>0</v>
      </c>
    </row>
    <row r="41" spans="1:3" ht="22.8">
      <c r="A41" s="285" t="s">
        <v>350</v>
      </c>
      <c r="B41" s="259" t="s">
        <v>351</v>
      </c>
      <c r="C41" s="281">
        <v>0</v>
      </c>
    </row>
    <row r="43" spans="1:3">
      <c r="B43" s="254" t="s">
        <v>362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G42"/>
  <sheetViews>
    <sheetView zoomScale="90" zoomScaleNormal="90" workbookViewId="0">
      <pane xSplit="2" ySplit="6" topLeftCell="C7" activePane="bottomRight" state="frozen"/>
      <selection pane="topRight" activeCell="C1" sqref="C1"/>
      <selection pane="bottomLeft" activeCell="A6" sqref="A6"/>
      <selection pane="bottomRight" activeCell="C7" sqref="C7"/>
    </sheetView>
  </sheetViews>
  <sheetFormatPr defaultRowHeight="14.4"/>
  <cols>
    <col min="1" max="1" width="8.6640625" style="165"/>
    <col min="2" max="2" width="82.5546875" style="172" customWidth="1"/>
    <col min="3" max="7" width="17.5546875" style="165" customWidth="1"/>
  </cols>
  <sheetData>
    <row r="1" spans="1:7">
      <c r="A1" s="165" t="s">
        <v>30</v>
      </c>
      <c r="B1" s="3" t="str">
        <f>Info!C2</f>
        <v>Terabank</v>
      </c>
    </row>
    <row r="2" spans="1:7">
      <c r="A2" s="165" t="s">
        <v>31</v>
      </c>
      <c r="B2" s="309">
        <f>'1. key ratios'!B2</f>
        <v>45107</v>
      </c>
    </row>
    <row r="4" spans="1:7" ht="15" thickBot="1">
      <c r="A4" s="165" t="s">
        <v>412</v>
      </c>
      <c r="B4" s="315" t="s">
        <v>373</v>
      </c>
    </row>
    <row r="5" spans="1:7">
      <c r="A5" s="316"/>
      <c r="B5" s="317"/>
      <c r="C5" s="604" t="s">
        <v>374</v>
      </c>
      <c r="D5" s="604"/>
      <c r="E5" s="604"/>
      <c r="F5" s="604"/>
      <c r="G5" s="605" t="s">
        <v>375</v>
      </c>
    </row>
    <row r="6" spans="1:7">
      <c r="A6" s="318"/>
      <c r="B6" s="319"/>
      <c r="C6" s="320" t="s">
        <v>376</v>
      </c>
      <c r="D6" s="320" t="s">
        <v>377</v>
      </c>
      <c r="E6" s="320" t="s">
        <v>378</v>
      </c>
      <c r="F6" s="320" t="s">
        <v>379</v>
      </c>
      <c r="G6" s="606"/>
    </row>
    <row r="7" spans="1:7">
      <c r="A7" s="321"/>
      <c r="B7" s="322" t="s">
        <v>380</v>
      </c>
      <c r="C7" s="323"/>
      <c r="D7" s="323"/>
      <c r="E7" s="323"/>
      <c r="F7" s="323"/>
      <c r="G7" s="324"/>
    </row>
    <row r="8" spans="1:7">
      <c r="A8" s="325">
        <v>1</v>
      </c>
      <c r="B8" s="326" t="s">
        <v>381</v>
      </c>
      <c r="C8" s="327">
        <v>229865875.99999997</v>
      </c>
      <c r="D8" s="327">
        <v>0</v>
      </c>
      <c r="E8" s="327">
        <v>0</v>
      </c>
      <c r="F8" s="327">
        <v>305201399.53000021</v>
      </c>
      <c r="G8" s="327">
        <v>535067275.53000015</v>
      </c>
    </row>
    <row r="9" spans="1:7">
      <c r="A9" s="325">
        <v>2</v>
      </c>
      <c r="B9" s="328" t="s">
        <v>382</v>
      </c>
      <c r="C9" s="327">
        <v>229865875.99999997</v>
      </c>
      <c r="D9" s="327">
        <v>0</v>
      </c>
      <c r="E9" s="327">
        <v>0</v>
      </c>
      <c r="F9" s="327">
        <v>48310304.659999996</v>
      </c>
      <c r="G9" s="327">
        <v>278176180.65999997</v>
      </c>
    </row>
    <row r="10" spans="1:7" ht="27.6">
      <c r="A10" s="325">
        <v>3</v>
      </c>
      <c r="B10" s="328" t="s">
        <v>383</v>
      </c>
      <c r="C10" s="329"/>
      <c r="D10" s="329"/>
      <c r="E10" s="329"/>
      <c r="F10" s="327">
        <v>256891094.87000018</v>
      </c>
      <c r="G10" s="327">
        <v>256891094.87000018</v>
      </c>
    </row>
    <row r="11" spans="1:7" ht="14.4" customHeight="1">
      <c r="A11" s="325">
        <v>4</v>
      </c>
      <c r="B11" s="326" t="s">
        <v>384</v>
      </c>
      <c r="C11" s="327">
        <v>168176873.11000106</v>
      </c>
      <c r="D11" s="327">
        <v>126146435.58999993</v>
      </c>
      <c r="E11" s="327">
        <v>64162306.969999991</v>
      </c>
      <c r="F11" s="327">
        <v>16745036.399999995</v>
      </c>
      <c r="G11" s="327">
        <v>337776040.0640009</v>
      </c>
    </row>
    <row r="12" spans="1:7">
      <c r="A12" s="325">
        <v>5</v>
      </c>
      <c r="B12" s="328" t="s">
        <v>385</v>
      </c>
      <c r="C12" s="327">
        <v>140580978.11000103</v>
      </c>
      <c r="D12" s="327">
        <v>117503132.13999993</v>
      </c>
      <c r="E12" s="327">
        <v>61455607.749999993</v>
      </c>
      <c r="F12" s="327">
        <v>14150757.619999995</v>
      </c>
      <c r="G12" s="327">
        <v>317005951.83900088</v>
      </c>
    </row>
    <row r="13" spans="1:7">
      <c r="A13" s="325">
        <v>6</v>
      </c>
      <c r="B13" s="328" t="s">
        <v>386</v>
      </c>
      <c r="C13" s="327">
        <v>27595895.000000026</v>
      </c>
      <c r="D13" s="327">
        <v>8643303.4500000011</v>
      </c>
      <c r="E13" s="327">
        <v>2706699.2199999997</v>
      </c>
      <c r="F13" s="327">
        <v>2594278.7799999998</v>
      </c>
      <c r="G13" s="327">
        <v>20770088.225000013</v>
      </c>
    </row>
    <row r="14" spans="1:7">
      <c r="A14" s="325">
        <v>7</v>
      </c>
      <c r="B14" s="326" t="s">
        <v>387</v>
      </c>
      <c r="C14" s="327">
        <v>320316967.66459978</v>
      </c>
      <c r="D14" s="327">
        <v>257136389.48999998</v>
      </c>
      <c r="E14" s="327">
        <v>86459768.969999999</v>
      </c>
      <c r="F14" s="327">
        <v>0</v>
      </c>
      <c r="G14" s="327">
        <v>227456106.3199999</v>
      </c>
    </row>
    <row r="15" spans="1:7" ht="41.4">
      <c r="A15" s="325">
        <v>8</v>
      </c>
      <c r="B15" s="328" t="s">
        <v>388</v>
      </c>
      <c r="C15" s="327">
        <v>305885238.2099998</v>
      </c>
      <c r="D15" s="327">
        <v>62567205.460000008</v>
      </c>
      <c r="E15" s="327">
        <v>54177251.140000001</v>
      </c>
      <c r="F15" s="327">
        <v>0</v>
      </c>
      <c r="G15" s="327">
        <v>211314847.40499991</v>
      </c>
    </row>
    <row r="16" spans="1:7" ht="27.6">
      <c r="A16" s="325">
        <v>9</v>
      </c>
      <c r="B16" s="328" t="s">
        <v>389</v>
      </c>
      <c r="C16" s="327">
        <v>14431729.454599999</v>
      </c>
      <c r="D16" s="327">
        <v>194569184.02999997</v>
      </c>
      <c r="E16" s="327">
        <v>32282517.829999998</v>
      </c>
      <c r="F16" s="327">
        <v>0</v>
      </c>
      <c r="G16" s="327">
        <v>16141258.914999999</v>
      </c>
    </row>
    <row r="17" spans="1:7">
      <c r="A17" s="325">
        <v>10</v>
      </c>
      <c r="B17" s="326" t="s">
        <v>390</v>
      </c>
      <c r="C17" s="327">
        <v>0</v>
      </c>
      <c r="D17" s="327">
        <v>0</v>
      </c>
      <c r="E17" s="327">
        <v>0</v>
      </c>
      <c r="F17" s="327">
        <v>0</v>
      </c>
      <c r="G17" s="327">
        <v>0</v>
      </c>
    </row>
    <row r="18" spans="1:7">
      <c r="A18" s="325">
        <v>11</v>
      </c>
      <c r="B18" s="326" t="s">
        <v>391</v>
      </c>
      <c r="C18" s="327">
        <v>0</v>
      </c>
      <c r="D18" s="327">
        <v>14259907.279900007</v>
      </c>
      <c r="E18" s="327">
        <v>6579672.0699999994</v>
      </c>
      <c r="F18" s="327">
        <v>11586456.528199995</v>
      </c>
      <c r="G18" s="327">
        <v>0</v>
      </c>
    </row>
    <row r="19" spans="1:7">
      <c r="A19" s="325">
        <v>12</v>
      </c>
      <c r="B19" s="328" t="s">
        <v>392</v>
      </c>
      <c r="C19" s="327">
        <v>0</v>
      </c>
      <c r="D19" s="327">
        <v>0</v>
      </c>
      <c r="E19" s="327">
        <v>0</v>
      </c>
      <c r="F19" s="327">
        <v>0</v>
      </c>
      <c r="G19" s="327">
        <v>0</v>
      </c>
    </row>
    <row r="20" spans="1:7">
      <c r="A20" s="325">
        <v>13</v>
      </c>
      <c r="B20" s="328" t="s">
        <v>393</v>
      </c>
      <c r="C20" s="327">
        <v>0</v>
      </c>
      <c r="D20" s="327">
        <v>14259907.279900007</v>
      </c>
      <c r="E20" s="327">
        <v>6579672.0699999994</v>
      </c>
      <c r="F20" s="327">
        <v>11586456.528199995</v>
      </c>
      <c r="G20" s="327">
        <v>0</v>
      </c>
    </row>
    <row r="21" spans="1:7">
      <c r="A21" s="330">
        <v>14</v>
      </c>
      <c r="B21" s="331" t="s">
        <v>394</v>
      </c>
      <c r="C21" s="329"/>
      <c r="D21" s="329"/>
      <c r="E21" s="329"/>
      <c r="F21" s="329"/>
      <c r="G21" s="332">
        <f>SUM(G8,G11,G14,G17,G18)</f>
        <v>1100299421.914001</v>
      </c>
    </row>
    <row r="22" spans="1:7">
      <c r="A22" s="333"/>
      <c r="B22" s="334" t="s">
        <v>395</v>
      </c>
      <c r="C22" s="335"/>
      <c r="D22" s="336"/>
      <c r="E22" s="335"/>
      <c r="F22" s="335"/>
      <c r="G22" s="337"/>
    </row>
    <row r="23" spans="1:7">
      <c r="A23" s="325">
        <v>15</v>
      </c>
      <c r="B23" s="326" t="s">
        <v>396</v>
      </c>
      <c r="C23" s="338">
        <v>293556256.61769998</v>
      </c>
      <c r="D23" s="338">
        <v>101701800</v>
      </c>
      <c r="E23" s="338">
        <v>0</v>
      </c>
      <c r="F23" s="338">
        <v>2476990.2399999998</v>
      </c>
      <c r="G23" s="338">
        <v>13644259.797885001</v>
      </c>
    </row>
    <row r="24" spans="1:7">
      <c r="A24" s="325">
        <v>16</v>
      </c>
      <c r="B24" s="326" t="s">
        <v>397</v>
      </c>
      <c r="C24" s="338">
        <v>146492.2935</v>
      </c>
      <c r="D24" s="338">
        <v>165759109.96574864</v>
      </c>
      <c r="E24" s="338">
        <v>119376729.26574561</v>
      </c>
      <c r="F24" s="338">
        <v>786479240.94369769</v>
      </c>
      <c r="G24" s="338">
        <v>788908342.70331335</v>
      </c>
    </row>
    <row r="25" spans="1:7">
      <c r="A25" s="325">
        <v>17</v>
      </c>
      <c r="B25" s="328" t="s">
        <v>398</v>
      </c>
      <c r="C25" s="338" t="s">
        <v>723</v>
      </c>
      <c r="D25" s="338">
        <v>0</v>
      </c>
      <c r="E25" s="338">
        <v>0</v>
      </c>
      <c r="F25" s="338">
        <v>0</v>
      </c>
      <c r="G25" s="338">
        <v>0</v>
      </c>
    </row>
    <row r="26" spans="1:7" ht="27.6">
      <c r="A26" s="325">
        <v>18</v>
      </c>
      <c r="B26" s="328" t="s">
        <v>399</v>
      </c>
      <c r="C26" s="338">
        <v>146492.2935</v>
      </c>
      <c r="D26" s="338">
        <v>21863553.420000006</v>
      </c>
      <c r="E26" s="338">
        <v>577559</v>
      </c>
      <c r="F26" s="338">
        <v>3539249.96</v>
      </c>
      <c r="G26" s="338">
        <v>7129536.3170250012</v>
      </c>
    </row>
    <row r="27" spans="1:7">
      <c r="A27" s="325">
        <v>19</v>
      </c>
      <c r="B27" s="328" t="s">
        <v>400</v>
      </c>
      <c r="C27" s="338" t="s">
        <v>723</v>
      </c>
      <c r="D27" s="338">
        <v>110147589.97343327</v>
      </c>
      <c r="E27" s="338">
        <v>95581487.955745667</v>
      </c>
      <c r="F27" s="338">
        <v>586261330.81369758</v>
      </c>
      <c r="G27" s="338">
        <v>601186670.15623236</v>
      </c>
    </row>
    <row r="28" spans="1:7">
      <c r="A28" s="325">
        <v>20</v>
      </c>
      <c r="B28" s="339" t="s">
        <v>401</v>
      </c>
      <c r="C28" s="338">
        <v>0</v>
      </c>
      <c r="D28" s="338">
        <v>0</v>
      </c>
      <c r="E28" s="338">
        <v>0</v>
      </c>
      <c r="F28" s="338">
        <v>0</v>
      </c>
      <c r="G28" s="338">
        <v>0</v>
      </c>
    </row>
    <row r="29" spans="1:7">
      <c r="A29" s="325">
        <v>21</v>
      </c>
      <c r="B29" s="328" t="s">
        <v>402</v>
      </c>
      <c r="C29" s="338" t="s">
        <v>723</v>
      </c>
      <c r="D29" s="338">
        <v>30716640.710000083</v>
      </c>
      <c r="E29" s="338">
        <v>23217682.309999939</v>
      </c>
      <c r="F29" s="338">
        <v>184764603.3000001</v>
      </c>
      <c r="G29" s="338">
        <v>168949524.95939842</v>
      </c>
    </row>
    <row r="30" spans="1:7">
      <c r="A30" s="325">
        <v>22</v>
      </c>
      <c r="B30" s="339" t="s">
        <v>401</v>
      </c>
      <c r="C30" s="338">
        <v>0</v>
      </c>
      <c r="D30" s="338">
        <v>10150485.729397427</v>
      </c>
      <c r="E30" s="338">
        <v>7578469.4442198249</v>
      </c>
      <c r="F30" s="338">
        <v>75337746.778008372</v>
      </c>
      <c r="G30" s="338">
        <v>57834012.992514074</v>
      </c>
    </row>
    <row r="31" spans="1:7">
      <c r="A31" s="325">
        <v>23</v>
      </c>
      <c r="B31" s="328" t="s">
        <v>403</v>
      </c>
      <c r="C31" s="338" t="s">
        <v>723</v>
      </c>
      <c r="D31" s="338">
        <v>3031325.8623152585</v>
      </c>
      <c r="E31" s="338">
        <v>0</v>
      </c>
      <c r="F31" s="338">
        <v>11914056.870000001</v>
      </c>
      <c r="G31" s="338">
        <v>11642611.270657631</v>
      </c>
    </row>
    <row r="32" spans="1:7">
      <c r="A32" s="325">
        <v>24</v>
      </c>
      <c r="B32" s="326" t="s">
        <v>404</v>
      </c>
      <c r="C32" s="338">
        <v>0</v>
      </c>
      <c r="D32" s="338">
        <v>0</v>
      </c>
      <c r="E32" s="338">
        <v>0</v>
      </c>
      <c r="F32" s="338">
        <v>0</v>
      </c>
      <c r="G32" s="338">
        <v>0</v>
      </c>
    </row>
    <row r="33" spans="1:7">
      <c r="A33" s="325">
        <v>25</v>
      </c>
      <c r="B33" s="326" t="s">
        <v>405</v>
      </c>
      <c r="C33" s="338">
        <v>46980790.604424983</v>
      </c>
      <c r="D33" s="338">
        <v>9018069.660000002</v>
      </c>
      <c r="E33" s="338">
        <v>4836901.4199999943</v>
      </c>
      <c r="F33" s="338">
        <v>76519012.565106571</v>
      </c>
      <c r="G33" s="338">
        <v>130476463.70953155</v>
      </c>
    </row>
    <row r="34" spans="1:7">
      <c r="A34" s="325">
        <v>26</v>
      </c>
      <c r="B34" s="328" t="s">
        <v>406</v>
      </c>
      <c r="C34" s="329"/>
      <c r="D34" s="338">
        <v>98350</v>
      </c>
      <c r="E34" s="338">
        <v>0</v>
      </c>
      <c r="F34" s="338">
        <v>0</v>
      </c>
      <c r="G34" s="338">
        <v>98350</v>
      </c>
    </row>
    <row r="35" spans="1:7">
      <c r="A35" s="325">
        <v>27</v>
      </c>
      <c r="B35" s="328" t="s">
        <v>407</v>
      </c>
      <c r="C35" s="338">
        <v>46980790.604424983</v>
      </c>
      <c r="D35" s="338">
        <v>8919719.660000002</v>
      </c>
      <c r="E35" s="338">
        <v>4836901.4199999943</v>
      </c>
      <c r="F35" s="338">
        <v>76519012.565106571</v>
      </c>
      <c r="G35" s="338">
        <v>130378113.70953155</v>
      </c>
    </row>
    <row r="36" spans="1:7">
      <c r="A36" s="325">
        <v>28</v>
      </c>
      <c r="B36" s="326" t="s">
        <v>408</v>
      </c>
      <c r="C36" s="338">
        <v>0</v>
      </c>
      <c r="D36" s="338">
        <v>29338714.631799996</v>
      </c>
      <c r="E36" s="338">
        <v>22975883.256999999</v>
      </c>
      <c r="F36" s="338">
        <v>33667136.965699963</v>
      </c>
      <c r="G36" s="338">
        <v>7351693.7793467296</v>
      </c>
    </row>
    <row r="37" spans="1:7">
      <c r="A37" s="330">
        <v>29</v>
      </c>
      <c r="B37" s="331" t="s">
        <v>409</v>
      </c>
      <c r="C37" s="329"/>
      <c r="D37" s="329"/>
      <c r="E37" s="329"/>
      <c r="F37" s="329"/>
      <c r="G37" s="332">
        <f>SUM(G23:G24,G32:G33,G36)</f>
        <v>940380759.99007654</v>
      </c>
    </row>
    <row r="38" spans="1:7">
      <c r="A38" s="321"/>
      <c r="B38" s="340"/>
      <c r="C38" s="341"/>
      <c r="D38" s="341"/>
      <c r="E38" s="341"/>
      <c r="F38" s="341"/>
      <c r="G38" s="342"/>
    </row>
    <row r="39" spans="1:7" ht="15" thickBot="1">
      <c r="A39" s="343">
        <v>30</v>
      </c>
      <c r="B39" s="344" t="s">
        <v>410</v>
      </c>
      <c r="C39" s="225"/>
      <c r="D39" s="226"/>
      <c r="E39" s="226"/>
      <c r="F39" s="227"/>
      <c r="G39" s="345">
        <f>IFERROR(G21/G37,0)</f>
        <v>1.1700573520087885</v>
      </c>
    </row>
    <row r="42" spans="1:7" ht="41.4">
      <c r="B42" s="172" t="s">
        <v>411</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53"/>
  <sheetViews>
    <sheetView zoomScale="76" zoomScaleNormal="76" workbookViewId="0">
      <pane xSplit="1" ySplit="5" topLeftCell="B6" activePane="bottomRight" state="frozen"/>
      <selection activeCell="B9" sqref="B9"/>
      <selection pane="topRight" activeCell="B9" sqref="B9"/>
      <selection pane="bottomLeft" activeCell="B9" sqref="B9"/>
      <selection pane="bottomRight" activeCell="D42" sqref="D42"/>
    </sheetView>
  </sheetViews>
  <sheetFormatPr defaultColWidth="9.109375" defaultRowHeight="13.8"/>
  <cols>
    <col min="1" max="1" width="9.5546875" style="3" bestFit="1" customWidth="1"/>
    <col min="2" max="2" width="86" style="3" customWidth="1"/>
    <col min="3" max="3" width="14.33203125" style="3" bestFit="1" customWidth="1"/>
    <col min="4" max="4" width="14.33203125" style="4" bestFit="1" customWidth="1"/>
    <col min="5" max="6" width="13.88671875" style="4" bestFit="1" customWidth="1"/>
    <col min="7" max="7" width="13.44140625" style="4" bestFit="1" customWidth="1"/>
    <col min="8" max="8" width="6.6640625" style="5" customWidth="1"/>
    <col min="9" max="9" width="14.33203125" style="5" bestFit="1" customWidth="1"/>
    <col min="10" max="10" width="13.44140625" style="5" bestFit="1" customWidth="1"/>
    <col min="11" max="11" width="13.88671875" style="5" bestFit="1" customWidth="1"/>
    <col min="12" max="12" width="13.44140625" style="5" bestFit="1" customWidth="1"/>
    <col min="13" max="13" width="6.6640625" style="5" customWidth="1"/>
    <col min="14" max="16384" width="9.109375" style="5"/>
  </cols>
  <sheetData>
    <row r="1" spans="1:12">
      <c r="A1" s="2" t="s">
        <v>30</v>
      </c>
      <c r="B1" s="3" t="str">
        <f>Info!C2</f>
        <v>Terabank</v>
      </c>
    </row>
    <row r="2" spans="1:12">
      <c r="A2" s="2" t="s">
        <v>31</v>
      </c>
      <c r="B2" s="539">
        <v>45107</v>
      </c>
    </row>
    <row r="3" spans="1:12" ht="14.4" thickBot="1">
      <c r="A3" s="2"/>
    </row>
    <row r="4" spans="1:12" ht="15" customHeight="1" thickBot="1">
      <c r="A4" s="6" t="s">
        <v>93</v>
      </c>
      <c r="B4" s="7" t="s">
        <v>92</v>
      </c>
      <c r="C4" s="7"/>
      <c r="D4" s="546" t="s">
        <v>700</v>
      </c>
      <c r="E4" s="547"/>
      <c r="F4" s="547"/>
      <c r="G4" s="548"/>
      <c r="I4" s="549" t="s">
        <v>701</v>
      </c>
      <c r="J4" s="550"/>
      <c r="K4" s="550"/>
      <c r="L4" s="551"/>
    </row>
    <row r="5" spans="1:12">
      <c r="A5" s="8" t="s">
        <v>6</v>
      </c>
      <c r="B5" s="9"/>
      <c r="C5" s="307" t="str">
        <f>INT((MONTH($B$2))/3)&amp;"Q"&amp;"-"&amp;YEAR($B$2)</f>
        <v>2Q-2023</v>
      </c>
      <c r="D5" s="307" t="str">
        <f>IF(INT(MONTH($B$2))=3, "4"&amp;"Q"&amp;"-"&amp;YEAR($B$2)-1, IF(INT(MONTH($B$2))=6, "1"&amp;"Q"&amp;"-"&amp;YEAR($B$2), IF(INT(MONTH($B$2))=9, "2"&amp;"Q"&amp;"-"&amp;YEAR($B$2),IF(INT(MONTH($B$2))=12, "3"&amp;"Q"&amp;"-"&amp;YEAR($B$2), 0))))</f>
        <v>1Q-2023</v>
      </c>
      <c r="E5" s="307" t="str">
        <f>IF(INT(MONTH($B$2))=3, "3"&amp;"Q"&amp;"-"&amp;YEAR($B$2)-1, IF(INT(MONTH($B$2))=6, "4"&amp;"Q"&amp;"-"&amp;YEAR($B$2)-1, IF(INT(MONTH($B$2))=9, "1"&amp;"Q"&amp;"-"&amp;YEAR($B$2),IF(INT(MONTH($B$2))=12, "2"&amp;"Q"&amp;"-"&amp;YEAR($B$2), 0))))</f>
        <v>4Q-2022</v>
      </c>
      <c r="F5" s="307" t="str">
        <f>IF(INT(MONTH($B$2))=3, "2"&amp;"Q"&amp;"-"&amp;YEAR($B$2)-1, IF(INT(MONTH($B$2))=6, "3"&amp;"Q"&amp;"-"&amp;YEAR($B$2)-1, IF(INT(MONTH($B$2))=9, "4"&amp;"Q"&amp;"-"&amp;YEAR($B$2)-1,IF(INT(MONTH($B$2))=12, "1"&amp;"Q"&amp;"-"&amp;YEAR($B$2), 0))))</f>
        <v>3Q-2022</v>
      </c>
      <c r="G5" s="308" t="str">
        <f>IF(INT(MONTH($B$2))=3, "1"&amp;"Q"&amp;"-"&amp;YEAR($B$2)-1, IF(INT(MONTH($B$2))=6, "2"&amp;"Q"&amp;"-"&amp;YEAR($B$2)-1, IF(INT(MONTH($B$2))=9, "3"&amp;"Q"&amp;"-"&amp;YEAR($B$2)-1,IF(INT(MONTH($B$2))=12, "4"&amp;"Q"&amp;"-"&amp;YEAR($B$2)-1, 0))))</f>
        <v>2Q-2022</v>
      </c>
      <c r="I5" s="521" t="str">
        <f>D5</f>
        <v>1Q-2023</v>
      </c>
      <c r="J5" s="307" t="str">
        <f t="shared" ref="J5:L5" si="0">E5</f>
        <v>4Q-2022</v>
      </c>
      <c r="K5" s="307" t="str">
        <f t="shared" si="0"/>
        <v>3Q-2022</v>
      </c>
      <c r="L5" s="308" t="str">
        <f t="shared" si="0"/>
        <v>2Q-2022</v>
      </c>
    </row>
    <row r="6" spans="1:12">
      <c r="B6" s="144" t="s">
        <v>91</v>
      </c>
      <c r="C6" s="310"/>
      <c r="D6" s="310"/>
      <c r="E6" s="310"/>
      <c r="F6" s="310"/>
      <c r="G6" s="311"/>
      <c r="I6" s="522"/>
      <c r="J6" s="310"/>
      <c r="K6" s="310"/>
      <c r="L6" s="311"/>
    </row>
    <row r="7" spans="1:12">
      <c r="A7" s="10"/>
      <c r="B7" s="145" t="s">
        <v>89</v>
      </c>
      <c r="C7" s="310"/>
      <c r="D7" s="310"/>
      <c r="E7" s="310"/>
      <c r="F7" s="310"/>
      <c r="G7" s="311"/>
      <c r="I7" s="522"/>
      <c r="J7" s="310"/>
      <c r="K7" s="310"/>
      <c r="L7" s="311"/>
    </row>
    <row r="8" spans="1:12">
      <c r="A8" s="8">
        <v>1</v>
      </c>
      <c r="B8" s="11" t="s">
        <v>363</v>
      </c>
      <c r="C8" s="12">
        <v>212850826</v>
      </c>
      <c r="D8" s="12">
        <v>203320753</v>
      </c>
      <c r="E8" s="12">
        <v>195947005</v>
      </c>
      <c r="F8" s="12">
        <v>191576687</v>
      </c>
      <c r="G8" s="12">
        <v>182244748</v>
      </c>
      <c r="H8" s="12"/>
      <c r="I8" s="12">
        <v>158975772.0999999</v>
      </c>
      <c r="J8" s="12">
        <v>157032910.49999994</v>
      </c>
      <c r="K8" s="12">
        <v>147181488.98999986</v>
      </c>
      <c r="L8" s="12">
        <v>140360990.93000007</v>
      </c>
    </row>
    <row r="9" spans="1:12">
      <c r="A9" s="8">
        <v>2</v>
      </c>
      <c r="B9" s="11" t="s">
        <v>364</v>
      </c>
      <c r="C9" s="12">
        <v>229865876</v>
      </c>
      <c r="D9" s="12">
        <v>219963353</v>
      </c>
      <c r="E9" s="12">
        <v>213510005</v>
      </c>
      <c r="F9" s="12">
        <v>191576687</v>
      </c>
      <c r="G9" s="12">
        <v>182244748</v>
      </c>
      <c r="H9" s="12"/>
      <c r="I9" s="12">
        <v>176538772.0999999</v>
      </c>
      <c r="J9" s="12">
        <v>157032910.49999994</v>
      </c>
      <c r="K9" s="12">
        <v>147181488.98999986</v>
      </c>
      <c r="L9" s="12">
        <v>140360990.93000007</v>
      </c>
    </row>
    <row r="10" spans="1:12">
      <c r="A10" s="8">
        <v>3</v>
      </c>
      <c r="B10" s="11" t="s">
        <v>142</v>
      </c>
      <c r="C10" s="12">
        <v>278176180.65999997</v>
      </c>
      <c r="D10" s="12">
        <v>251722453.05000001</v>
      </c>
      <c r="E10" s="12">
        <v>248013599.03999999</v>
      </c>
      <c r="F10" s="12">
        <v>227653127</v>
      </c>
      <c r="G10" s="12">
        <v>223054627.55000001</v>
      </c>
      <c r="H10" s="12"/>
      <c r="I10" s="12">
        <v>224948225.08418214</v>
      </c>
      <c r="J10" s="12">
        <v>206456474.60208443</v>
      </c>
      <c r="K10" s="12">
        <v>201106410.27410448</v>
      </c>
      <c r="L10" s="12">
        <v>201487619.53327212</v>
      </c>
    </row>
    <row r="11" spans="1:12">
      <c r="A11" s="8">
        <v>4</v>
      </c>
      <c r="B11" s="11" t="s">
        <v>366</v>
      </c>
      <c r="C11" s="12">
        <v>163319746.53903344</v>
      </c>
      <c r="D11" s="12">
        <v>153177601.77370158</v>
      </c>
      <c r="E11" s="12">
        <v>147680541.80124769</v>
      </c>
      <c r="F11" s="12">
        <v>104212988.68897288</v>
      </c>
      <c r="G11" s="12">
        <v>98323213.475536197</v>
      </c>
      <c r="H11" s="12"/>
      <c r="I11" s="12">
        <v>88050858.94691579</v>
      </c>
      <c r="J11" s="12">
        <v>77846813.833223715</v>
      </c>
      <c r="K11" s="12">
        <v>77464129.769991755</v>
      </c>
      <c r="L11" s="12">
        <v>77085616.011116952</v>
      </c>
    </row>
    <row r="12" spans="1:12">
      <c r="A12" s="8">
        <v>5</v>
      </c>
      <c r="B12" s="11" t="s">
        <v>367</v>
      </c>
      <c r="C12" s="12">
        <v>196222748.2535924</v>
      </c>
      <c r="D12" s="12">
        <v>183784102.29672137</v>
      </c>
      <c r="E12" s="12">
        <v>176651569.99664143</v>
      </c>
      <c r="F12" s="12">
        <v>130564920.95078498</v>
      </c>
      <c r="G12" s="12">
        <v>124411657.12930471</v>
      </c>
      <c r="H12" s="12"/>
      <c r="I12" s="12">
        <v>117477454.77787572</v>
      </c>
      <c r="J12" s="12">
        <v>103826103.87302049</v>
      </c>
      <c r="K12" s="12">
        <v>103317324.97125384</v>
      </c>
      <c r="L12" s="12">
        <v>102814354.3737711</v>
      </c>
    </row>
    <row r="13" spans="1:12">
      <c r="A13" s="8">
        <v>6</v>
      </c>
      <c r="B13" s="11" t="s">
        <v>365</v>
      </c>
      <c r="C13" s="12">
        <v>239857756.53111845</v>
      </c>
      <c r="D13" s="12">
        <v>224372331.63801169</v>
      </c>
      <c r="E13" s="12">
        <v>223670846.47419217</v>
      </c>
      <c r="F13" s="12">
        <v>174435205.73728317</v>
      </c>
      <c r="G13" s="12">
        <v>167717835.12406361</v>
      </c>
      <c r="H13" s="12"/>
      <c r="I13" s="12">
        <v>165312649.29438362</v>
      </c>
      <c r="J13" s="12">
        <v>147017068.8142595</v>
      </c>
      <c r="K13" s="12">
        <v>146365031.30004895</v>
      </c>
      <c r="L13" s="12">
        <v>145652618.20997047</v>
      </c>
    </row>
    <row r="14" spans="1:12">
      <c r="A14" s="10"/>
      <c r="B14" s="144" t="s">
        <v>369</v>
      </c>
      <c r="C14" s="310"/>
      <c r="D14" s="310"/>
      <c r="E14" s="310"/>
      <c r="F14" s="310"/>
      <c r="G14" s="311"/>
      <c r="I14" s="522"/>
      <c r="J14" s="310"/>
      <c r="K14" s="310"/>
      <c r="L14" s="311"/>
    </row>
    <row r="15" spans="1:12" ht="15" customHeight="1">
      <c r="A15" s="8">
        <v>7</v>
      </c>
      <c r="B15" s="11" t="s">
        <v>368</v>
      </c>
      <c r="C15" s="12">
        <v>1298022881.8039694</v>
      </c>
      <c r="D15" s="12">
        <v>1202768881.8040941</v>
      </c>
      <c r="E15" s="12">
        <v>1212966342.928669</v>
      </c>
      <c r="F15" s="12">
        <v>1203246145.0536947</v>
      </c>
      <c r="G15" s="12">
        <v>1190248954.006171</v>
      </c>
      <c r="H15" s="12"/>
      <c r="I15" s="12">
        <v>1237994750.9820781</v>
      </c>
      <c r="J15" s="12">
        <v>1187501524.3305099</v>
      </c>
      <c r="K15" s="12">
        <v>1172205723.6921189</v>
      </c>
      <c r="L15" s="12">
        <v>1159483107.9255137</v>
      </c>
    </row>
    <row r="16" spans="1:12">
      <c r="A16" s="10"/>
      <c r="B16" s="144" t="s">
        <v>370</v>
      </c>
      <c r="C16" s="310"/>
      <c r="D16" s="310"/>
      <c r="E16" s="310"/>
      <c r="F16" s="310"/>
      <c r="G16" s="311"/>
      <c r="I16" s="522"/>
      <c r="J16" s="310"/>
      <c r="K16" s="310"/>
      <c r="L16" s="311"/>
    </row>
    <row r="17" spans="1:12">
      <c r="A17" s="8"/>
      <c r="B17" s="145" t="s">
        <v>354</v>
      </c>
      <c r="C17" s="310"/>
      <c r="D17" s="310"/>
      <c r="E17" s="310"/>
      <c r="F17" s="310"/>
      <c r="G17" s="311"/>
      <c r="I17" s="522"/>
      <c r="J17" s="310"/>
      <c r="K17" s="310"/>
      <c r="L17" s="311"/>
    </row>
    <row r="18" spans="1:12">
      <c r="A18" s="8">
        <v>8</v>
      </c>
      <c r="B18" s="11" t="s">
        <v>363</v>
      </c>
      <c r="C18" s="525">
        <v>0.16398079647423755</v>
      </c>
      <c r="D18" s="525">
        <v>0.16904390866433863</v>
      </c>
      <c r="E18" s="525">
        <v>0.1615436455779079</v>
      </c>
      <c r="F18" s="525">
        <v>0.1592165391823889</v>
      </c>
      <c r="G18" s="525">
        <v>0.15311481466679375</v>
      </c>
      <c r="H18" s="525"/>
      <c r="I18" s="525">
        <v>0.12841393065187667</v>
      </c>
      <c r="J18" s="525">
        <v>0.13223807067408358</v>
      </c>
      <c r="K18" s="525">
        <v>0.12555943552844931</v>
      </c>
      <c r="L18" s="525">
        <v>0.12105479585737698</v>
      </c>
    </row>
    <row r="19" spans="1:12" ht="15" customHeight="1">
      <c r="A19" s="8">
        <v>9</v>
      </c>
      <c r="B19" s="11" t="s">
        <v>364</v>
      </c>
      <c r="C19" s="525">
        <v>0.17708923257233836</v>
      </c>
      <c r="D19" s="525">
        <v>0.18288081469988299</v>
      </c>
      <c r="E19" s="525">
        <v>0.17602302507791504</v>
      </c>
      <c r="F19" s="525">
        <v>0.1592165391823889</v>
      </c>
      <c r="G19" s="525">
        <v>0.15311481466679375</v>
      </c>
      <c r="H19" s="525"/>
      <c r="I19" s="525">
        <v>0.14260058207836099</v>
      </c>
      <c r="J19" s="525">
        <v>0.13223807067408358</v>
      </c>
      <c r="K19" s="525">
        <v>0.12555943552844931</v>
      </c>
      <c r="L19" s="525">
        <v>0.12105479585737698</v>
      </c>
    </row>
    <row r="20" spans="1:12">
      <c r="A20" s="8">
        <v>10</v>
      </c>
      <c r="B20" s="11" t="s">
        <v>142</v>
      </c>
      <c r="C20" s="525">
        <v>0.21430760933381668</v>
      </c>
      <c r="D20" s="525">
        <v>0.20928580449506537</v>
      </c>
      <c r="E20" s="525">
        <v>0.20446865693006697</v>
      </c>
      <c r="F20" s="525">
        <v>0.18919913264284011</v>
      </c>
      <c r="G20" s="525">
        <v>0.18740165811466325</v>
      </c>
      <c r="H20" s="525"/>
      <c r="I20" s="525">
        <v>0.18170369858655291</v>
      </c>
      <c r="J20" s="525">
        <v>0.17385786070336251</v>
      </c>
      <c r="K20" s="525">
        <v>0.17156238551768521</v>
      </c>
      <c r="L20" s="525">
        <v>0.1737736566889389</v>
      </c>
    </row>
    <row r="21" spans="1:12">
      <c r="A21" s="8">
        <v>11</v>
      </c>
      <c r="B21" s="11" t="s">
        <v>366</v>
      </c>
      <c r="C21" s="525">
        <v>0.12582193182300033</v>
      </c>
      <c r="D21" s="525">
        <v>0.12735414433398271</v>
      </c>
      <c r="E21" s="525">
        <v>0.12175155779234374</v>
      </c>
      <c r="F21" s="525">
        <v>8.660986708112195E-2</v>
      </c>
      <c r="G21" s="525">
        <v>8.2607267281855079E-2</v>
      </c>
      <c r="H21" s="525"/>
      <c r="I21" s="525">
        <v>7.1123774052407482E-2</v>
      </c>
      <c r="J21" s="525">
        <v>6.5555127499404453E-2</v>
      </c>
      <c r="K21" s="525">
        <v>6.6084073984898739E-2</v>
      </c>
      <c r="L21" s="525">
        <v>6.6482741735698486E-2</v>
      </c>
    </row>
    <row r="22" spans="1:12">
      <c r="A22" s="8">
        <v>12</v>
      </c>
      <c r="B22" s="11" t="s">
        <v>367</v>
      </c>
      <c r="C22" s="525">
        <v>0.15117048474591255</v>
      </c>
      <c r="D22" s="525">
        <v>0.15280084567955754</v>
      </c>
      <c r="E22" s="525">
        <v>0.14563600303213836</v>
      </c>
      <c r="F22" s="525">
        <v>0.10851056659313754</v>
      </c>
      <c r="G22" s="525">
        <v>0.10452574371988037</v>
      </c>
      <c r="H22" s="525"/>
      <c r="I22" s="525">
        <v>9.4893338347907419E-2</v>
      </c>
      <c r="J22" s="525">
        <v>8.7432396292337899E-2</v>
      </c>
      <c r="K22" s="525">
        <v>8.8139242867568746E-2</v>
      </c>
      <c r="L22" s="525">
        <v>8.8672576315252355E-2</v>
      </c>
    </row>
    <row r="23" spans="1:12">
      <c r="A23" s="8">
        <v>13</v>
      </c>
      <c r="B23" s="11" t="s">
        <v>365</v>
      </c>
      <c r="C23" s="525">
        <v>0.18478700174974447</v>
      </c>
      <c r="D23" s="525">
        <v>0.18654650534478764</v>
      </c>
      <c r="E23" s="525">
        <v>0.18439987867606117</v>
      </c>
      <c r="F23" s="525">
        <v>0.14497050869795142</v>
      </c>
      <c r="G23" s="525">
        <v>0.14090987818939438</v>
      </c>
      <c r="H23" s="525"/>
      <c r="I23" s="525">
        <v>0.13353259306087056</v>
      </c>
      <c r="J23" s="525">
        <v>0.12380368850233253</v>
      </c>
      <c r="K23" s="525">
        <v>0.1248629215348311</v>
      </c>
      <c r="L23" s="525">
        <v>0.1256185771180095</v>
      </c>
    </row>
    <row r="24" spans="1:12">
      <c r="A24" s="10"/>
      <c r="B24" s="144" t="s">
        <v>88</v>
      </c>
      <c r="C24" s="310"/>
      <c r="D24" s="310"/>
      <c r="E24" s="310"/>
      <c r="F24" s="310"/>
      <c r="G24" s="311"/>
      <c r="I24" s="522"/>
      <c r="J24" s="310"/>
      <c r="K24" s="310"/>
      <c r="L24" s="311"/>
    </row>
    <row r="25" spans="1:12" ht="15" customHeight="1">
      <c r="A25" s="312">
        <v>14</v>
      </c>
      <c r="B25" s="11" t="s">
        <v>87</v>
      </c>
      <c r="C25" s="525">
        <v>9.9963525157391611E-2</v>
      </c>
      <c r="D25" s="525">
        <v>0.10008739898038196</v>
      </c>
      <c r="E25" s="525">
        <v>9.4240564415353986E-2</v>
      </c>
      <c r="F25" s="525">
        <v>9.3403919263166393E-2</v>
      </c>
      <c r="G25" s="525">
        <v>8.9466148327518591E-2</v>
      </c>
      <c r="H25" s="525"/>
      <c r="I25" s="525">
        <v>9.5616438891839739E-2</v>
      </c>
      <c r="J25" s="525">
        <v>9.3724526924680057E-2</v>
      </c>
      <c r="K25" s="525">
        <v>9.0969951291550111E-2</v>
      </c>
      <c r="L25" s="525">
        <v>8.7629368918025183E-2</v>
      </c>
    </row>
    <row r="26" spans="1:12">
      <c r="A26" s="312">
        <v>15</v>
      </c>
      <c r="B26" s="11" t="s">
        <v>86</v>
      </c>
      <c r="C26" s="525">
        <v>5.6125255334319571E-2</v>
      </c>
      <c r="D26" s="525">
        <v>5.4492376809453111E-2</v>
      </c>
      <c r="E26" s="525">
        <v>5.1747584817279611E-2</v>
      </c>
      <c r="F26" s="525">
        <v>5.0671786849231681E-2</v>
      </c>
      <c r="G26" s="525">
        <v>4.8666637669898906E-2</v>
      </c>
      <c r="H26" s="525"/>
      <c r="I26" s="525">
        <v>5.219034602683334E-2</v>
      </c>
      <c r="J26" s="525">
        <v>5.1123237207583029E-2</v>
      </c>
      <c r="K26" s="525">
        <v>4.9009852396435405E-2</v>
      </c>
      <c r="L26" s="525">
        <v>4.6258252485603363E-2</v>
      </c>
    </row>
    <row r="27" spans="1:12">
      <c r="A27" s="312">
        <v>16</v>
      </c>
      <c r="B27" s="11" t="s">
        <v>85</v>
      </c>
      <c r="C27" s="525">
        <v>1.9688300127130989E-2</v>
      </c>
      <c r="D27" s="525">
        <v>2.2606916291113506E-2</v>
      </c>
      <c r="E27" s="525">
        <v>2.700554436561722E-2</v>
      </c>
      <c r="F27" s="525">
        <v>3.2443815317666096E-2</v>
      </c>
      <c r="G27" s="525">
        <v>2.6440441253158302E-2</v>
      </c>
      <c r="H27" s="525"/>
      <c r="I27" s="525">
        <v>2.4331279544183151E-2</v>
      </c>
      <c r="J27" s="525">
        <v>3.3140747738103993E-2</v>
      </c>
      <c r="K27" s="525">
        <v>3.0651050792935543E-2</v>
      </c>
      <c r="L27" s="525">
        <v>3.1613178582611791E-2</v>
      </c>
    </row>
    <row r="28" spans="1:12">
      <c r="A28" s="312">
        <v>17</v>
      </c>
      <c r="B28" s="11" t="s">
        <v>84</v>
      </c>
      <c r="C28" s="525">
        <v>4.383826982307204E-2</v>
      </c>
      <c r="D28" s="525">
        <v>4.5595022170928853E-2</v>
      </c>
      <c r="E28" s="525">
        <v>4.2492979598074375E-2</v>
      </c>
      <c r="F28" s="525">
        <v>4.2732132413934712E-2</v>
      </c>
      <c r="G28" s="525">
        <v>4.0799510657619685E-2</v>
      </c>
      <c r="H28" s="525"/>
      <c r="I28" s="525">
        <v>4.3426092865006392E-2</v>
      </c>
      <c r="J28" s="525">
        <v>4.2601289717097014E-2</v>
      </c>
      <c r="K28" s="525">
        <v>4.1960098895114713E-2</v>
      </c>
      <c r="L28" s="525">
        <v>4.1371116432421827E-2</v>
      </c>
    </row>
    <row r="29" spans="1:12">
      <c r="A29" s="312">
        <v>18</v>
      </c>
      <c r="B29" s="11" t="s">
        <v>166</v>
      </c>
      <c r="C29" s="525">
        <v>2.0390977706213419E-2</v>
      </c>
      <c r="D29" s="525">
        <v>2.2536996261782731E-2</v>
      </c>
      <c r="E29" s="525">
        <v>1.9673079795157214E-2</v>
      </c>
      <c r="F29" s="525">
        <v>2.1891424727226716E-2</v>
      </c>
      <c r="G29" s="525">
        <v>1.9788882670129224E-2</v>
      </c>
      <c r="H29" s="525"/>
      <c r="I29" s="525">
        <v>1.9817949761680779E-2</v>
      </c>
      <c r="J29" s="525">
        <v>2.4303520684334643E-2</v>
      </c>
      <c r="K29" s="525">
        <v>2.2405068460032141E-2</v>
      </c>
      <c r="L29" s="525">
        <v>2.359717230241799E-2</v>
      </c>
    </row>
    <row r="30" spans="1:12">
      <c r="A30" s="312">
        <v>19</v>
      </c>
      <c r="B30" s="11" t="s">
        <v>167</v>
      </c>
      <c r="C30" s="525">
        <v>0.13674333227580249</v>
      </c>
      <c r="D30" s="525">
        <v>0.15112207695044377</v>
      </c>
      <c r="E30" s="525">
        <v>0.13722091627669303</v>
      </c>
      <c r="F30" s="525">
        <v>0.15356060795741178</v>
      </c>
      <c r="G30" s="525">
        <v>0.13985885964506922</v>
      </c>
      <c r="H30" s="525"/>
      <c r="I30" s="525">
        <v>0.16231361852008133</v>
      </c>
      <c r="J30" s="525">
        <v>0.20058676582669954</v>
      </c>
      <c r="K30" s="525">
        <v>0.18734699703910487</v>
      </c>
      <c r="L30" s="525">
        <v>0.19948786315211625</v>
      </c>
    </row>
    <row r="31" spans="1:12">
      <c r="A31" s="10"/>
      <c r="B31" s="144" t="s">
        <v>229</v>
      </c>
      <c r="C31" s="310"/>
      <c r="D31" s="310"/>
      <c r="E31" s="310"/>
      <c r="F31" s="310"/>
      <c r="G31" s="311"/>
      <c r="I31" s="522"/>
      <c r="J31" s="310"/>
      <c r="K31" s="310"/>
      <c r="L31" s="311"/>
    </row>
    <row r="32" spans="1:12">
      <c r="A32" s="312">
        <v>20</v>
      </c>
      <c r="B32" s="11" t="s">
        <v>83</v>
      </c>
      <c r="C32" s="525">
        <v>3.4537216429318396E-2</v>
      </c>
      <c r="D32" s="525">
        <v>3.941219061812655E-2</v>
      </c>
      <c r="E32" s="525">
        <v>4.0940982893507581E-2</v>
      </c>
      <c r="F32" s="525">
        <v>3.9498173257889221E-2</v>
      </c>
      <c r="G32" s="525">
        <v>4.0697793620927909E-2</v>
      </c>
      <c r="H32" s="525"/>
      <c r="I32" s="525">
        <v>3.8167754177414831E-2</v>
      </c>
      <c r="J32" s="525">
        <v>4.5268914880447278E-2</v>
      </c>
      <c r="K32" s="525">
        <v>5.2621833045376321E-2</v>
      </c>
      <c r="L32" s="525">
        <v>5.7773456518902901E-2</v>
      </c>
    </row>
    <row r="33" spans="1:12" ht="15" customHeight="1">
      <c r="A33" s="312">
        <v>21</v>
      </c>
      <c r="B33" s="11" t="s">
        <v>712</v>
      </c>
      <c r="C33" s="525">
        <v>2.3634662914735365E-2</v>
      </c>
      <c r="D33" s="525">
        <v>2.5583292100362608E-2</v>
      </c>
      <c r="E33" s="525">
        <v>2.7425641985481062E-2</v>
      </c>
      <c r="F33" s="525">
        <v>2.9160885672538425E-2</v>
      </c>
      <c r="G33" s="525">
        <v>3.084978422338823E-2</v>
      </c>
      <c r="H33" s="525"/>
      <c r="I33" s="525">
        <v>4.1806064070703405E-2</v>
      </c>
      <c r="J33" s="525">
        <v>4.2669463676755059E-2</v>
      </c>
      <c r="K33" s="525">
        <v>4.5680692422519355E-2</v>
      </c>
      <c r="L33" s="525">
        <v>4.9058974879818619E-2</v>
      </c>
    </row>
    <row r="34" spans="1:12">
      <c r="A34" s="312">
        <v>22</v>
      </c>
      <c r="B34" s="11" t="s">
        <v>82</v>
      </c>
      <c r="C34" s="525">
        <v>0.492629532344323</v>
      </c>
      <c r="D34" s="525">
        <v>0.47925739752052682</v>
      </c>
      <c r="E34" s="525">
        <v>0.48255987503221071</v>
      </c>
      <c r="F34" s="525">
        <v>0.47406484874942378</v>
      </c>
      <c r="G34" s="525">
        <v>0.5038049837127816</v>
      </c>
      <c r="H34" s="525"/>
      <c r="I34" s="525">
        <v>0.48334633251575715</v>
      </c>
      <c r="J34" s="525">
        <v>0.47630760937316696</v>
      </c>
      <c r="K34" s="525">
        <v>0.50662487402461864</v>
      </c>
      <c r="L34" s="525">
        <v>0.53697496059372707</v>
      </c>
    </row>
    <row r="35" spans="1:12" ht="15" customHeight="1">
      <c r="A35" s="312">
        <v>23</v>
      </c>
      <c r="B35" s="11" t="s">
        <v>81</v>
      </c>
      <c r="C35" s="525">
        <v>0.44473952742358386</v>
      </c>
      <c r="D35" s="525">
        <v>0.44269927634910872</v>
      </c>
      <c r="E35" s="525">
        <v>0.46267351613005275</v>
      </c>
      <c r="F35" s="525">
        <v>0.44046881651207476</v>
      </c>
      <c r="G35" s="525">
        <v>0.45462913193803622</v>
      </c>
      <c r="H35" s="525"/>
      <c r="I35" s="525">
        <v>0.46561213654837597</v>
      </c>
      <c r="J35" s="525">
        <v>0.44540567373718637</v>
      </c>
      <c r="K35" s="525">
        <v>0.46043628209534926</v>
      </c>
      <c r="L35" s="525">
        <v>0.49414954060062338</v>
      </c>
    </row>
    <row r="36" spans="1:12">
      <c r="A36" s="312">
        <v>24</v>
      </c>
      <c r="B36" s="11" t="s">
        <v>80</v>
      </c>
      <c r="C36" s="525">
        <v>0.1015989293982984</v>
      </c>
      <c r="D36" s="525">
        <v>5.3883708471691438E-3</v>
      </c>
      <c r="E36" s="525">
        <v>0.10147772442143688</v>
      </c>
      <c r="F36" s="525">
        <v>8.4945531941681862E-2</v>
      </c>
      <c r="G36" s="525">
        <v>7.2625876919772292E-2</v>
      </c>
      <c r="H36" s="525"/>
      <c r="I36" s="525">
        <v>0.10424305752955217</v>
      </c>
      <c r="J36" s="525">
        <v>8.563257307344857E-2</v>
      </c>
      <c r="K36" s="525">
        <v>7.4136694044292101E-2</v>
      </c>
      <c r="L36" s="525">
        <v>2.9696467801209134E-2</v>
      </c>
    </row>
    <row r="37" spans="1:12" ht="15" customHeight="1">
      <c r="A37" s="10"/>
      <c r="B37" s="144" t="s">
        <v>230</v>
      </c>
      <c r="C37" s="310"/>
      <c r="D37" s="310"/>
      <c r="E37" s="310"/>
      <c r="F37" s="310"/>
      <c r="G37" s="311"/>
      <c r="I37" s="522"/>
      <c r="J37" s="310"/>
      <c r="K37" s="310"/>
      <c r="L37" s="311"/>
    </row>
    <row r="38" spans="1:12" ht="15" customHeight="1">
      <c r="A38" s="312">
        <v>25</v>
      </c>
      <c r="B38" s="11" t="s">
        <v>79</v>
      </c>
      <c r="C38" s="525">
        <v>0.30324437929920262</v>
      </c>
      <c r="D38" s="525">
        <v>0.29119036137815829</v>
      </c>
      <c r="E38" s="525">
        <v>0.37349401604656957</v>
      </c>
      <c r="F38" s="525">
        <v>0.34044585492912416</v>
      </c>
      <c r="G38" s="525">
        <v>0.27403677533964815</v>
      </c>
      <c r="H38" s="525"/>
      <c r="I38" s="525">
        <v>0.19998817127452673</v>
      </c>
      <c r="J38" s="525">
        <v>0.15861010777140144</v>
      </c>
      <c r="K38" s="525">
        <v>0.1429314741768449</v>
      </c>
      <c r="L38" s="525">
        <v>0.19558109810215574</v>
      </c>
    </row>
    <row r="39" spans="1:12" ht="15" customHeight="1">
      <c r="A39" s="312">
        <v>26</v>
      </c>
      <c r="B39" s="11" t="s">
        <v>78</v>
      </c>
      <c r="C39" s="525">
        <v>0.47441820441378729</v>
      </c>
      <c r="D39" s="525">
        <v>0.51742456878162613</v>
      </c>
      <c r="E39" s="525">
        <v>0.52978992660351798</v>
      </c>
      <c r="F39" s="525">
        <v>0.50822831204296848</v>
      </c>
      <c r="G39" s="525">
        <v>0.4998177152012846</v>
      </c>
      <c r="H39" s="525"/>
      <c r="I39" s="525">
        <v>0.52933247986419363</v>
      </c>
      <c r="J39" s="525">
        <v>0.50981494631469781</v>
      </c>
      <c r="K39" s="525">
        <v>0.50137678110475548</v>
      </c>
      <c r="L39" s="525">
        <v>0.56675338994670166</v>
      </c>
    </row>
    <row r="40" spans="1:12" ht="15" customHeight="1">
      <c r="A40" s="312">
        <v>27</v>
      </c>
      <c r="B40" s="11" t="s">
        <v>77</v>
      </c>
      <c r="C40" s="525">
        <v>0.29657866167819508</v>
      </c>
      <c r="D40" s="525">
        <v>0.31741838962368235</v>
      </c>
      <c r="E40" s="525">
        <v>0.30806225610029836</v>
      </c>
      <c r="F40" s="525">
        <v>0.31340516545325781</v>
      </c>
      <c r="G40" s="525">
        <v>0.28576128776219395</v>
      </c>
      <c r="H40" s="525"/>
      <c r="I40" s="525">
        <v>0.31302047154969398</v>
      </c>
      <c r="J40" s="525">
        <v>0.31956432401720475</v>
      </c>
      <c r="K40" s="525">
        <v>0.29172575249097576</v>
      </c>
      <c r="L40" s="525">
        <v>0.33051840558519974</v>
      </c>
    </row>
    <row r="41" spans="1:12" ht="15" customHeight="1">
      <c r="A41" s="313"/>
      <c r="B41" s="144" t="s">
        <v>271</v>
      </c>
      <c r="C41" s="310"/>
      <c r="D41" s="310"/>
      <c r="E41" s="310"/>
      <c r="F41" s="310"/>
      <c r="G41" s="311"/>
      <c r="I41" s="522"/>
      <c r="J41" s="310"/>
      <c r="K41" s="310"/>
      <c r="L41" s="311"/>
    </row>
    <row r="42" spans="1:12">
      <c r="A42" s="312">
        <v>28</v>
      </c>
      <c r="B42" s="11" t="s">
        <v>254</v>
      </c>
      <c r="C42" s="12">
        <v>287026684.96774364</v>
      </c>
      <c r="D42" s="12">
        <v>285087260.81276661</v>
      </c>
      <c r="E42" s="12">
        <v>270863634.14016247</v>
      </c>
      <c r="F42" s="12">
        <v>213537839.46752173</v>
      </c>
      <c r="G42" s="12">
        <v>221675880.14915442</v>
      </c>
      <c r="H42" s="12"/>
      <c r="I42" s="12">
        <v>270863634.14016247</v>
      </c>
      <c r="J42" s="12">
        <v>213537839.46752173</v>
      </c>
      <c r="K42" s="12">
        <v>221675880.14915442</v>
      </c>
      <c r="L42" s="12">
        <v>251578650.96751416</v>
      </c>
    </row>
    <row r="43" spans="1:12" ht="15" customHeight="1">
      <c r="A43" s="312">
        <v>29</v>
      </c>
      <c r="B43" s="11" t="s">
        <v>266</v>
      </c>
      <c r="C43" s="12">
        <v>241344401.93533337</v>
      </c>
      <c r="D43" s="12">
        <v>221114816.75528488</v>
      </c>
      <c r="E43" s="12">
        <v>202921230.2173782</v>
      </c>
      <c r="F43" s="12">
        <v>186114917.76108098</v>
      </c>
      <c r="G43" s="12">
        <v>180484726.91332838</v>
      </c>
      <c r="H43" s="12"/>
      <c r="I43" s="12">
        <v>202921230.2173782</v>
      </c>
      <c r="J43" s="12">
        <v>186114917.76108098</v>
      </c>
      <c r="K43" s="12">
        <v>180484726.91332838</v>
      </c>
      <c r="L43" s="12">
        <v>212518595.29342759</v>
      </c>
    </row>
    <row r="44" spans="1:12" ht="15" customHeight="1">
      <c r="A44" s="346">
        <v>30</v>
      </c>
      <c r="B44" s="347" t="s">
        <v>255</v>
      </c>
      <c r="C44" s="525">
        <v>1.189282546709538</v>
      </c>
      <c r="D44" s="525">
        <v>1.2893177625825145</v>
      </c>
      <c r="E44" s="525">
        <v>1.3348215652448063</v>
      </c>
      <c r="F44" s="525">
        <v>1.1473440282828056</v>
      </c>
      <c r="G44" s="525">
        <v>1.2282251464724032</v>
      </c>
      <c r="H44" s="525"/>
      <c r="I44" s="525">
        <v>1.3348215652448063</v>
      </c>
      <c r="J44" s="525">
        <v>1.1473440282828056</v>
      </c>
      <c r="K44" s="525">
        <v>1.2282251464724032</v>
      </c>
      <c r="L44" s="525">
        <v>1.1837959432216074</v>
      </c>
    </row>
    <row r="45" spans="1:12" ht="15" customHeight="1">
      <c r="A45" s="346"/>
      <c r="B45" s="144" t="s">
        <v>373</v>
      </c>
      <c r="C45" s="310"/>
      <c r="D45" s="310"/>
      <c r="E45" s="310"/>
      <c r="F45" s="310"/>
      <c r="G45" s="311"/>
      <c r="I45" s="522"/>
      <c r="J45" s="310"/>
      <c r="K45" s="310"/>
      <c r="L45" s="311"/>
    </row>
    <row r="46" spans="1:12" ht="15" customHeight="1">
      <c r="A46" s="346">
        <v>31</v>
      </c>
      <c r="B46" s="347" t="s">
        <v>380</v>
      </c>
      <c r="C46" s="12">
        <v>1100299421.914001</v>
      </c>
      <c r="D46" s="12">
        <v>998611616.30349815</v>
      </c>
      <c r="E46" s="12">
        <v>1037439935.3144952</v>
      </c>
      <c r="F46" s="12">
        <v>967377619.93699765</v>
      </c>
      <c r="G46" s="12">
        <v>930489351.61249602</v>
      </c>
      <c r="H46" s="12"/>
      <c r="I46" s="12">
        <v>1000468702.4144951</v>
      </c>
      <c r="J46" s="12">
        <v>932833843.43629766</v>
      </c>
      <c r="K46" s="12">
        <v>893485637.47899914</v>
      </c>
      <c r="L46" s="12">
        <v>931298886.4194144</v>
      </c>
    </row>
    <row r="47" spans="1:12" ht="15" customHeight="1">
      <c r="A47" s="346">
        <v>32</v>
      </c>
      <c r="B47" s="347" t="s">
        <v>395</v>
      </c>
      <c r="C47" s="12">
        <v>940380759.99007654</v>
      </c>
      <c r="D47" s="12">
        <v>848279215.83280253</v>
      </c>
      <c r="E47" s="12">
        <v>838276379.00200117</v>
      </c>
      <c r="F47" s="12">
        <v>769928022.85284698</v>
      </c>
      <c r="G47" s="12">
        <v>759828185.58931696</v>
      </c>
      <c r="H47" s="12"/>
      <c r="I47" s="12">
        <v>810989827.65638292</v>
      </c>
      <c r="J47" s="12">
        <v>749486037.55255091</v>
      </c>
      <c r="K47" s="12">
        <v>736323611.69107234</v>
      </c>
      <c r="L47" s="12">
        <v>716933227.6126318</v>
      </c>
    </row>
    <row r="48" spans="1:12" ht="14.4" thickBot="1">
      <c r="A48" s="314">
        <v>33</v>
      </c>
      <c r="B48" s="146" t="s">
        <v>413</v>
      </c>
      <c r="C48" s="525">
        <v>1.1700573520087885</v>
      </c>
      <c r="D48" s="525">
        <v>1.1772204218431852</v>
      </c>
      <c r="E48" s="525">
        <v>1.2375869836027178</v>
      </c>
      <c r="F48" s="525">
        <v>1.2564520204791771</v>
      </c>
      <c r="G48" s="525">
        <v>1.2246049426171464</v>
      </c>
      <c r="H48" s="525"/>
      <c r="I48" s="525">
        <v>1.2336390276382043</v>
      </c>
      <c r="J48" s="525">
        <v>1.2446313829707483</v>
      </c>
      <c r="K48" s="525">
        <v>1.2134415130692084</v>
      </c>
      <c r="L48" s="525">
        <v>1.2990036596861529</v>
      </c>
    </row>
    <row r="49" spans="1:2">
      <c r="A49" s="13"/>
    </row>
    <row r="50" spans="1:2" ht="39.6">
      <c r="B50" s="202" t="s">
        <v>709</v>
      </c>
    </row>
    <row r="51" spans="1:2" ht="52.8">
      <c r="B51" s="202" t="s">
        <v>270</v>
      </c>
    </row>
    <row r="53" spans="1:2" ht="14.4">
      <c r="B53" s="201"/>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H26"/>
  <sheetViews>
    <sheetView showGridLines="0" zoomScaleNormal="100" workbookViewId="0"/>
  </sheetViews>
  <sheetFormatPr defaultColWidth="9.109375" defaultRowHeight="12"/>
  <cols>
    <col min="1" max="1" width="11.88671875" style="350" bestFit="1" customWidth="1"/>
    <col min="2" max="2" width="105.109375" style="350" bestFit="1" customWidth="1"/>
    <col min="3" max="3" width="13.88671875" style="350" bestFit="1" customWidth="1"/>
    <col min="4" max="4" width="8.6640625" style="350" bestFit="1" customWidth="1"/>
    <col min="5" max="5" width="17.44140625" style="350" bestFit="1" customWidth="1"/>
    <col min="6" max="6" width="12" style="350" bestFit="1" customWidth="1"/>
    <col min="7" max="7" width="30.44140625" style="350" customWidth="1"/>
    <col min="8" max="8" width="12" style="350" bestFit="1" customWidth="1"/>
    <col min="9" max="16384" width="9.109375" style="350"/>
  </cols>
  <sheetData>
    <row r="1" spans="1:8" ht="13.8">
      <c r="A1" s="348" t="s">
        <v>30</v>
      </c>
      <c r="B1" s="433" t="str">
        <f>Info!C2</f>
        <v>Terabank</v>
      </c>
    </row>
    <row r="2" spans="1:8">
      <c r="A2" s="348" t="s">
        <v>31</v>
      </c>
      <c r="B2" s="432">
        <f>'1. key ratios'!B2</f>
        <v>45107</v>
      </c>
    </row>
    <row r="3" spans="1:8">
      <c r="A3" s="349" t="s">
        <v>416</v>
      </c>
    </row>
    <row r="5" spans="1:8" ht="12" customHeight="1">
      <c r="A5" s="607" t="s">
        <v>417</v>
      </c>
      <c r="B5" s="608"/>
      <c r="C5" s="613" t="s">
        <v>418</v>
      </c>
      <c r="D5" s="614"/>
      <c r="E5" s="614"/>
      <c r="F5" s="614"/>
      <c r="G5" s="614"/>
      <c r="H5" s="615"/>
    </row>
    <row r="6" spans="1:8">
      <c r="A6" s="609"/>
      <c r="B6" s="610"/>
      <c r="C6" s="616"/>
      <c r="D6" s="617"/>
      <c r="E6" s="617"/>
      <c r="F6" s="617"/>
      <c r="G6" s="617"/>
      <c r="H6" s="618"/>
    </row>
    <row r="7" spans="1:8">
      <c r="A7" s="611"/>
      <c r="B7" s="612"/>
      <c r="C7" s="431" t="s">
        <v>419</v>
      </c>
      <c r="D7" s="431" t="s">
        <v>420</v>
      </c>
      <c r="E7" s="431" t="s">
        <v>421</v>
      </c>
      <c r="F7" s="431" t="s">
        <v>422</v>
      </c>
      <c r="G7" s="431" t="s">
        <v>423</v>
      </c>
      <c r="H7" s="431" t="s">
        <v>64</v>
      </c>
    </row>
    <row r="8" spans="1:8">
      <c r="A8" s="427">
        <v>1</v>
      </c>
      <c r="B8" s="426" t="s">
        <v>51</v>
      </c>
      <c r="C8" s="534">
        <v>129659830.95</v>
      </c>
      <c r="D8" s="534">
        <v>34436109.602815256</v>
      </c>
      <c r="E8" s="534">
        <v>125284228.90000001</v>
      </c>
      <c r="F8" s="534">
        <v>0</v>
      </c>
      <c r="G8" s="424">
        <v>0</v>
      </c>
      <c r="H8" s="424">
        <f t="shared" ref="H8:H21" si="0">SUM(C8:G8)</f>
        <v>289380169.45281529</v>
      </c>
    </row>
    <row r="9" spans="1:8">
      <c r="A9" s="427">
        <v>2</v>
      </c>
      <c r="B9" s="426" t="s">
        <v>52</v>
      </c>
      <c r="C9" s="424">
        <v>0</v>
      </c>
      <c r="D9" s="424">
        <v>0</v>
      </c>
      <c r="E9" s="424">
        <v>0</v>
      </c>
      <c r="F9" s="424">
        <v>0</v>
      </c>
      <c r="G9" s="424">
        <v>0</v>
      </c>
      <c r="H9" s="424">
        <f t="shared" si="0"/>
        <v>0</v>
      </c>
    </row>
    <row r="10" spans="1:8">
      <c r="A10" s="427">
        <v>3</v>
      </c>
      <c r="B10" s="426" t="s">
        <v>164</v>
      </c>
      <c r="C10" s="424">
        <v>0</v>
      </c>
      <c r="D10" s="424">
        <v>0</v>
      </c>
      <c r="E10" s="424">
        <v>0</v>
      </c>
      <c r="F10" s="424">
        <v>0</v>
      </c>
      <c r="G10" s="424">
        <v>0</v>
      </c>
      <c r="H10" s="424">
        <f t="shared" si="0"/>
        <v>0</v>
      </c>
    </row>
    <row r="11" spans="1:8">
      <c r="A11" s="427">
        <v>4</v>
      </c>
      <c r="B11" s="426" t="s">
        <v>53</v>
      </c>
      <c r="C11" s="424">
        <v>0</v>
      </c>
      <c r="D11" s="424">
        <v>0</v>
      </c>
      <c r="E11" s="424">
        <v>0</v>
      </c>
      <c r="F11" s="424">
        <v>0</v>
      </c>
      <c r="G11" s="424">
        <v>0</v>
      </c>
      <c r="H11" s="424">
        <f t="shared" si="0"/>
        <v>0</v>
      </c>
    </row>
    <row r="12" spans="1:8">
      <c r="A12" s="427">
        <v>5</v>
      </c>
      <c r="B12" s="426" t="s">
        <v>54</v>
      </c>
      <c r="C12" s="424">
        <v>0</v>
      </c>
      <c r="D12" s="424">
        <v>0</v>
      </c>
      <c r="E12" s="424">
        <v>0</v>
      </c>
      <c r="F12" s="424">
        <v>0</v>
      </c>
      <c r="G12" s="424">
        <v>0</v>
      </c>
      <c r="H12" s="424">
        <f t="shared" si="0"/>
        <v>0</v>
      </c>
    </row>
    <row r="13" spans="1:8">
      <c r="A13" s="427">
        <v>6</v>
      </c>
      <c r="B13" s="426" t="s">
        <v>55</v>
      </c>
      <c r="C13" s="424">
        <v>0</v>
      </c>
      <c r="D13" s="424">
        <v>18530944.800000001</v>
      </c>
      <c r="E13" s="424">
        <v>0</v>
      </c>
      <c r="F13" s="424">
        <v>2476990.2399999998</v>
      </c>
      <c r="G13" s="424">
        <v>0</v>
      </c>
      <c r="H13" s="424">
        <f t="shared" si="0"/>
        <v>21007935.039999999</v>
      </c>
    </row>
    <row r="14" spans="1:8">
      <c r="A14" s="427">
        <v>7</v>
      </c>
      <c r="B14" s="426" t="s">
        <v>56</v>
      </c>
      <c r="C14" s="424">
        <v>0</v>
      </c>
      <c r="D14" s="424">
        <v>23903770.849510998</v>
      </c>
      <c r="E14" s="424">
        <v>179804920.57426786</v>
      </c>
      <c r="F14" s="424">
        <v>317354471.60591602</v>
      </c>
      <c r="G14" s="535">
        <v>0</v>
      </c>
      <c r="H14" s="424">
        <f t="shared" si="0"/>
        <v>521063163.02969491</v>
      </c>
    </row>
    <row r="15" spans="1:8">
      <c r="A15" s="427">
        <v>8</v>
      </c>
      <c r="B15" s="428" t="s">
        <v>57</v>
      </c>
      <c r="C15" s="424">
        <v>0</v>
      </c>
      <c r="D15" s="424">
        <v>24437271.199347984</v>
      </c>
      <c r="E15" s="424">
        <v>172192547.22995868</v>
      </c>
      <c r="F15" s="424">
        <v>372678723.37740386</v>
      </c>
      <c r="G15" s="424">
        <v>0</v>
      </c>
      <c r="H15" s="424">
        <f t="shared" si="0"/>
        <v>569308541.80671048</v>
      </c>
    </row>
    <row r="16" spans="1:8">
      <c r="A16" s="427">
        <v>9</v>
      </c>
      <c r="B16" s="426" t="s">
        <v>58</v>
      </c>
      <c r="C16" s="424">
        <v>0</v>
      </c>
      <c r="D16" s="424">
        <v>1808798.1117569997</v>
      </c>
      <c r="E16" s="424">
        <v>13762573.431084009</v>
      </c>
      <c r="F16" s="424">
        <v>94780578.907206997</v>
      </c>
      <c r="G16" s="424">
        <v>0</v>
      </c>
      <c r="H16" s="424">
        <f t="shared" si="0"/>
        <v>110351950.450048</v>
      </c>
    </row>
    <row r="17" spans="1:8">
      <c r="A17" s="427">
        <v>10</v>
      </c>
      <c r="B17" s="430" t="s">
        <v>431</v>
      </c>
      <c r="C17" s="424">
        <v>0</v>
      </c>
      <c r="D17" s="424">
        <v>707297.58080999984</v>
      </c>
      <c r="E17" s="424">
        <v>2077968.892788999</v>
      </c>
      <c r="F17" s="424">
        <v>8784150.1573180016</v>
      </c>
      <c r="G17" s="424">
        <v>0</v>
      </c>
      <c r="H17" s="424">
        <f t="shared" si="0"/>
        <v>11569416.630917002</v>
      </c>
    </row>
    <row r="18" spans="1:8">
      <c r="A18" s="427">
        <v>11</v>
      </c>
      <c r="B18" s="426" t="s">
        <v>60</v>
      </c>
      <c r="C18" s="424">
        <v>0</v>
      </c>
      <c r="D18" s="424">
        <v>0</v>
      </c>
      <c r="E18" s="424">
        <v>0</v>
      </c>
      <c r="F18" s="424">
        <v>0</v>
      </c>
      <c r="G18" s="424">
        <v>0</v>
      </c>
      <c r="H18" s="424">
        <f t="shared" si="0"/>
        <v>0</v>
      </c>
    </row>
    <row r="19" spans="1:8">
      <c r="A19" s="427">
        <v>12</v>
      </c>
      <c r="B19" s="426" t="s">
        <v>61</v>
      </c>
      <c r="C19" s="424">
        <v>0</v>
      </c>
      <c r="D19" s="424">
        <v>0</v>
      </c>
      <c r="E19" s="424">
        <v>0</v>
      </c>
      <c r="F19" s="424">
        <v>0</v>
      </c>
      <c r="G19" s="424">
        <v>0</v>
      </c>
      <c r="H19" s="424">
        <f t="shared" si="0"/>
        <v>0</v>
      </c>
    </row>
    <row r="20" spans="1:8">
      <c r="A20" s="429">
        <v>13</v>
      </c>
      <c r="B20" s="428" t="s">
        <v>144</v>
      </c>
      <c r="C20" s="424">
        <v>0</v>
      </c>
      <c r="D20" s="424">
        <v>0</v>
      </c>
      <c r="E20" s="424">
        <v>0</v>
      </c>
      <c r="F20" s="424">
        <v>0</v>
      </c>
      <c r="G20" s="424">
        <v>0</v>
      </c>
      <c r="H20" s="424">
        <f t="shared" si="0"/>
        <v>0</v>
      </c>
    </row>
    <row r="21" spans="1:8">
      <c r="A21" s="427">
        <v>14</v>
      </c>
      <c r="B21" s="426" t="s">
        <v>63</v>
      </c>
      <c r="C21" s="534">
        <v>44310875.025633276</v>
      </c>
      <c r="D21" s="534">
        <v>0</v>
      </c>
      <c r="E21" s="534">
        <v>0</v>
      </c>
      <c r="F21" s="534">
        <v>51214456.418117672</v>
      </c>
      <c r="G21" s="424">
        <v>0</v>
      </c>
      <c r="H21" s="424">
        <f t="shared" si="0"/>
        <v>95525331.443750948</v>
      </c>
    </row>
    <row r="22" spans="1:8">
      <c r="A22" s="425">
        <v>15</v>
      </c>
      <c r="B22" s="424" t="s">
        <v>64</v>
      </c>
      <c r="C22" s="424">
        <f>SUM(C18:C21)+SUM(C8:C16)</f>
        <v>173970705.97563326</v>
      </c>
      <c r="D22" s="424">
        <f t="shared" ref="D22:H22" si="1">SUM(D18:D21)+SUM(D8:D16)</f>
        <v>103116894.56343123</v>
      </c>
      <c r="E22" s="424">
        <f t="shared" si="1"/>
        <v>491044270.13531053</v>
      </c>
      <c r="F22" s="424">
        <f t="shared" si="1"/>
        <v>838505220.54864454</v>
      </c>
      <c r="G22" s="424">
        <f t="shared" si="1"/>
        <v>0</v>
      </c>
      <c r="H22" s="424">
        <f t="shared" si="1"/>
        <v>1606637091.2230196</v>
      </c>
    </row>
    <row r="26" spans="1:8" ht="24">
      <c r="B26" s="353" t="s">
        <v>518</v>
      </c>
    </row>
  </sheetData>
  <mergeCells count="2">
    <mergeCell ref="A5:B7"/>
    <mergeCell ref="C5:H6"/>
  </mergeCells>
  <conditionalFormatting sqref="A5">
    <cfRule type="duplicateValues" dxfId="17" priority="1"/>
    <cfRule type="duplicateValues" dxfId="16" priority="2"/>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92D050"/>
  </sheetPr>
  <dimension ref="A1:H26"/>
  <sheetViews>
    <sheetView showGridLines="0" zoomScaleNormal="100" workbookViewId="0"/>
  </sheetViews>
  <sheetFormatPr defaultColWidth="9.109375" defaultRowHeight="12"/>
  <cols>
    <col min="1" max="1" width="11.88671875" style="434" bestFit="1" customWidth="1"/>
    <col min="2" max="2" width="86.88671875" style="350" customWidth="1"/>
    <col min="3" max="4" width="31.5546875" style="350" customWidth="1"/>
    <col min="5" max="5" width="15.109375" style="350" bestFit="1" customWidth="1"/>
    <col min="6" max="6" width="11.88671875" style="350" bestFit="1" customWidth="1"/>
    <col min="7" max="7" width="21.5546875" style="350" bestFit="1" customWidth="1"/>
    <col min="8" max="8" width="41.44140625" style="350" customWidth="1"/>
    <col min="9" max="16384" width="9.109375" style="350"/>
  </cols>
  <sheetData>
    <row r="1" spans="1:8" ht="13.8">
      <c r="A1" s="348" t="s">
        <v>30</v>
      </c>
      <c r="B1" s="433" t="str">
        <f>Info!C2</f>
        <v>Terabank</v>
      </c>
      <c r="C1" s="447"/>
      <c r="D1" s="447"/>
      <c r="E1" s="447"/>
      <c r="F1" s="447"/>
      <c r="G1" s="447"/>
      <c r="H1" s="447"/>
    </row>
    <row r="2" spans="1:8">
      <c r="A2" s="348" t="s">
        <v>31</v>
      </c>
      <c r="B2" s="432">
        <f>'1. key ratios'!B2</f>
        <v>45107</v>
      </c>
      <c r="C2" s="447"/>
      <c r="D2" s="447"/>
      <c r="E2" s="447"/>
      <c r="F2" s="447"/>
      <c r="G2" s="447"/>
      <c r="H2" s="447"/>
    </row>
    <row r="3" spans="1:8">
      <c r="A3" s="349" t="s">
        <v>424</v>
      </c>
      <c r="B3" s="447"/>
      <c r="C3" s="447"/>
      <c r="D3" s="447"/>
      <c r="E3" s="447"/>
      <c r="F3" s="447"/>
      <c r="G3" s="447"/>
      <c r="H3" s="447"/>
    </row>
    <row r="4" spans="1:8">
      <c r="A4" s="448"/>
      <c r="B4" s="447"/>
      <c r="C4" s="446" t="s">
        <v>0</v>
      </c>
      <c r="D4" s="446" t="s">
        <v>1</v>
      </c>
      <c r="E4" s="446" t="s">
        <v>2</v>
      </c>
      <c r="F4" s="446" t="s">
        <v>3</v>
      </c>
      <c r="G4" s="446" t="s">
        <v>4</v>
      </c>
      <c r="H4" s="446" t="s">
        <v>5</v>
      </c>
    </row>
    <row r="5" spans="1:8" ht="33.9" customHeight="1">
      <c r="A5" s="607" t="s">
        <v>425</v>
      </c>
      <c r="B5" s="608"/>
      <c r="C5" s="621" t="s">
        <v>426</v>
      </c>
      <c r="D5" s="621"/>
      <c r="E5" s="621" t="s">
        <v>663</v>
      </c>
      <c r="F5" s="619" t="s">
        <v>427</v>
      </c>
      <c r="G5" s="619" t="s">
        <v>428</v>
      </c>
      <c r="H5" s="444" t="s">
        <v>662</v>
      </c>
    </row>
    <row r="6" spans="1:8" ht="24">
      <c r="A6" s="611"/>
      <c r="B6" s="612"/>
      <c r="C6" s="445" t="s">
        <v>429</v>
      </c>
      <c r="D6" s="445" t="s">
        <v>430</v>
      </c>
      <c r="E6" s="621"/>
      <c r="F6" s="620"/>
      <c r="G6" s="620"/>
      <c r="H6" s="444" t="s">
        <v>661</v>
      </c>
    </row>
    <row r="7" spans="1:8">
      <c r="A7" s="442">
        <v>1</v>
      </c>
      <c r="B7" s="426" t="s">
        <v>51</v>
      </c>
      <c r="C7" s="436">
        <v>0</v>
      </c>
      <c r="D7" s="436">
        <v>289380169.09281528</v>
      </c>
      <c r="E7" s="436">
        <v>0</v>
      </c>
      <c r="F7" s="436">
        <v>0</v>
      </c>
      <c r="G7" s="436">
        <v>0</v>
      </c>
      <c r="H7" s="435">
        <f>C7+D7-E7-F7</f>
        <v>289380169.09281528</v>
      </c>
    </row>
    <row r="8" spans="1:8">
      <c r="A8" s="442">
        <v>2</v>
      </c>
      <c r="B8" s="426" t="s">
        <v>52</v>
      </c>
      <c r="C8" s="436">
        <v>0</v>
      </c>
      <c r="D8" s="436">
        <v>0</v>
      </c>
      <c r="E8" s="436">
        <v>0</v>
      </c>
      <c r="F8" s="436">
        <v>0</v>
      </c>
      <c r="G8" s="436">
        <v>0</v>
      </c>
      <c r="H8" s="435">
        <f t="shared" ref="H8:H20" si="0">C8+D8-E8-F8</f>
        <v>0</v>
      </c>
    </row>
    <row r="9" spans="1:8">
      <c r="A9" s="442">
        <v>3</v>
      </c>
      <c r="B9" s="426" t="s">
        <v>164</v>
      </c>
      <c r="C9" s="436">
        <v>0</v>
      </c>
      <c r="D9" s="436">
        <v>0</v>
      </c>
      <c r="E9" s="436">
        <v>0</v>
      </c>
      <c r="F9" s="436">
        <v>0</v>
      </c>
      <c r="G9" s="436">
        <v>0</v>
      </c>
      <c r="H9" s="435">
        <f t="shared" si="0"/>
        <v>0</v>
      </c>
    </row>
    <row r="10" spans="1:8">
      <c r="A10" s="442">
        <v>4</v>
      </c>
      <c r="B10" s="426" t="s">
        <v>53</v>
      </c>
      <c r="C10" s="436">
        <v>0</v>
      </c>
      <c r="D10" s="436">
        <v>0</v>
      </c>
      <c r="E10" s="436">
        <v>0</v>
      </c>
      <c r="F10" s="436">
        <v>0</v>
      </c>
      <c r="G10" s="436">
        <v>0</v>
      </c>
      <c r="H10" s="435">
        <f t="shared" si="0"/>
        <v>0</v>
      </c>
    </row>
    <row r="11" spans="1:8">
      <c r="A11" s="442">
        <v>5</v>
      </c>
      <c r="B11" s="426" t="s">
        <v>54</v>
      </c>
      <c r="C11" s="436">
        <v>0</v>
      </c>
      <c r="D11" s="436">
        <v>0</v>
      </c>
      <c r="E11" s="436">
        <v>0</v>
      </c>
      <c r="F11" s="436">
        <v>0</v>
      </c>
      <c r="G11" s="436">
        <v>0</v>
      </c>
      <c r="H11" s="435">
        <f t="shared" si="0"/>
        <v>0</v>
      </c>
    </row>
    <row r="12" spans="1:8">
      <c r="A12" s="442">
        <v>6</v>
      </c>
      <c r="B12" s="426" t="s">
        <v>55</v>
      </c>
      <c r="C12" s="436">
        <v>0</v>
      </c>
      <c r="D12" s="436">
        <v>21007935.040000003</v>
      </c>
      <c r="E12" s="436">
        <v>0</v>
      </c>
      <c r="F12" s="436">
        <v>0</v>
      </c>
      <c r="G12" s="436">
        <v>0</v>
      </c>
      <c r="H12" s="435">
        <f t="shared" si="0"/>
        <v>21007935.040000003</v>
      </c>
    </row>
    <row r="13" spans="1:8">
      <c r="A13" s="442">
        <v>7</v>
      </c>
      <c r="B13" s="426" t="s">
        <v>56</v>
      </c>
      <c r="C13" s="436">
        <v>1247998.1562000029</v>
      </c>
      <c r="D13" s="436">
        <v>524257510.03126639</v>
      </c>
      <c r="E13" s="436">
        <v>4442345.1577712521</v>
      </c>
      <c r="F13" s="436">
        <v>0</v>
      </c>
      <c r="G13" s="436">
        <v>0</v>
      </c>
      <c r="H13" s="435">
        <f t="shared" si="0"/>
        <v>521063163.02969515</v>
      </c>
    </row>
    <row r="14" spans="1:8">
      <c r="A14" s="442">
        <v>8</v>
      </c>
      <c r="B14" s="428" t="s">
        <v>57</v>
      </c>
      <c r="C14" s="436">
        <v>35116766.459500037</v>
      </c>
      <c r="D14" s="436">
        <v>555795167.03539777</v>
      </c>
      <c r="E14" s="436">
        <v>21603391.688190039</v>
      </c>
      <c r="F14" s="436">
        <v>0</v>
      </c>
      <c r="G14" s="436">
        <v>502694.09374228684</v>
      </c>
      <c r="H14" s="435">
        <f t="shared" si="0"/>
        <v>569308541.80670786</v>
      </c>
    </row>
    <row r="15" spans="1:8">
      <c r="A15" s="442">
        <v>9</v>
      </c>
      <c r="B15" s="426" t="s">
        <v>58</v>
      </c>
      <c r="C15" s="436">
        <v>4901819.0074000005</v>
      </c>
      <c r="D15" s="436">
        <v>107712788.16590022</v>
      </c>
      <c r="E15" s="436">
        <v>2262656.7232519924</v>
      </c>
      <c r="F15" s="436">
        <v>0</v>
      </c>
      <c r="G15" s="436">
        <v>0</v>
      </c>
      <c r="H15" s="435">
        <f t="shared" si="0"/>
        <v>110351950.45004822</v>
      </c>
    </row>
    <row r="16" spans="1:8">
      <c r="A16" s="442">
        <v>10</v>
      </c>
      <c r="B16" s="430" t="s">
        <v>431</v>
      </c>
      <c r="C16" s="436">
        <v>21391388.036999989</v>
      </c>
      <c r="D16" s="436">
        <v>0</v>
      </c>
      <c r="E16" s="436">
        <v>9821971.4060829878</v>
      </c>
      <c r="F16" s="436">
        <v>0</v>
      </c>
      <c r="G16" s="436">
        <v>502694.09374228684</v>
      </c>
      <c r="H16" s="435">
        <f t="shared" si="0"/>
        <v>11569416.630917002</v>
      </c>
    </row>
    <row r="17" spans="1:8">
      <c r="A17" s="442">
        <v>11</v>
      </c>
      <c r="B17" s="426" t="s">
        <v>60</v>
      </c>
      <c r="C17" s="436">
        <v>0</v>
      </c>
      <c r="D17" s="436">
        <v>0</v>
      </c>
      <c r="E17" s="436">
        <v>0</v>
      </c>
      <c r="F17" s="436">
        <v>0</v>
      </c>
      <c r="G17" s="436">
        <v>0</v>
      </c>
      <c r="H17" s="435">
        <f t="shared" si="0"/>
        <v>0</v>
      </c>
    </row>
    <row r="18" spans="1:8">
      <c r="A18" s="442">
        <v>12</v>
      </c>
      <c r="B18" s="426" t="s">
        <v>61</v>
      </c>
      <c r="C18" s="436">
        <v>0</v>
      </c>
      <c r="D18" s="436">
        <v>0</v>
      </c>
      <c r="E18" s="436">
        <v>0</v>
      </c>
      <c r="F18" s="436">
        <v>0</v>
      </c>
      <c r="G18" s="436">
        <v>0</v>
      </c>
      <c r="H18" s="435">
        <f t="shared" si="0"/>
        <v>0</v>
      </c>
    </row>
    <row r="19" spans="1:8">
      <c r="A19" s="443">
        <v>13</v>
      </c>
      <c r="B19" s="428" t="s">
        <v>144</v>
      </c>
      <c r="C19" s="436">
        <v>0</v>
      </c>
      <c r="D19" s="436">
        <v>0</v>
      </c>
      <c r="E19" s="436">
        <v>0</v>
      </c>
      <c r="F19" s="436">
        <v>0</v>
      </c>
      <c r="G19" s="436">
        <v>0</v>
      </c>
      <c r="H19" s="435">
        <f t="shared" si="0"/>
        <v>0</v>
      </c>
    </row>
    <row r="20" spans="1:8">
      <c r="A20" s="442">
        <v>14</v>
      </c>
      <c r="B20" s="426" t="s">
        <v>63</v>
      </c>
      <c r="C20" s="436">
        <v>22400169.528117668</v>
      </c>
      <c r="D20" s="436">
        <v>97696056.125633284</v>
      </c>
      <c r="E20" s="436">
        <v>54000</v>
      </c>
      <c r="F20" s="436">
        <v>0</v>
      </c>
      <c r="G20" s="436">
        <v>0</v>
      </c>
      <c r="H20" s="435">
        <f t="shared" si="0"/>
        <v>120042225.65375096</v>
      </c>
    </row>
    <row r="21" spans="1:8" s="439" customFormat="1">
      <c r="A21" s="441">
        <v>15</v>
      </c>
      <c r="B21" s="440" t="s">
        <v>64</v>
      </c>
      <c r="C21" s="440">
        <f t="shared" ref="C21:H21" si="1">SUM(C7:C15)+SUM(C17:C20)</f>
        <v>63666753.151217699</v>
      </c>
      <c r="D21" s="440">
        <f t="shared" si="1"/>
        <v>1595849625.4910131</v>
      </c>
      <c r="E21" s="440">
        <f t="shared" si="1"/>
        <v>28362393.569213282</v>
      </c>
      <c r="F21" s="440">
        <f t="shared" si="1"/>
        <v>0</v>
      </c>
      <c r="G21" s="440">
        <f t="shared" si="1"/>
        <v>502694.09374228684</v>
      </c>
      <c r="H21" s="435">
        <f t="shared" si="1"/>
        <v>1631153985.0730174</v>
      </c>
    </row>
    <row r="22" spans="1:8">
      <c r="A22" s="438">
        <v>16</v>
      </c>
      <c r="B22" s="437" t="s">
        <v>432</v>
      </c>
      <c r="C22" s="436">
        <v>41266583.623100042</v>
      </c>
      <c r="D22" s="436">
        <v>1156624871.0125644</v>
      </c>
      <c r="E22" s="436">
        <v>28247048.029081706</v>
      </c>
      <c r="F22" s="436">
        <v>0</v>
      </c>
      <c r="G22" s="436">
        <v>502694.09374228684</v>
      </c>
      <c r="H22" s="435">
        <f>C22+D22-E22-F22</f>
        <v>1169644406.6065826</v>
      </c>
    </row>
    <row r="23" spans="1:8">
      <c r="A23" s="438">
        <v>17</v>
      </c>
      <c r="B23" s="437" t="s">
        <v>433</v>
      </c>
      <c r="C23" s="436">
        <v>0</v>
      </c>
      <c r="D23" s="436">
        <v>190922284.52999997</v>
      </c>
      <c r="E23" s="436">
        <v>61351.807184741716</v>
      </c>
      <c r="F23" s="436">
        <v>0</v>
      </c>
      <c r="G23" s="436">
        <v>0</v>
      </c>
      <c r="H23" s="435">
        <f>C23+D23-E23-F23</f>
        <v>190860932.72281522</v>
      </c>
    </row>
    <row r="26" spans="1:8" ht="42.6" customHeight="1">
      <c r="B26" s="353" t="s">
        <v>518</v>
      </c>
    </row>
  </sheetData>
  <mergeCells count="5">
    <mergeCell ref="G5:G6"/>
    <mergeCell ref="A5:B6"/>
    <mergeCell ref="C5:D5"/>
    <mergeCell ref="E5:E6"/>
    <mergeCell ref="F5:F6"/>
  </mergeCells>
  <conditionalFormatting sqref="A5">
    <cfRule type="duplicateValues" dxfId="14" priority="1"/>
    <cfRule type="duplicateValues" dxfId="13" priority="2"/>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92D050"/>
  </sheetPr>
  <dimension ref="A1:H36"/>
  <sheetViews>
    <sheetView showGridLines="0" zoomScaleNormal="100" workbookViewId="0"/>
  </sheetViews>
  <sheetFormatPr defaultColWidth="9.109375" defaultRowHeight="12"/>
  <cols>
    <col min="1" max="1" width="11" style="350" bestFit="1" customWidth="1"/>
    <col min="2" max="2" width="93.44140625" style="350" customWidth="1"/>
    <col min="3" max="4" width="35" style="350" customWidth="1"/>
    <col min="5" max="5" width="15.109375" style="350" bestFit="1" customWidth="1"/>
    <col min="6" max="6" width="11.88671875" style="350" bestFit="1" customWidth="1"/>
    <col min="7" max="7" width="22" style="350" customWidth="1"/>
    <col min="8" max="8" width="19.88671875" style="350" customWidth="1"/>
    <col min="9" max="16384" width="9.109375" style="350"/>
  </cols>
  <sheetData>
    <row r="1" spans="1:8" ht="13.8">
      <c r="A1" s="348" t="s">
        <v>30</v>
      </c>
      <c r="B1" s="433" t="str">
        <f>Info!C2</f>
        <v>Terabank</v>
      </c>
      <c r="C1" s="447"/>
      <c r="D1" s="447"/>
      <c r="E1" s="447"/>
      <c r="F1" s="447"/>
      <c r="G1" s="447"/>
      <c r="H1" s="447"/>
    </row>
    <row r="2" spans="1:8">
      <c r="A2" s="348" t="s">
        <v>31</v>
      </c>
      <c r="B2" s="432">
        <f>'1. key ratios'!B2</f>
        <v>45107</v>
      </c>
      <c r="C2" s="447"/>
      <c r="D2" s="447"/>
      <c r="E2" s="447"/>
      <c r="F2" s="447"/>
      <c r="G2" s="447"/>
      <c r="H2" s="447"/>
    </row>
    <row r="3" spans="1:8">
      <c r="A3" s="349" t="s">
        <v>434</v>
      </c>
      <c r="B3" s="447"/>
      <c r="C3" s="447"/>
      <c r="D3" s="447"/>
      <c r="E3" s="447"/>
      <c r="F3" s="447"/>
      <c r="G3" s="447"/>
      <c r="H3" s="447"/>
    </row>
    <row r="4" spans="1:8">
      <c r="A4" s="448"/>
      <c r="B4" s="447"/>
      <c r="C4" s="446" t="s">
        <v>0</v>
      </c>
      <c r="D4" s="446" t="s">
        <v>1</v>
      </c>
      <c r="E4" s="446" t="s">
        <v>2</v>
      </c>
      <c r="F4" s="446" t="s">
        <v>3</v>
      </c>
      <c r="G4" s="446" t="s">
        <v>4</v>
      </c>
      <c r="H4" s="446" t="s">
        <v>5</v>
      </c>
    </row>
    <row r="5" spans="1:8" ht="41.4" customHeight="1">
      <c r="A5" s="607" t="s">
        <v>425</v>
      </c>
      <c r="B5" s="608"/>
      <c r="C5" s="621" t="s">
        <v>426</v>
      </c>
      <c r="D5" s="621"/>
      <c r="E5" s="621" t="s">
        <v>663</v>
      </c>
      <c r="F5" s="619" t="s">
        <v>427</v>
      </c>
      <c r="G5" s="619" t="s">
        <v>428</v>
      </c>
      <c r="H5" s="444" t="s">
        <v>662</v>
      </c>
    </row>
    <row r="6" spans="1:8" ht="24">
      <c r="A6" s="611"/>
      <c r="B6" s="612"/>
      <c r="C6" s="445" t="s">
        <v>429</v>
      </c>
      <c r="D6" s="445" t="s">
        <v>430</v>
      </c>
      <c r="E6" s="621"/>
      <c r="F6" s="620"/>
      <c r="G6" s="620"/>
      <c r="H6" s="444" t="s">
        <v>661</v>
      </c>
    </row>
    <row r="7" spans="1:8">
      <c r="A7" s="436">
        <v>1</v>
      </c>
      <c r="B7" s="451" t="s">
        <v>522</v>
      </c>
      <c r="C7" s="436">
        <v>1335531.52</v>
      </c>
      <c r="D7" s="436">
        <v>356491516.67281538</v>
      </c>
      <c r="E7" s="436">
        <v>1176452.9699999967</v>
      </c>
      <c r="F7" s="436">
        <v>0</v>
      </c>
      <c r="G7" s="436">
        <v>175627.94513342215</v>
      </c>
      <c r="H7" s="435">
        <f t="shared" ref="H7:H34" si="0">C7+D7-E7-F7</f>
        <v>356650595.22281539</v>
      </c>
    </row>
    <row r="8" spans="1:8">
      <c r="A8" s="436">
        <v>2</v>
      </c>
      <c r="B8" s="451" t="s">
        <v>435</v>
      </c>
      <c r="C8" s="436">
        <v>542421.24</v>
      </c>
      <c r="D8" s="436">
        <v>62338239.970000029</v>
      </c>
      <c r="E8" s="436">
        <v>306031.07000000053</v>
      </c>
      <c r="F8" s="436">
        <v>0</v>
      </c>
      <c r="G8" s="436">
        <v>37060.03</v>
      </c>
      <c r="H8" s="435">
        <f t="shared" si="0"/>
        <v>62574630.14000003</v>
      </c>
    </row>
    <row r="9" spans="1:8">
      <c r="A9" s="436">
        <v>3</v>
      </c>
      <c r="B9" s="451" t="s">
        <v>436</v>
      </c>
      <c r="C9" s="436">
        <v>0</v>
      </c>
      <c r="D9" s="436">
        <v>26505697.830000002</v>
      </c>
      <c r="E9" s="436">
        <v>275.94</v>
      </c>
      <c r="F9" s="436">
        <v>0</v>
      </c>
      <c r="G9" s="436">
        <v>0</v>
      </c>
      <c r="H9" s="435">
        <f t="shared" si="0"/>
        <v>26505421.890000001</v>
      </c>
    </row>
    <row r="10" spans="1:8">
      <c r="A10" s="436">
        <v>4</v>
      </c>
      <c r="B10" s="451" t="s">
        <v>523</v>
      </c>
      <c r="C10" s="436">
        <v>865557</v>
      </c>
      <c r="D10" s="436">
        <v>101951479.05000001</v>
      </c>
      <c r="E10" s="436">
        <v>884221.90000000014</v>
      </c>
      <c r="F10" s="436">
        <v>0</v>
      </c>
      <c r="G10" s="436">
        <v>2827.9203806947876</v>
      </c>
      <c r="H10" s="435">
        <f t="shared" si="0"/>
        <v>101932814.15000001</v>
      </c>
    </row>
    <row r="11" spans="1:8">
      <c r="A11" s="436">
        <v>5</v>
      </c>
      <c r="B11" s="451" t="s">
        <v>437</v>
      </c>
      <c r="C11" s="436">
        <v>3351206.62</v>
      </c>
      <c r="D11" s="436">
        <v>77225694.950000048</v>
      </c>
      <c r="E11" s="436">
        <v>1425027.0699999998</v>
      </c>
      <c r="F11" s="436">
        <v>0</v>
      </c>
      <c r="G11" s="436">
        <v>1924.8274729871564</v>
      </c>
      <c r="H11" s="435">
        <f t="shared" si="0"/>
        <v>79151874.50000006</v>
      </c>
    </row>
    <row r="12" spans="1:8">
      <c r="A12" s="436">
        <v>6</v>
      </c>
      <c r="B12" s="451" t="s">
        <v>438</v>
      </c>
      <c r="C12" s="436">
        <v>1663081.5400000003</v>
      </c>
      <c r="D12" s="436">
        <v>29756902.677987989</v>
      </c>
      <c r="E12" s="436">
        <v>1968694.8282437227</v>
      </c>
      <c r="F12" s="436">
        <v>0</v>
      </c>
      <c r="G12" s="436">
        <v>7098.2141245824751</v>
      </c>
      <c r="H12" s="435">
        <f t="shared" si="0"/>
        <v>29451289.389744267</v>
      </c>
    </row>
    <row r="13" spans="1:8">
      <c r="A13" s="436">
        <v>7</v>
      </c>
      <c r="B13" s="451" t="s">
        <v>439</v>
      </c>
      <c r="C13" s="436">
        <v>1078359.97</v>
      </c>
      <c r="D13" s="436">
        <v>80887884.379477963</v>
      </c>
      <c r="E13" s="436">
        <v>1169222.5308377862</v>
      </c>
      <c r="F13" s="436">
        <v>0</v>
      </c>
      <c r="G13" s="436">
        <v>0</v>
      </c>
      <c r="H13" s="435">
        <f t="shared" si="0"/>
        <v>80797021.818640172</v>
      </c>
    </row>
    <row r="14" spans="1:8">
      <c r="A14" s="436">
        <v>8</v>
      </c>
      <c r="B14" s="451" t="s">
        <v>440</v>
      </c>
      <c r="C14" s="436">
        <v>1955707.79</v>
      </c>
      <c r="D14" s="436">
        <v>51413386.840000018</v>
      </c>
      <c r="E14" s="436">
        <v>1085120.5100000007</v>
      </c>
      <c r="F14" s="436">
        <v>0</v>
      </c>
      <c r="G14" s="436">
        <v>15779.37</v>
      </c>
      <c r="H14" s="435">
        <f t="shared" si="0"/>
        <v>52283974.12000002</v>
      </c>
    </row>
    <row r="15" spans="1:8">
      <c r="A15" s="436">
        <v>9</v>
      </c>
      <c r="B15" s="451" t="s">
        <v>441</v>
      </c>
      <c r="C15" s="436">
        <v>2944.37</v>
      </c>
      <c r="D15" s="436">
        <v>35346520.810000002</v>
      </c>
      <c r="E15" s="436">
        <v>1134281.5799999998</v>
      </c>
      <c r="F15" s="436">
        <v>0</v>
      </c>
      <c r="G15" s="436">
        <v>9558.4699999999993</v>
      </c>
      <c r="H15" s="435">
        <f t="shared" si="0"/>
        <v>34215183.600000001</v>
      </c>
    </row>
    <row r="16" spans="1:8">
      <c r="A16" s="436">
        <v>10</v>
      </c>
      <c r="B16" s="451" t="s">
        <v>442</v>
      </c>
      <c r="C16" s="436">
        <v>989702.34000000008</v>
      </c>
      <c r="D16" s="436">
        <v>11272786.100000007</v>
      </c>
      <c r="E16" s="436">
        <v>661150.4500000003</v>
      </c>
      <c r="F16" s="436">
        <v>0</v>
      </c>
      <c r="G16" s="436">
        <v>0</v>
      </c>
      <c r="H16" s="435">
        <f t="shared" si="0"/>
        <v>11601337.990000006</v>
      </c>
    </row>
    <row r="17" spans="1:8">
      <c r="A17" s="436">
        <v>11</v>
      </c>
      <c r="B17" s="451" t="s">
        <v>443</v>
      </c>
      <c r="C17" s="436">
        <v>809085.84</v>
      </c>
      <c r="D17" s="436">
        <v>9509766.3000000007</v>
      </c>
      <c r="E17" s="436">
        <v>401630.31</v>
      </c>
      <c r="F17" s="436">
        <v>0</v>
      </c>
      <c r="G17" s="436">
        <v>0</v>
      </c>
      <c r="H17" s="435">
        <f t="shared" si="0"/>
        <v>9917221.8300000001</v>
      </c>
    </row>
    <row r="18" spans="1:8">
      <c r="A18" s="436">
        <v>12</v>
      </c>
      <c r="B18" s="451" t="s">
        <v>444</v>
      </c>
      <c r="C18" s="436">
        <v>4630827.0199999986</v>
      </c>
      <c r="D18" s="436">
        <v>75678225.959999859</v>
      </c>
      <c r="E18" s="436">
        <v>2706422.0799999982</v>
      </c>
      <c r="F18" s="436">
        <v>0</v>
      </c>
      <c r="G18" s="436">
        <v>54972.281431774987</v>
      </c>
      <c r="H18" s="435">
        <f t="shared" si="0"/>
        <v>77602630.899999857</v>
      </c>
    </row>
    <row r="19" spans="1:8">
      <c r="A19" s="436">
        <v>13</v>
      </c>
      <c r="B19" s="451" t="s">
        <v>445</v>
      </c>
      <c r="C19" s="436">
        <v>1100857.7399999998</v>
      </c>
      <c r="D19" s="436">
        <v>21837771.719999991</v>
      </c>
      <c r="E19" s="436">
        <v>642599.09000000043</v>
      </c>
      <c r="F19" s="436">
        <v>0</v>
      </c>
      <c r="G19" s="436">
        <v>1891.3400000000001</v>
      </c>
      <c r="H19" s="435">
        <f t="shared" si="0"/>
        <v>22296030.36999999</v>
      </c>
    </row>
    <row r="20" spans="1:8">
      <c r="A20" s="436">
        <v>14</v>
      </c>
      <c r="B20" s="451" t="s">
        <v>446</v>
      </c>
      <c r="C20" s="436">
        <v>6676820.79</v>
      </c>
      <c r="D20" s="436">
        <v>102607007.46999992</v>
      </c>
      <c r="E20" s="436">
        <v>4288676.719999996</v>
      </c>
      <c r="F20" s="436">
        <v>0</v>
      </c>
      <c r="G20" s="436">
        <v>1795.6175763346512</v>
      </c>
      <c r="H20" s="435">
        <f t="shared" si="0"/>
        <v>104995151.53999993</v>
      </c>
    </row>
    <row r="21" spans="1:8">
      <c r="A21" s="436">
        <v>15</v>
      </c>
      <c r="B21" s="451" t="s">
        <v>447</v>
      </c>
      <c r="C21" s="436">
        <v>979929.67</v>
      </c>
      <c r="D21" s="436">
        <v>33418844.559999999</v>
      </c>
      <c r="E21" s="436">
        <v>443246.95</v>
      </c>
      <c r="F21" s="436">
        <v>0</v>
      </c>
      <c r="G21" s="436">
        <v>6034.83</v>
      </c>
      <c r="H21" s="435">
        <f t="shared" si="0"/>
        <v>33955527.279999994</v>
      </c>
    </row>
    <row r="22" spans="1:8">
      <c r="A22" s="436">
        <v>16</v>
      </c>
      <c r="B22" s="451" t="s">
        <v>448</v>
      </c>
      <c r="C22" s="436">
        <v>0</v>
      </c>
      <c r="D22" s="436">
        <v>358558.99</v>
      </c>
      <c r="E22" s="436">
        <v>885.11</v>
      </c>
      <c r="F22" s="436">
        <v>0</v>
      </c>
      <c r="G22" s="436">
        <v>0</v>
      </c>
      <c r="H22" s="435">
        <f t="shared" si="0"/>
        <v>357673.88</v>
      </c>
    </row>
    <row r="23" spans="1:8">
      <c r="A23" s="436">
        <v>17</v>
      </c>
      <c r="B23" s="451" t="s">
        <v>526</v>
      </c>
      <c r="C23" s="436">
        <v>0</v>
      </c>
      <c r="D23" s="436">
        <v>4653675.8600000003</v>
      </c>
      <c r="E23" s="436">
        <v>96626.319999999992</v>
      </c>
      <c r="F23" s="436">
        <v>0</v>
      </c>
      <c r="G23" s="436">
        <v>0</v>
      </c>
      <c r="H23" s="435">
        <f t="shared" si="0"/>
        <v>4557049.54</v>
      </c>
    </row>
    <row r="24" spans="1:8">
      <c r="A24" s="436">
        <v>18</v>
      </c>
      <c r="B24" s="451" t="s">
        <v>449</v>
      </c>
      <c r="C24" s="436">
        <v>7338.87</v>
      </c>
      <c r="D24" s="436">
        <v>15268764.890000001</v>
      </c>
      <c r="E24" s="436">
        <v>15361.050000000001</v>
      </c>
      <c r="F24" s="436">
        <v>0</v>
      </c>
      <c r="G24" s="436">
        <v>0</v>
      </c>
      <c r="H24" s="435">
        <f t="shared" si="0"/>
        <v>15260742.709999999</v>
      </c>
    </row>
    <row r="25" spans="1:8">
      <c r="A25" s="436">
        <v>19</v>
      </c>
      <c r="B25" s="451" t="s">
        <v>450</v>
      </c>
      <c r="C25" s="436">
        <v>53080.62</v>
      </c>
      <c r="D25" s="436">
        <v>2017779.7199999997</v>
      </c>
      <c r="E25" s="436">
        <v>31973.65</v>
      </c>
      <c r="F25" s="436">
        <v>0</v>
      </c>
      <c r="G25" s="436">
        <v>5261.9760999999999</v>
      </c>
      <c r="H25" s="435">
        <f t="shared" si="0"/>
        <v>2038886.69</v>
      </c>
    </row>
    <row r="26" spans="1:8">
      <c r="A26" s="436">
        <v>20</v>
      </c>
      <c r="B26" s="451" t="s">
        <v>525</v>
      </c>
      <c r="C26" s="436">
        <v>302352.39</v>
      </c>
      <c r="D26" s="436">
        <v>34063299.469999984</v>
      </c>
      <c r="E26" s="436">
        <v>286271.99999999994</v>
      </c>
      <c r="F26" s="436">
        <v>0</v>
      </c>
      <c r="G26" s="436">
        <v>9428.5224722619423</v>
      </c>
      <c r="H26" s="435">
        <f t="shared" si="0"/>
        <v>34079379.859999985</v>
      </c>
    </row>
    <row r="27" spans="1:8">
      <c r="A27" s="436">
        <v>21</v>
      </c>
      <c r="B27" s="451" t="s">
        <v>451</v>
      </c>
      <c r="C27" s="436">
        <v>25337.22</v>
      </c>
      <c r="D27" s="436">
        <v>4388088.4799999995</v>
      </c>
      <c r="E27" s="436">
        <v>72426.809999999983</v>
      </c>
      <c r="F27" s="436">
        <v>0</v>
      </c>
      <c r="G27" s="436">
        <v>0</v>
      </c>
      <c r="H27" s="435">
        <f t="shared" si="0"/>
        <v>4340998.8899999997</v>
      </c>
    </row>
    <row r="28" spans="1:8">
      <c r="A28" s="436">
        <v>22</v>
      </c>
      <c r="B28" s="451" t="s">
        <v>452</v>
      </c>
      <c r="C28" s="436">
        <v>659792.49000000011</v>
      </c>
      <c r="D28" s="436">
        <v>897662.29999999993</v>
      </c>
      <c r="E28" s="436">
        <v>275532.77</v>
      </c>
      <c r="F28" s="436">
        <v>0</v>
      </c>
      <c r="G28" s="436">
        <v>0</v>
      </c>
      <c r="H28" s="435">
        <f t="shared" si="0"/>
        <v>1281922.02</v>
      </c>
    </row>
    <row r="29" spans="1:8">
      <c r="A29" s="436">
        <v>23</v>
      </c>
      <c r="B29" s="451" t="s">
        <v>453</v>
      </c>
      <c r="C29" s="436">
        <v>4963254.1600000011</v>
      </c>
      <c r="D29" s="436">
        <v>132263760.54000004</v>
      </c>
      <c r="E29" s="436">
        <v>3176555.9299999969</v>
      </c>
      <c r="F29" s="436">
        <v>0</v>
      </c>
      <c r="G29" s="436">
        <v>43045.871559557228</v>
      </c>
      <c r="H29" s="435">
        <f t="shared" si="0"/>
        <v>134050458.77000006</v>
      </c>
    </row>
    <row r="30" spans="1:8">
      <c r="A30" s="436">
        <v>24</v>
      </c>
      <c r="B30" s="451" t="s">
        <v>524</v>
      </c>
      <c r="C30" s="436">
        <v>3806440.8799999994</v>
      </c>
      <c r="D30" s="436">
        <v>141524786.80999976</v>
      </c>
      <c r="E30" s="436">
        <v>3347871.4299999913</v>
      </c>
      <c r="F30" s="436">
        <v>0</v>
      </c>
      <c r="G30" s="436">
        <v>32867.002108689914</v>
      </c>
      <c r="H30" s="435">
        <f t="shared" si="0"/>
        <v>141983356.25999978</v>
      </c>
    </row>
    <row r="31" spans="1:8">
      <c r="A31" s="436">
        <v>25</v>
      </c>
      <c r="B31" s="451" t="s">
        <v>454</v>
      </c>
      <c r="C31" s="436">
        <v>2726921.73</v>
      </c>
      <c r="D31" s="436">
        <v>49782046.980000041</v>
      </c>
      <c r="E31" s="436">
        <v>1399109.350000001</v>
      </c>
      <c r="F31" s="436">
        <v>0</v>
      </c>
      <c r="G31" s="436">
        <v>66930.932067553382</v>
      </c>
      <c r="H31" s="435">
        <f t="shared" si="0"/>
        <v>51109859.360000037</v>
      </c>
    </row>
    <row r="32" spans="1:8">
      <c r="A32" s="436">
        <v>26</v>
      </c>
      <c r="B32" s="451" t="s">
        <v>521</v>
      </c>
      <c r="C32" s="436">
        <v>2740030.8499999987</v>
      </c>
      <c r="D32" s="436">
        <v>36693420.259999976</v>
      </c>
      <c r="E32" s="436">
        <v>1251378.6100000036</v>
      </c>
      <c r="F32" s="436">
        <v>0</v>
      </c>
      <c r="G32" s="436">
        <v>30588.943314428212</v>
      </c>
      <c r="H32" s="435">
        <f t="shared" si="0"/>
        <v>38182072.49999997</v>
      </c>
    </row>
    <row r="33" spans="1:8">
      <c r="A33" s="436">
        <v>27</v>
      </c>
      <c r="B33" s="436" t="s">
        <v>455</v>
      </c>
      <c r="C33" s="436">
        <v>22400169.528117668</v>
      </c>
      <c r="D33" s="436">
        <v>97696056.125633284</v>
      </c>
      <c r="E33" s="436">
        <v>0</v>
      </c>
      <c r="F33" s="436">
        <v>0</v>
      </c>
      <c r="G33" s="436">
        <v>0</v>
      </c>
      <c r="H33" s="435">
        <f t="shared" si="0"/>
        <v>120096225.65375096</v>
      </c>
    </row>
    <row r="34" spans="1:8">
      <c r="A34" s="436">
        <v>28</v>
      </c>
      <c r="B34" s="440" t="s">
        <v>64</v>
      </c>
      <c r="C34" s="440">
        <f>SUM(C7:C33)</f>
        <v>63666752.188117668</v>
      </c>
      <c r="D34" s="440">
        <f>SUM(D7:D33)</f>
        <v>1595849625.7159142</v>
      </c>
      <c r="E34" s="440">
        <f>SUM(E7:E33)</f>
        <v>28247047.02908149</v>
      </c>
      <c r="F34" s="440">
        <f>SUM(F7:F33)</f>
        <v>0</v>
      </c>
      <c r="G34" s="440">
        <f>SUM(G7:G33)</f>
        <v>502694.0937422869</v>
      </c>
      <c r="H34" s="435">
        <f t="shared" si="0"/>
        <v>1631269330.8749504</v>
      </c>
    </row>
    <row r="36" spans="1:8">
      <c r="B36" s="450"/>
    </row>
  </sheetData>
  <mergeCells count="5">
    <mergeCell ref="G5:G6"/>
    <mergeCell ref="A5:B6"/>
    <mergeCell ref="C5:D5"/>
    <mergeCell ref="E5:E6"/>
    <mergeCell ref="F5:F6"/>
  </mergeCells>
  <conditionalFormatting sqref="A5">
    <cfRule type="duplicateValues" dxfId="11" priority="1"/>
    <cfRule type="duplicateValues" dxfId="10" priority="2"/>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92D050"/>
  </sheetPr>
  <dimension ref="A1:D15"/>
  <sheetViews>
    <sheetView showGridLines="0" zoomScaleNormal="100" workbookViewId="0"/>
  </sheetViews>
  <sheetFormatPr defaultColWidth="9.109375" defaultRowHeight="12"/>
  <cols>
    <col min="1" max="1" width="11.88671875" style="350" bestFit="1" customWidth="1"/>
    <col min="2" max="2" width="108" style="350" bestFit="1" customWidth="1"/>
    <col min="3" max="3" width="35.5546875" style="350" customWidth="1"/>
    <col min="4" max="4" width="38.44140625" style="350" customWidth="1"/>
    <col min="5" max="16384" width="9.109375" style="350"/>
  </cols>
  <sheetData>
    <row r="1" spans="1:4" ht="13.8">
      <c r="A1" s="348" t="s">
        <v>30</v>
      </c>
      <c r="B1" s="433" t="str">
        <f>Info!C2</f>
        <v>Terabank</v>
      </c>
    </row>
    <row r="2" spans="1:4">
      <c r="A2" s="348" t="s">
        <v>31</v>
      </c>
      <c r="B2" s="432">
        <f>'1. key ratios'!B2</f>
        <v>45107</v>
      </c>
    </row>
    <row r="3" spans="1:4">
      <c r="A3" s="349" t="s">
        <v>456</v>
      </c>
    </row>
    <row r="5" spans="1:4">
      <c r="A5" s="622" t="s">
        <v>670</v>
      </c>
      <c r="B5" s="622"/>
      <c r="C5" s="431" t="s">
        <v>473</v>
      </c>
      <c r="D5" s="431" t="s">
        <v>514</v>
      </c>
    </row>
    <row r="6" spans="1:4">
      <c r="A6" s="459">
        <v>1</v>
      </c>
      <c r="B6" s="452" t="s">
        <v>669</v>
      </c>
      <c r="C6" s="454">
        <v>27898323.340000011</v>
      </c>
      <c r="D6" s="454">
        <v>35413.257257533725</v>
      </c>
    </row>
    <row r="7" spans="1:4">
      <c r="A7" s="456">
        <v>2</v>
      </c>
      <c r="B7" s="452" t="s">
        <v>668</v>
      </c>
      <c r="C7" s="454">
        <v>7465354.4720864613</v>
      </c>
      <c r="D7" s="454">
        <v>25938.549927207991</v>
      </c>
    </row>
    <row r="8" spans="1:4">
      <c r="A8" s="458">
        <v>2.1</v>
      </c>
      <c r="B8" s="457" t="s">
        <v>529</v>
      </c>
      <c r="C8" s="454">
        <v>1306049.5308194999</v>
      </c>
      <c r="D8" s="454">
        <v>25938.549927207991</v>
      </c>
    </row>
    <row r="9" spans="1:4">
      <c r="A9" s="458">
        <v>2.2000000000000002</v>
      </c>
      <c r="B9" s="457" t="s">
        <v>527</v>
      </c>
      <c r="C9" s="454">
        <v>6159304.9412669614</v>
      </c>
      <c r="D9" s="454">
        <v>0</v>
      </c>
    </row>
    <row r="10" spans="1:4">
      <c r="A10" s="459">
        <v>3</v>
      </c>
      <c r="B10" s="452" t="s">
        <v>667</v>
      </c>
      <c r="C10" s="454">
        <v>7413215.7330445834</v>
      </c>
      <c r="D10" s="454">
        <v>0</v>
      </c>
    </row>
    <row r="11" spans="1:4">
      <c r="A11" s="458">
        <v>3.1</v>
      </c>
      <c r="B11" s="457" t="s">
        <v>458</v>
      </c>
      <c r="C11" s="454">
        <v>502693.83763459872</v>
      </c>
      <c r="D11" s="454">
        <v>0</v>
      </c>
    </row>
    <row r="12" spans="1:4">
      <c r="A12" s="458">
        <v>3.2</v>
      </c>
      <c r="B12" s="457" t="s">
        <v>666</v>
      </c>
      <c r="C12" s="454">
        <v>2986663.8330301773</v>
      </c>
      <c r="D12" s="454">
        <v>0</v>
      </c>
    </row>
    <row r="13" spans="1:4">
      <c r="A13" s="458">
        <v>3.3</v>
      </c>
      <c r="B13" s="457" t="s">
        <v>528</v>
      </c>
      <c r="C13" s="454">
        <v>3923858.0623798077</v>
      </c>
      <c r="D13" s="454">
        <v>0</v>
      </c>
    </row>
    <row r="14" spans="1:4">
      <c r="A14" s="456">
        <v>4</v>
      </c>
      <c r="B14" s="455" t="s">
        <v>665</v>
      </c>
      <c r="C14" s="454">
        <v>296584.94628599996</v>
      </c>
      <c r="D14" s="454">
        <v>0</v>
      </c>
    </row>
    <row r="15" spans="1:4">
      <c r="A15" s="453">
        <v>5</v>
      </c>
      <c r="B15" s="452" t="s">
        <v>664</v>
      </c>
      <c r="C15" s="424">
        <f>C6+C7-C10+C14</f>
        <v>28247047.025327887</v>
      </c>
      <c r="D15" s="424">
        <f>D6+D7-D10+D14</f>
        <v>61351.807184741716</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92D050"/>
  </sheetPr>
  <dimension ref="A1:D23"/>
  <sheetViews>
    <sheetView showGridLines="0" zoomScaleNormal="100" workbookViewId="0"/>
  </sheetViews>
  <sheetFormatPr defaultColWidth="9.109375" defaultRowHeight="12"/>
  <cols>
    <col min="1" max="1" width="11.88671875" style="350" bestFit="1" customWidth="1"/>
    <col min="2" max="2" width="128.88671875" style="350" bestFit="1" customWidth="1"/>
    <col min="3" max="3" width="37" style="350" customWidth="1"/>
    <col min="4" max="4" width="50.5546875" style="350" customWidth="1"/>
    <col min="5" max="16384" width="9.109375" style="350"/>
  </cols>
  <sheetData>
    <row r="1" spans="1:4" ht="13.8">
      <c r="A1" s="348" t="s">
        <v>30</v>
      </c>
      <c r="B1" s="433" t="str">
        <f>Info!C2</f>
        <v>Terabank</v>
      </c>
    </row>
    <row r="2" spans="1:4">
      <c r="A2" s="348" t="s">
        <v>31</v>
      </c>
      <c r="B2" s="432">
        <f>'1. key ratios'!B2</f>
        <v>45107</v>
      </c>
    </row>
    <row r="3" spans="1:4">
      <c r="A3" s="349" t="s">
        <v>460</v>
      </c>
    </row>
    <row r="4" spans="1:4">
      <c r="A4" s="349"/>
    </row>
    <row r="5" spans="1:4" ht="15" customHeight="1">
      <c r="A5" s="623" t="s">
        <v>530</v>
      </c>
      <c r="B5" s="624"/>
      <c r="C5" s="627" t="s">
        <v>461</v>
      </c>
      <c r="D5" s="627" t="s">
        <v>462</v>
      </c>
    </row>
    <row r="6" spans="1:4">
      <c r="A6" s="625"/>
      <c r="B6" s="626"/>
      <c r="C6" s="627"/>
      <c r="D6" s="627"/>
    </row>
    <row r="7" spans="1:4">
      <c r="A7" s="424">
        <v>1</v>
      </c>
      <c r="B7" s="424" t="s">
        <v>457</v>
      </c>
      <c r="C7" s="454">
        <v>42978585.210000031</v>
      </c>
      <c r="D7" s="460"/>
    </row>
    <row r="8" spans="1:4">
      <c r="A8" s="454">
        <v>2</v>
      </c>
      <c r="B8" s="454" t="s">
        <v>463</v>
      </c>
      <c r="C8" s="454">
        <v>10211901.685551021</v>
      </c>
      <c r="D8" s="460"/>
    </row>
    <row r="9" spans="1:4">
      <c r="A9" s="454">
        <v>3</v>
      </c>
      <c r="B9" s="463" t="s">
        <v>673</v>
      </c>
      <c r="C9" s="454">
        <v>513870.56004500098</v>
      </c>
      <c r="D9" s="460"/>
    </row>
    <row r="10" spans="1:4">
      <c r="A10" s="454">
        <v>4</v>
      </c>
      <c r="B10" s="454" t="s">
        <v>464</v>
      </c>
      <c r="C10" s="454">
        <v>12437773.795596</v>
      </c>
      <c r="D10" s="460"/>
    </row>
    <row r="11" spans="1:4">
      <c r="A11" s="454">
        <v>5</v>
      </c>
      <c r="B11" s="462" t="s">
        <v>672</v>
      </c>
      <c r="C11" s="454">
        <v>9023360.619624</v>
      </c>
      <c r="D11" s="460"/>
    </row>
    <row r="12" spans="1:4">
      <c r="A12" s="454">
        <v>6</v>
      </c>
      <c r="B12" s="462" t="s">
        <v>465</v>
      </c>
      <c r="C12" s="454">
        <v>2800464.2128100013</v>
      </c>
      <c r="D12" s="460"/>
    </row>
    <row r="13" spans="1:4">
      <c r="A13" s="454">
        <v>7</v>
      </c>
      <c r="B13" s="462" t="s">
        <v>468</v>
      </c>
      <c r="C13" s="454">
        <v>613948.94499200012</v>
      </c>
      <c r="D13" s="460"/>
    </row>
    <row r="14" spans="1:4">
      <c r="A14" s="454">
        <v>8</v>
      </c>
      <c r="B14" s="462" t="s">
        <v>466</v>
      </c>
      <c r="C14" s="454">
        <v>0</v>
      </c>
      <c r="D14" s="454"/>
    </row>
    <row r="15" spans="1:4">
      <c r="A15" s="454">
        <v>9</v>
      </c>
      <c r="B15" s="462" t="s">
        <v>467</v>
      </c>
      <c r="C15" s="454">
        <v>0</v>
      </c>
      <c r="D15" s="454"/>
    </row>
    <row r="16" spans="1:4">
      <c r="A16" s="454">
        <v>10</v>
      </c>
      <c r="B16" s="462" t="s">
        <v>469</v>
      </c>
      <c r="C16" s="454">
        <v>0</v>
      </c>
      <c r="D16" s="454"/>
    </row>
    <row r="17" spans="1:4">
      <c r="A17" s="454">
        <v>11</v>
      </c>
      <c r="B17" s="462" t="s">
        <v>671</v>
      </c>
      <c r="C17" s="665">
        <v>1.8169999999999981E-2</v>
      </c>
      <c r="D17" s="460"/>
    </row>
    <row r="18" spans="1:4">
      <c r="A18" s="424">
        <v>12</v>
      </c>
      <c r="B18" s="461" t="s">
        <v>459</v>
      </c>
      <c r="C18" s="424">
        <f>C7+C8+C9-C10</f>
        <v>41266583.660000056</v>
      </c>
      <c r="D18" s="460"/>
    </row>
    <row r="21" spans="1:4">
      <c r="B21" s="348"/>
    </row>
    <row r="22" spans="1:4">
      <c r="B22" s="348"/>
    </row>
    <row r="23" spans="1:4">
      <c r="B23" s="349"/>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rgb="FF92D050"/>
  </sheetPr>
  <dimension ref="A1:AB28"/>
  <sheetViews>
    <sheetView showGridLines="0" zoomScaleNormal="100" workbookViewId="0"/>
  </sheetViews>
  <sheetFormatPr defaultColWidth="9.109375" defaultRowHeight="12"/>
  <cols>
    <col min="1" max="1" width="11.88671875" style="447" bestFit="1" customWidth="1"/>
    <col min="2" max="2" width="63.88671875" style="447" customWidth="1"/>
    <col min="3" max="3" width="15.5546875" style="447" customWidth="1"/>
    <col min="4" max="18" width="22.33203125" style="447" customWidth="1"/>
    <col min="19" max="19" width="23.33203125" style="447" bestFit="1" customWidth="1"/>
    <col min="20" max="26" width="22.33203125" style="447" customWidth="1"/>
    <col min="27" max="27" width="23.33203125" style="447" bestFit="1" customWidth="1"/>
    <col min="28" max="28" width="20" style="447" customWidth="1"/>
    <col min="29" max="16384" width="9.109375" style="447"/>
  </cols>
  <sheetData>
    <row r="1" spans="1:28" ht="13.8">
      <c r="A1" s="348" t="s">
        <v>30</v>
      </c>
      <c r="B1" s="433" t="str">
        <f>Info!C2</f>
        <v>Terabank</v>
      </c>
    </row>
    <row r="2" spans="1:28">
      <c r="A2" s="348" t="s">
        <v>31</v>
      </c>
      <c r="B2" s="432">
        <f>'1. key ratios'!B2</f>
        <v>45107</v>
      </c>
      <c r="C2" s="448"/>
    </row>
    <row r="3" spans="1:28">
      <c r="A3" s="349" t="s">
        <v>470</v>
      </c>
    </row>
    <row r="5" spans="1:28" ht="15" customHeight="1">
      <c r="A5" s="629" t="s">
        <v>685</v>
      </c>
      <c r="B5" s="630"/>
      <c r="C5" s="635" t="s">
        <v>471</v>
      </c>
      <c r="D5" s="636"/>
      <c r="E5" s="636"/>
      <c r="F5" s="636"/>
      <c r="G5" s="636"/>
      <c r="H5" s="636"/>
      <c r="I5" s="636"/>
      <c r="J5" s="636"/>
      <c r="K5" s="636"/>
      <c r="L5" s="636"/>
      <c r="M5" s="636"/>
      <c r="N5" s="636"/>
      <c r="O5" s="636"/>
      <c r="P5" s="636"/>
      <c r="Q5" s="636"/>
      <c r="R5" s="636"/>
      <c r="S5" s="636"/>
      <c r="T5" s="472"/>
      <c r="U5" s="472"/>
      <c r="V5" s="472"/>
      <c r="W5" s="472"/>
      <c r="X5" s="472"/>
      <c r="Y5" s="472"/>
      <c r="Z5" s="472"/>
      <c r="AA5" s="471"/>
      <c r="AB5" s="466"/>
    </row>
    <row r="6" spans="1:28" ht="12" customHeight="1">
      <c r="A6" s="631"/>
      <c r="B6" s="632"/>
      <c r="C6" s="637" t="s">
        <v>64</v>
      </c>
      <c r="D6" s="639" t="s">
        <v>684</v>
      </c>
      <c r="E6" s="639"/>
      <c r="F6" s="639"/>
      <c r="G6" s="639"/>
      <c r="H6" s="639" t="s">
        <v>683</v>
      </c>
      <c r="I6" s="639"/>
      <c r="J6" s="639"/>
      <c r="K6" s="639"/>
      <c r="L6" s="469"/>
      <c r="M6" s="640" t="s">
        <v>682</v>
      </c>
      <c r="N6" s="640"/>
      <c r="O6" s="640"/>
      <c r="P6" s="640"/>
      <c r="Q6" s="640"/>
      <c r="R6" s="640"/>
      <c r="S6" s="620"/>
      <c r="T6" s="470"/>
      <c r="U6" s="628" t="s">
        <v>681</v>
      </c>
      <c r="V6" s="628"/>
      <c r="W6" s="628"/>
      <c r="X6" s="628"/>
      <c r="Y6" s="628"/>
      <c r="Z6" s="628"/>
      <c r="AA6" s="621"/>
      <c r="AB6" s="469"/>
    </row>
    <row r="7" spans="1:28" ht="24">
      <c r="A7" s="633"/>
      <c r="B7" s="634"/>
      <c r="C7" s="638"/>
      <c r="D7" s="468"/>
      <c r="E7" s="444" t="s">
        <v>472</v>
      </c>
      <c r="F7" s="444" t="s">
        <v>679</v>
      </c>
      <c r="G7" s="446" t="s">
        <v>680</v>
      </c>
      <c r="H7" s="448"/>
      <c r="I7" s="444" t="s">
        <v>472</v>
      </c>
      <c r="J7" s="444" t="s">
        <v>679</v>
      </c>
      <c r="K7" s="446" t="s">
        <v>680</v>
      </c>
      <c r="L7" s="467"/>
      <c r="M7" s="444" t="s">
        <v>472</v>
      </c>
      <c r="N7" s="444" t="s">
        <v>679</v>
      </c>
      <c r="O7" s="444" t="s">
        <v>678</v>
      </c>
      <c r="P7" s="444" t="s">
        <v>677</v>
      </c>
      <c r="Q7" s="444" t="s">
        <v>676</v>
      </c>
      <c r="R7" s="444" t="s">
        <v>675</v>
      </c>
      <c r="S7" s="444" t="s">
        <v>674</v>
      </c>
      <c r="T7" s="467"/>
      <c r="U7" s="444" t="s">
        <v>472</v>
      </c>
      <c r="V7" s="444" t="s">
        <v>679</v>
      </c>
      <c r="W7" s="444" t="s">
        <v>678</v>
      </c>
      <c r="X7" s="444" t="s">
        <v>677</v>
      </c>
      <c r="Y7" s="444" t="s">
        <v>676</v>
      </c>
      <c r="Z7" s="444" t="s">
        <v>675</v>
      </c>
      <c r="AA7" s="444" t="s">
        <v>674</v>
      </c>
      <c r="AB7" s="466"/>
    </row>
    <row r="8" spans="1:28">
      <c r="A8" s="465">
        <v>1</v>
      </c>
      <c r="B8" s="440" t="s">
        <v>473</v>
      </c>
      <c r="C8" s="440">
        <v>1205013249.5474644</v>
      </c>
      <c r="D8" s="440">
        <v>1096050004.477464</v>
      </c>
      <c r="E8" s="440">
        <v>41665087.979999989</v>
      </c>
      <c r="F8" s="440">
        <v>0</v>
      </c>
      <c r="G8" s="440">
        <v>0</v>
      </c>
      <c r="H8" s="440">
        <v>67696661.409999996</v>
      </c>
      <c r="I8" s="440">
        <v>9699180.5699999984</v>
      </c>
      <c r="J8" s="440">
        <v>5816917.5299999993</v>
      </c>
      <c r="K8" s="440">
        <v>0</v>
      </c>
      <c r="L8" s="440">
        <v>41266583.660000041</v>
      </c>
      <c r="M8" s="440">
        <v>4615211.6200000029</v>
      </c>
      <c r="N8" s="440">
        <v>1854858.93</v>
      </c>
      <c r="O8" s="440">
        <v>4206525.5000000009</v>
      </c>
      <c r="P8" s="440">
        <v>6856209.4999999981</v>
      </c>
      <c r="Q8" s="440">
        <v>3518800.75</v>
      </c>
      <c r="R8" s="440">
        <v>4932426.51</v>
      </c>
      <c r="S8" s="440">
        <v>2826.67</v>
      </c>
      <c r="T8" s="436"/>
      <c r="U8" s="436">
        <v>0</v>
      </c>
      <c r="V8" s="436">
        <v>0</v>
      </c>
      <c r="W8" s="436">
        <v>0</v>
      </c>
      <c r="X8" s="436">
        <v>0</v>
      </c>
      <c r="Y8" s="436">
        <v>0</v>
      </c>
      <c r="Z8" s="436">
        <v>0</v>
      </c>
      <c r="AA8" s="436">
        <v>0</v>
      </c>
    </row>
    <row r="9" spans="1:28">
      <c r="A9" s="436">
        <v>1.1000000000000001</v>
      </c>
      <c r="B9" s="456" t="s">
        <v>474</v>
      </c>
      <c r="C9" s="436">
        <v>0</v>
      </c>
      <c r="D9" s="436">
        <v>0</v>
      </c>
      <c r="E9" s="436">
        <v>0</v>
      </c>
      <c r="F9" s="436">
        <v>0</v>
      </c>
      <c r="G9" s="436">
        <v>0</v>
      </c>
      <c r="H9" s="436">
        <v>0</v>
      </c>
      <c r="I9" s="436">
        <v>0</v>
      </c>
      <c r="J9" s="436">
        <v>0</v>
      </c>
      <c r="K9" s="436">
        <v>0</v>
      </c>
      <c r="L9" s="436">
        <v>0</v>
      </c>
      <c r="M9" s="436">
        <v>0</v>
      </c>
      <c r="N9" s="436">
        <v>0</v>
      </c>
      <c r="O9" s="436">
        <v>0</v>
      </c>
      <c r="P9" s="436">
        <v>0</v>
      </c>
      <c r="Q9" s="436">
        <v>0</v>
      </c>
      <c r="R9" s="436">
        <v>0</v>
      </c>
      <c r="S9" s="436">
        <v>0</v>
      </c>
      <c r="T9" s="436"/>
      <c r="U9" s="436">
        <v>0</v>
      </c>
      <c r="V9" s="436">
        <v>0</v>
      </c>
      <c r="W9" s="436">
        <v>0</v>
      </c>
      <c r="X9" s="436">
        <v>0</v>
      </c>
      <c r="Y9" s="436">
        <v>0</v>
      </c>
      <c r="Z9" s="436">
        <v>0</v>
      </c>
      <c r="AA9" s="436">
        <v>0</v>
      </c>
    </row>
    <row r="10" spans="1:28">
      <c r="A10" s="436">
        <v>1.2</v>
      </c>
      <c r="B10" s="456" t="s">
        <v>475</v>
      </c>
      <c r="C10" s="436">
        <v>0</v>
      </c>
      <c r="D10" s="436">
        <v>0</v>
      </c>
      <c r="E10" s="436">
        <v>0</v>
      </c>
      <c r="F10" s="436">
        <v>0</v>
      </c>
      <c r="G10" s="436">
        <v>0</v>
      </c>
      <c r="H10" s="436">
        <v>0</v>
      </c>
      <c r="I10" s="436">
        <v>0</v>
      </c>
      <c r="J10" s="436">
        <v>0</v>
      </c>
      <c r="K10" s="436">
        <v>0</v>
      </c>
      <c r="L10" s="436">
        <v>0</v>
      </c>
      <c r="M10" s="436">
        <v>0</v>
      </c>
      <c r="N10" s="436">
        <v>0</v>
      </c>
      <c r="O10" s="436">
        <v>0</v>
      </c>
      <c r="P10" s="436">
        <v>0</v>
      </c>
      <c r="Q10" s="436">
        <v>0</v>
      </c>
      <c r="R10" s="436">
        <v>0</v>
      </c>
      <c r="S10" s="436">
        <v>0</v>
      </c>
      <c r="T10" s="436"/>
      <c r="U10" s="436">
        <v>0</v>
      </c>
      <c r="V10" s="436">
        <v>0</v>
      </c>
      <c r="W10" s="436">
        <v>0</v>
      </c>
      <c r="X10" s="436">
        <v>0</v>
      </c>
      <c r="Y10" s="436">
        <v>0</v>
      </c>
      <c r="Z10" s="436">
        <v>0</v>
      </c>
      <c r="AA10" s="436">
        <v>0</v>
      </c>
    </row>
    <row r="11" spans="1:28">
      <c r="A11" s="436">
        <v>1.3</v>
      </c>
      <c r="B11" s="456" t="s">
        <v>476</v>
      </c>
      <c r="C11" s="436">
        <v>0</v>
      </c>
      <c r="D11" s="436">
        <v>0</v>
      </c>
      <c r="E11" s="436">
        <v>0</v>
      </c>
      <c r="F11" s="436">
        <v>0</v>
      </c>
      <c r="G11" s="436">
        <v>0</v>
      </c>
      <c r="H11" s="436">
        <v>0</v>
      </c>
      <c r="I11" s="436">
        <v>0</v>
      </c>
      <c r="J11" s="436">
        <v>0</v>
      </c>
      <c r="K11" s="436">
        <v>0</v>
      </c>
      <c r="L11" s="436">
        <v>0</v>
      </c>
      <c r="M11" s="436">
        <v>0</v>
      </c>
      <c r="N11" s="436">
        <v>0</v>
      </c>
      <c r="O11" s="436">
        <v>0</v>
      </c>
      <c r="P11" s="436">
        <v>0</v>
      </c>
      <c r="Q11" s="436">
        <v>0</v>
      </c>
      <c r="R11" s="436">
        <v>0</v>
      </c>
      <c r="S11" s="436">
        <v>0</v>
      </c>
      <c r="T11" s="436"/>
      <c r="U11" s="436">
        <v>0</v>
      </c>
      <c r="V11" s="436">
        <v>0</v>
      </c>
      <c r="W11" s="436">
        <v>0</v>
      </c>
      <c r="X11" s="436">
        <v>0</v>
      </c>
      <c r="Y11" s="436">
        <v>0</v>
      </c>
      <c r="Z11" s="436">
        <v>0</v>
      </c>
      <c r="AA11" s="436">
        <v>0</v>
      </c>
    </row>
    <row r="12" spans="1:28">
      <c r="A12" s="436">
        <v>1.4</v>
      </c>
      <c r="B12" s="456" t="s">
        <v>477</v>
      </c>
      <c r="C12" s="436">
        <v>26488063.280000001</v>
      </c>
      <c r="D12" s="436">
        <v>26317689.150000002</v>
      </c>
      <c r="E12" s="436">
        <v>0</v>
      </c>
      <c r="F12" s="436">
        <v>0</v>
      </c>
      <c r="G12" s="436">
        <v>0</v>
      </c>
      <c r="H12" s="436">
        <v>0</v>
      </c>
      <c r="I12" s="436">
        <v>0</v>
      </c>
      <c r="J12" s="436">
        <v>0</v>
      </c>
      <c r="K12" s="436">
        <v>0</v>
      </c>
      <c r="L12" s="436">
        <v>170374.13</v>
      </c>
      <c r="M12" s="436">
        <v>0</v>
      </c>
      <c r="N12" s="436">
        <v>0</v>
      </c>
      <c r="O12" s="436">
        <v>0</v>
      </c>
      <c r="P12" s="436">
        <v>0</v>
      </c>
      <c r="Q12" s="436">
        <v>0</v>
      </c>
      <c r="R12" s="436">
        <v>57679.45</v>
      </c>
      <c r="S12" s="436">
        <v>0</v>
      </c>
      <c r="T12" s="436"/>
      <c r="U12" s="436">
        <v>0</v>
      </c>
      <c r="V12" s="436">
        <v>0</v>
      </c>
      <c r="W12" s="436">
        <v>0</v>
      </c>
      <c r="X12" s="436">
        <v>0</v>
      </c>
      <c r="Y12" s="436">
        <v>0</v>
      </c>
      <c r="Z12" s="436">
        <v>0</v>
      </c>
      <c r="AA12" s="436">
        <v>0</v>
      </c>
    </row>
    <row r="13" spans="1:28">
      <c r="A13" s="436">
        <v>1.5</v>
      </c>
      <c r="B13" s="456" t="s">
        <v>478</v>
      </c>
      <c r="C13" s="436">
        <v>528827799.24746573</v>
      </c>
      <c r="D13" s="436">
        <v>479336960.18746603</v>
      </c>
      <c r="E13" s="436">
        <v>24450924.82</v>
      </c>
      <c r="F13" s="436">
        <v>0</v>
      </c>
      <c r="G13" s="436">
        <v>0</v>
      </c>
      <c r="H13" s="436">
        <v>36575520.349999987</v>
      </c>
      <c r="I13" s="436">
        <v>4769655.7199999988</v>
      </c>
      <c r="J13" s="436">
        <v>2605045.21</v>
      </c>
      <c r="K13" s="436">
        <v>0</v>
      </c>
      <c r="L13" s="436">
        <v>12915318.709999999</v>
      </c>
      <c r="M13" s="436">
        <v>2505563.2900000005</v>
      </c>
      <c r="N13" s="436">
        <v>423383.51</v>
      </c>
      <c r="O13" s="436">
        <v>778304.57000000007</v>
      </c>
      <c r="P13" s="436">
        <v>3569306.7799999993</v>
      </c>
      <c r="Q13" s="436">
        <v>2289005.06</v>
      </c>
      <c r="R13" s="436">
        <v>837272.92</v>
      </c>
      <c r="S13" s="436">
        <v>0</v>
      </c>
      <c r="T13" s="436"/>
      <c r="U13" s="436">
        <v>0</v>
      </c>
      <c r="V13" s="436">
        <v>0</v>
      </c>
      <c r="W13" s="436">
        <v>0</v>
      </c>
      <c r="X13" s="436">
        <v>0</v>
      </c>
      <c r="Y13" s="436">
        <v>0</v>
      </c>
      <c r="Z13" s="436">
        <v>0</v>
      </c>
      <c r="AA13" s="436">
        <v>0</v>
      </c>
    </row>
    <row r="14" spans="1:28">
      <c r="A14" s="436">
        <v>1.6</v>
      </c>
      <c r="B14" s="456" t="s">
        <v>479</v>
      </c>
      <c r="C14" s="436">
        <v>649697387.01999855</v>
      </c>
      <c r="D14" s="436">
        <v>590395355.13999796</v>
      </c>
      <c r="E14" s="436">
        <v>17214163.159999989</v>
      </c>
      <c r="F14" s="436">
        <v>0</v>
      </c>
      <c r="G14" s="436">
        <v>0</v>
      </c>
      <c r="H14" s="436">
        <v>31121141.060000017</v>
      </c>
      <c r="I14" s="436">
        <v>4929524.8499999996</v>
      </c>
      <c r="J14" s="436">
        <v>3211872.32</v>
      </c>
      <c r="K14" s="436">
        <v>0</v>
      </c>
      <c r="L14" s="436">
        <v>28180890.820000045</v>
      </c>
      <c r="M14" s="436">
        <v>2109648.3300000019</v>
      </c>
      <c r="N14" s="436">
        <v>1431475.42</v>
      </c>
      <c r="O14" s="436">
        <v>3428220.9300000011</v>
      </c>
      <c r="P14" s="436">
        <v>3286902.7199999988</v>
      </c>
      <c r="Q14" s="436">
        <v>1229795.69</v>
      </c>
      <c r="R14" s="436">
        <v>4037474.1399999997</v>
      </c>
      <c r="S14" s="436">
        <v>2826.67</v>
      </c>
      <c r="T14" s="436"/>
      <c r="U14" s="436">
        <v>0</v>
      </c>
      <c r="V14" s="436">
        <v>0</v>
      </c>
      <c r="W14" s="436">
        <v>0</v>
      </c>
      <c r="X14" s="436">
        <v>0</v>
      </c>
      <c r="Y14" s="436">
        <v>0</v>
      </c>
      <c r="Z14" s="436">
        <v>0</v>
      </c>
      <c r="AA14" s="436">
        <v>0</v>
      </c>
    </row>
    <row r="15" spans="1:28">
      <c r="A15" s="465">
        <v>2</v>
      </c>
      <c r="B15" s="440" t="s">
        <v>480</v>
      </c>
      <c r="C15" s="440">
        <v>190860932.72281525</v>
      </c>
      <c r="D15" s="440">
        <v>190860932.72281525</v>
      </c>
      <c r="E15" s="440">
        <v>0</v>
      </c>
      <c r="F15" s="440">
        <v>0</v>
      </c>
      <c r="G15" s="440">
        <v>0</v>
      </c>
      <c r="H15" s="440">
        <v>0</v>
      </c>
      <c r="I15" s="440">
        <v>0</v>
      </c>
      <c r="J15" s="440">
        <v>0</v>
      </c>
      <c r="K15" s="440">
        <v>0</v>
      </c>
      <c r="L15" s="440">
        <v>0</v>
      </c>
      <c r="M15" s="440">
        <v>0</v>
      </c>
      <c r="N15" s="440">
        <v>0</v>
      </c>
      <c r="O15" s="440">
        <v>0</v>
      </c>
      <c r="P15" s="440">
        <v>0</v>
      </c>
      <c r="Q15" s="440">
        <v>0</v>
      </c>
      <c r="R15" s="440">
        <v>0</v>
      </c>
      <c r="S15" s="440">
        <v>0</v>
      </c>
      <c r="T15" s="436"/>
      <c r="U15" s="436">
        <v>0</v>
      </c>
      <c r="V15" s="436">
        <v>0</v>
      </c>
      <c r="W15" s="436">
        <v>0</v>
      </c>
      <c r="X15" s="436">
        <v>0</v>
      </c>
      <c r="Y15" s="436">
        <v>0</v>
      </c>
      <c r="Z15" s="436">
        <v>0</v>
      </c>
      <c r="AA15" s="436">
        <v>0</v>
      </c>
    </row>
    <row r="16" spans="1:28">
      <c r="A16" s="436">
        <v>2.1</v>
      </c>
      <c r="B16" s="456" t="s">
        <v>474</v>
      </c>
      <c r="C16" s="436">
        <v>0</v>
      </c>
      <c r="D16" s="436">
        <v>0</v>
      </c>
      <c r="E16" s="436">
        <v>0</v>
      </c>
      <c r="F16" s="436">
        <v>0</v>
      </c>
      <c r="G16" s="436">
        <v>0</v>
      </c>
      <c r="H16" s="436">
        <v>0</v>
      </c>
      <c r="I16" s="436">
        <v>0</v>
      </c>
      <c r="J16" s="436">
        <v>0</v>
      </c>
      <c r="K16" s="436">
        <v>0</v>
      </c>
      <c r="L16" s="436">
        <v>0</v>
      </c>
      <c r="M16" s="436">
        <v>0</v>
      </c>
      <c r="N16" s="436">
        <v>0</v>
      </c>
      <c r="O16" s="436">
        <v>0</v>
      </c>
      <c r="P16" s="436">
        <v>0</v>
      </c>
      <c r="Q16" s="436">
        <v>0</v>
      </c>
      <c r="R16" s="436">
        <v>0</v>
      </c>
      <c r="S16" s="436">
        <v>0</v>
      </c>
      <c r="T16" s="436"/>
      <c r="U16" s="436">
        <v>0</v>
      </c>
      <c r="V16" s="436">
        <v>0</v>
      </c>
      <c r="W16" s="436">
        <v>0</v>
      </c>
      <c r="X16" s="436">
        <v>0</v>
      </c>
      <c r="Y16" s="436">
        <v>0</v>
      </c>
      <c r="Z16" s="436">
        <v>0</v>
      </c>
      <c r="AA16" s="436">
        <v>0</v>
      </c>
    </row>
    <row r="17" spans="1:27">
      <c r="A17" s="436">
        <v>2.2000000000000002</v>
      </c>
      <c r="B17" s="456" t="s">
        <v>475</v>
      </c>
      <c r="C17" s="436">
        <v>49846773.032815263</v>
      </c>
      <c r="D17" s="436">
        <v>49846773.032815263</v>
      </c>
      <c r="E17" s="436">
        <v>0</v>
      </c>
      <c r="F17" s="436">
        <v>0</v>
      </c>
      <c r="G17" s="436">
        <v>0</v>
      </c>
      <c r="H17" s="436">
        <v>0</v>
      </c>
      <c r="I17" s="436">
        <v>0</v>
      </c>
      <c r="J17" s="436">
        <v>0</v>
      </c>
      <c r="K17" s="436">
        <v>0</v>
      </c>
      <c r="L17" s="436">
        <v>0</v>
      </c>
      <c r="M17" s="436">
        <v>0</v>
      </c>
      <c r="N17" s="436">
        <v>0</v>
      </c>
      <c r="O17" s="436">
        <v>0</v>
      </c>
      <c r="P17" s="436">
        <v>0</v>
      </c>
      <c r="Q17" s="436">
        <v>0</v>
      </c>
      <c r="R17" s="436">
        <v>0</v>
      </c>
      <c r="S17" s="436">
        <v>0</v>
      </c>
      <c r="T17" s="436"/>
      <c r="U17" s="436">
        <v>0</v>
      </c>
      <c r="V17" s="436">
        <v>0</v>
      </c>
      <c r="W17" s="436">
        <v>0</v>
      </c>
      <c r="X17" s="436">
        <v>0</v>
      </c>
      <c r="Y17" s="436">
        <v>0</v>
      </c>
      <c r="Z17" s="436">
        <v>0</v>
      </c>
      <c r="AA17" s="436">
        <v>0</v>
      </c>
    </row>
    <row r="18" spans="1:27">
      <c r="A18" s="436">
        <v>2.2999999999999998</v>
      </c>
      <c r="B18" s="456" t="s">
        <v>476</v>
      </c>
      <c r="C18" s="436">
        <v>109873565.46999998</v>
      </c>
      <c r="D18" s="436">
        <v>109873565.46999998</v>
      </c>
      <c r="E18" s="436">
        <v>0</v>
      </c>
      <c r="F18" s="436">
        <v>0</v>
      </c>
      <c r="G18" s="436">
        <v>0</v>
      </c>
      <c r="H18" s="436">
        <v>0</v>
      </c>
      <c r="I18" s="436">
        <v>0</v>
      </c>
      <c r="J18" s="436">
        <v>0</v>
      </c>
      <c r="K18" s="436">
        <v>0</v>
      </c>
      <c r="L18" s="436">
        <v>0</v>
      </c>
      <c r="M18" s="436">
        <v>0</v>
      </c>
      <c r="N18" s="436">
        <v>0</v>
      </c>
      <c r="O18" s="436">
        <v>0</v>
      </c>
      <c r="P18" s="436">
        <v>0</v>
      </c>
      <c r="Q18" s="436">
        <v>0</v>
      </c>
      <c r="R18" s="436">
        <v>0</v>
      </c>
      <c r="S18" s="436">
        <v>0</v>
      </c>
      <c r="T18" s="436"/>
      <c r="U18" s="436">
        <v>0</v>
      </c>
      <c r="V18" s="436">
        <v>0</v>
      </c>
      <c r="W18" s="436">
        <v>0</v>
      </c>
      <c r="X18" s="436">
        <v>0</v>
      </c>
      <c r="Y18" s="436">
        <v>0</v>
      </c>
      <c r="Z18" s="436">
        <v>0</v>
      </c>
      <c r="AA18" s="436">
        <v>0</v>
      </c>
    </row>
    <row r="19" spans="1:27">
      <c r="A19" s="436">
        <v>2.4</v>
      </c>
      <c r="B19" s="456" t="s">
        <v>477</v>
      </c>
      <c r="C19" s="436">
        <v>31140594.219999999</v>
      </c>
      <c r="D19" s="436">
        <v>31140594.219999999</v>
      </c>
      <c r="E19" s="436">
        <v>0</v>
      </c>
      <c r="F19" s="436">
        <v>0</v>
      </c>
      <c r="G19" s="436">
        <v>0</v>
      </c>
      <c r="H19" s="436">
        <v>0</v>
      </c>
      <c r="I19" s="436">
        <v>0</v>
      </c>
      <c r="J19" s="436">
        <v>0</v>
      </c>
      <c r="K19" s="436">
        <v>0</v>
      </c>
      <c r="L19" s="436">
        <v>0</v>
      </c>
      <c r="M19" s="436">
        <v>0</v>
      </c>
      <c r="N19" s="436">
        <v>0</v>
      </c>
      <c r="O19" s="436">
        <v>0</v>
      </c>
      <c r="P19" s="436">
        <v>0</v>
      </c>
      <c r="Q19" s="436">
        <v>0</v>
      </c>
      <c r="R19" s="436">
        <v>0</v>
      </c>
      <c r="S19" s="436">
        <v>0</v>
      </c>
      <c r="T19" s="436"/>
      <c r="U19" s="436">
        <v>0</v>
      </c>
      <c r="V19" s="436">
        <v>0</v>
      </c>
      <c r="W19" s="436">
        <v>0</v>
      </c>
      <c r="X19" s="436">
        <v>0</v>
      </c>
      <c r="Y19" s="436">
        <v>0</v>
      </c>
      <c r="Z19" s="436">
        <v>0</v>
      </c>
      <c r="AA19" s="436">
        <v>0</v>
      </c>
    </row>
    <row r="20" spans="1:27">
      <c r="A20" s="436">
        <v>2.5</v>
      </c>
      <c r="B20" s="456" t="s">
        <v>478</v>
      </c>
      <c r="C20" s="436">
        <v>0</v>
      </c>
      <c r="D20" s="436">
        <v>0</v>
      </c>
      <c r="E20" s="436">
        <v>0</v>
      </c>
      <c r="F20" s="436">
        <v>0</v>
      </c>
      <c r="G20" s="436">
        <v>0</v>
      </c>
      <c r="H20" s="436">
        <v>0</v>
      </c>
      <c r="I20" s="436">
        <v>0</v>
      </c>
      <c r="J20" s="436">
        <v>0</v>
      </c>
      <c r="K20" s="436">
        <v>0</v>
      </c>
      <c r="L20" s="436">
        <v>0</v>
      </c>
      <c r="M20" s="436">
        <v>0</v>
      </c>
      <c r="N20" s="436">
        <v>0</v>
      </c>
      <c r="O20" s="436">
        <v>0</v>
      </c>
      <c r="P20" s="436">
        <v>0</v>
      </c>
      <c r="Q20" s="436">
        <v>0</v>
      </c>
      <c r="R20" s="436">
        <v>0</v>
      </c>
      <c r="S20" s="436">
        <v>0</v>
      </c>
      <c r="T20" s="436"/>
      <c r="U20" s="436">
        <v>0</v>
      </c>
      <c r="V20" s="436">
        <v>0</v>
      </c>
      <c r="W20" s="436">
        <v>0</v>
      </c>
      <c r="X20" s="436">
        <v>0</v>
      </c>
      <c r="Y20" s="436">
        <v>0</v>
      </c>
      <c r="Z20" s="436">
        <v>0</v>
      </c>
      <c r="AA20" s="436">
        <v>0</v>
      </c>
    </row>
    <row r="21" spans="1:27">
      <c r="A21" s="436">
        <v>2.6</v>
      </c>
      <c r="B21" s="456" t="s">
        <v>479</v>
      </c>
      <c r="C21" s="436">
        <v>0</v>
      </c>
      <c r="D21" s="436">
        <v>0</v>
      </c>
      <c r="E21" s="436">
        <v>0</v>
      </c>
      <c r="F21" s="436">
        <v>0</v>
      </c>
      <c r="G21" s="436">
        <v>0</v>
      </c>
      <c r="H21" s="436">
        <v>0</v>
      </c>
      <c r="I21" s="436">
        <v>0</v>
      </c>
      <c r="J21" s="436">
        <v>0</v>
      </c>
      <c r="K21" s="436">
        <v>0</v>
      </c>
      <c r="L21" s="436">
        <v>0</v>
      </c>
      <c r="M21" s="436">
        <v>0</v>
      </c>
      <c r="N21" s="436">
        <v>0</v>
      </c>
      <c r="O21" s="436">
        <v>0</v>
      </c>
      <c r="P21" s="436">
        <v>0</v>
      </c>
      <c r="Q21" s="436">
        <v>0</v>
      </c>
      <c r="R21" s="436">
        <v>0</v>
      </c>
      <c r="S21" s="436">
        <v>0</v>
      </c>
      <c r="T21" s="436"/>
      <c r="U21" s="436">
        <v>0</v>
      </c>
      <c r="V21" s="436">
        <v>0</v>
      </c>
      <c r="W21" s="436">
        <v>0</v>
      </c>
      <c r="X21" s="436">
        <v>0</v>
      </c>
      <c r="Y21" s="436">
        <v>0</v>
      </c>
      <c r="Z21" s="436">
        <v>0</v>
      </c>
      <c r="AA21" s="436">
        <v>0</v>
      </c>
    </row>
    <row r="22" spans="1:27">
      <c r="A22" s="465">
        <v>3</v>
      </c>
      <c r="B22" s="440" t="s">
        <v>520</v>
      </c>
      <c r="C22" s="440">
        <v>87109951.072999969</v>
      </c>
      <c r="D22" s="440">
        <v>43907739.303000003</v>
      </c>
      <c r="E22" s="464"/>
      <c r="F22" s="464"/>
      <c r="G22" s="464"/>
      <c r="H22" s="440">
        <v>2614081.8600000003</v>
      </c>
      <c r="I22" s="464"/>
      <c r="J22" s="464"/>
      <c r="K22" s="464"/>
      <c r="L22" s="440">
        <v>216779.98</v>
      </c>
      <c r="M22" s="464"/>
      <c r="N22" s="464"/>
      <c r="O22" s="464"/>
      <c r="P22" s="464"/>
      <c r="Q22" s="464"/>
      <c r="R22" s="464"/>
      <c r="S22" s="464"/>
      <c r="T22" s="440"/>
      <c r="U22" s="464"/>
      <c r="V22" s="464"/>
      <c r="W22" s="464"/>
      <c r="X22" s="464"/>
      <c r="Y22" s="464"/>
      <c r="Z22" s="464"/>
      <c r="AA22" s="464"/>
    </row>
    <row r="23" spans="1:27">
      <c r="A23" s="436">
        <v>3.1</v>
      </c>
      <c r="B23" s="456" t="s">
        <v>474</v>
      </c>
      <c r="C23" s="440">
        <v>0</v>
      </c>
      <c r="D23" s="440">
        <v>0</v>
      </c>
      <c r="E23" s="464"/>
      <c r="F23" s="464"/>
      <c r="G23" s="464"/>
      <c r="H23" s="440">
        <v>0</v>
      </c>
      <c r="I23" s="464"/>
      <c r="J23" s="464"/>
      <c r="K23" s="464"/>
      <c r="L23" s="440">
        <v>0</v>
      </c>
      <c r="M23" s="464"/>
      <c r="N23" s="464"/>
      <c r="O23" s="464"/>
      <c r="P23" s="464"/>
      <c r="Q23" s="464"/>
      <c r="R23" s="464"/>
      <c r="S23" s="464"/>
      <c r="T23" s="440"/>
      <c r="U23" s="464"/>
      <c r="V23" s="464"/>
      <c r="W23" s="464"/>
      <c r="X23" s="464"/>
      <c r="Y23" s="464"/>
      <c r="Z23" s="464"/>
      <c r="AA23" s="464"/>
    </row>
    <row r="24" spans="1:27">
      <c r="A24" s="436">
        <v>3.2</v>
      </c>
      <c r="B24" s="456" t="s">
        <v>475</v>
      </c>
      <c r="C24" s="440">
        <v>0</v>
      </c>
      <c r="D24" s="440">
        <v>0</v>
      </c>
      <c r="E24" s="464"/>
      <c r="F24" s="464"/>
      <c r="G24" s="464"/>
      <c r="H24" s="440">
        <v>0</v>
      </c>
      <c r="I24" s="464"/>
      <c r="J24" s="464"/>
      <c r="K24" s="464"/>
      <c r="L24" s="440">
        <v>0</v>
      </c>
      <c r="M24" s="464"/>
      <c r="N24" s="464"/>
      <c r="O24" s="464"/>
      <c r="P24" s="464"/>
      <c r="Q24" s="464"/>
      <c r="R24" s="464"/>
      <c r="S24" s="464"/>
      <c r="T24" s="440"/>
      <c r="U24" s="464"/>
      <c r="V24" s="464"/>
      <c r="W24" s="464"/>
      <c r="X24" s="464"/>
      <c r="Y24" s="464"/>
      <c r="Z24" s="464"/>
      <c r="AA24" s="464"/>
    </row>
    <row r="25" spans="1:27">
      <c r="A25" s="436">
        <v>3.3</v>
      </c>
      <c r="B25" s="456" t="s">
        <v>476</v>
      </c>
      <c r="C25" s="440">
        <v>0</v>
      </c>
      <c r="D25" s="440">
        <v>0</v>
      </c>
      <c r="E25" s="464"/>
      <c r="F25" s="464"/>
      <c r="G25" s="464"/>
      <c r="H25" s="440">
        <v>0</v>
      </c>
      <c r="I25" s="464"/>
      <c r="J25" s="464"/>
      <c r="K25" s="464"/>
      <c r="L25" s="440">
        <v>0</v>
      </c>
      <c r="M25" s="464"/>
      <c r="N25" s="464"/>
      <c r="O25" s="464"/>
      <c r="P25" s="464"/>
      <c r="Q25" s="464"/>
      <c r="R25" s="464"/>
      <c r="S25" s="464"/>
      <c r="T25" s="440"/>
      <c r="U25" s="464"/>
      <c r="V25" s="464"/>
      <c r="W25" s="464"/>
      <c r="X25" s="464"/>
      <c r="Y25" s="464"/>
      <c r="Z25" s="464"/>
      <c r="AA25" s="464"/>
    </row>
    <row r="26" spans="1:27">
      <c r="A26" s="436">
        <v>3.4</v>
      </c>
      <c r="B26" s="456" t="s">
        <v>477</v>
      </c>
      <c r="C26" s="440">
        <v>1141479.47</v>
      </c>
      <c r="D26" s="440">
        <v>1141479.47</v>
      </c>
      <c r="E26" s="464"/>
      <c r="F26" s="464"/>
      <c r="G26" s="464"/>
      <c r="H26" s="440">
        <v>0</v>
      </c>
      <c r="I26" s="464"/>
      <c r="J26" s="464"/>
      <c r="K26" s="464"/>
      <c r="L26" s="440">
        <v>0</v>
      </c>
      <c r="M26" s="464"/>
      <c r="N26" s="464"/>
      <c r="O26" s="464"/>
      <c r="P26" s="464"/>
      <c r="Q26" s="464"/>
      <c r="R26" s="464"/>
      <c r="S26" s="464"/>
      <c r="T26" s="440"/>
      <c r="U26" s="464"/>
      <c r="V26" s="464"/>
      <c r="W26" s="464"/>
      <c r="X26" s="464"/>
      <c r="Y26" s="464"/>
      <c r="Z26" s="464"/>
      <c r="AA26" s="464"/>
    </row>
    <row r="27" spans="1:27">
      <c r="A27" s="436">
        <v>3.5</v>
      </c>
      <c r="B27" s="456" t="s">
        <v>478</v>
      </c>
      <c r="C27" s="440">
        <v>77828932.233299971</v>
      </c>
      <c r="D27" s="440">
        <v>34626720.463300005</v>
      </c>
      <c r="E27" s="464"/>
      <c r="F27" s="464"/>
      <c r="G27" s="464"/>
      <c r="H27" s="440">
        <v>2614081.8600000003</v>
      </c>
      <c r="I27" s="464"/>
      <c r="J27" s="464"/>
      <c r="K27" s="464"/>
      <c r="L27" s="440">
        <v>216779.98</v>
      </c>
      <c r="M27" s="464"/>
      <c r="N27" s="464"/>
      <c r="O27" s="464"/>
      <c r="P27" s="464"/>
      <c r="Q27" s="464"/>
      <c r="R27" s="464"/>
      <c r="S27" s="464"/>
      <c r="T27" s="440"/>
      <c r="U27" s="464"/>
      <c r="V27" s="464"/>
      <c r="W27" s="464"/>
      <c r="X27" s="464"/>
      <c r="Y27" s="464"/>
      <c r="Z27" s="464"/>
      <c r="AA27" s="464"/>
    </row>
    <row r="28" spans="1:27">
      <c r="A28" s="436">
        <v>3.6</v>
      </c>
      <c r="B28" s="456" t="s">
        <v>479</v>
      </c>
      <c r="C28" s="440">
        <v>8139539.3697000016</v>
      </c>
      <c r="D28" s="440">
        <v>8139539.3697000016</v>
      </c>
      <c r="E28" s="464"/>
      <c r="F28" s="464"/>
      <c r="G28" s="464"/>
      <c r="H28" s="440">
        <v>0</v>
      </c>
      <c r="I28" s="464"/>
      <c r="J28" s="464"/>
      <c r="K28" s="464"/>
      <c r="L28" s="440">
        <v>0</v>
      </c>
      <c r="M28" s="464"/>
      <c r="N28" s="464"/>
      <c r="O28" s="464"/>
      <c r="P28" s="464"/>
      <c r="Q28" s="464"/>
      <c r="R28" s="464"/>
      <c r="S28" s="464"/>
      <c r="T28" s="440"/>
      <c r="U28" s="464"/>
      <c r="V28" s="464"/>
      <c r="W28" s="464"/>
      <c r="X28" s="464"/>
      <c r="Y28" s="464"/>
      <c r="Z28" s="464"/>
      <c r="AA28" s="464"/>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rgb="FF92D050"/>
  </sheetPr>
  <dimension ref="A1:AA22"/>
  <sheetViews>
    <sheetView showGridLines="0" zoomScaleNormal="100" workbookViewId="0"/>
  </sheetViews>
  <sheetFormatPr defaultColWidth="9.109375" defaultRowHeight="12"/>
  <cols>
    <col min="1" max="1" width="11.88671875" style="447" bestFit="1" customWidth="1"/>
    <col min="2" max="2" width="90.33203125" style="447" bestFit="1" customWidth="1"/>
    <col min="3" max="3" width="20.109375" style="447" customWidth="1"/>
    <col min="4" max="4" width="22.33203125" style="447" customWidth="1"/>
    <col min="5" max="7" width="17.109375" style="447" customWidth="1"/>
    <col min="8" max="8" width="22.33203125" style="447" customWidth="1"/>
    <col min="9" max="10" width="17.109375" style="447" customWidth="1"/>
    <col min="11" max="27" width="22.33203125" style="447" customWidth="1"/>
    <col min="28" max="16384" width="9.109375" style="447"/>
  </cols>
  <sheetData>
    <row r="1" spans="1:27" ht="13.8">
      <c r="A1" s="348" t="s">
        <v>30</v>
      </c>
      <c r="B1" s="433" t="str">
        <f>Info!C2</f>
        <v>Terabank</v>
      </c>
    </row>
    <row r="2" spans="1:27">
      <c r="A2" s="348" t="s">
        <v>31</v>
      </c>
      <c r="B2" s="432">
        <f>'1. key ratios'!B2</f>
        <v>45107</v>
      </c>
    </row>
    <row r="3" spans="1:27">
      <c r="A3" s="349" t="s">
        <v>482</v>
      </c>
      <c r="C3" s="449"/>
    </row>
    <row r="4" spans="1:27" ht="12.6" thickBot="1">
      <c r="A4" s="349"/>
      <c r="B4" s="449"/>
      <c r="C4" s="449"/>
    </row>
    <row r="5" spans="1:27" ht="13.5" customHeight="1">
      <c r="A5" s="641" t="s">
        <v>688</v>
      </c>
      <c r="B5" s="642"/>
      <c r="C5" s="650" t="s">
        <v>687</v>
      </c>
      <c r="D5" s="651"/>
      <c r="E5" s="651"/>
      <c r="F5" s="651"/>
      <c r="G5" s="651"/>
      <c r="H5" s="651"/>
      <c r="I5" s="651"/>
      <c r="J5" s="651"/>
      <c r="K5" s="651"/>
      <c r="L5" s="651"/>
      <c r="M5" s="651"/>
      <c r="N5" s="651"/>
      <c r="O5" s="651"/>
      <c r="P5" s="651"/>
      <c r="Q5" s="651"/>
      <c r="R5" s="651"/>
      <c r="S5" s="652"/>
      <c r="T5" s="472"/>
      <c r="U5" s="472"/>
      <c r="V5" s="472"/>
      <c r="W5" s="472"/>
      <c r="X5" s="472"/>
      <c r="Y5" s="472"/>
      <c r="Z5" s="472"/>
      <c r="AA5" s="471"/>
    </row>
    <row r="6" spans="1:27" ht="12" customHeight="1">
      <c r="A6" s="643"/>
      <c r="B6" s="644"/>
      <c r="C6" s="647" t="s">
        <v>64</v>
      </c>
      <c r="D6" s="639" t="s">
        <v>684</v>
      </c>
      <c r="E6" s="639"/>
      <c r="F6" s="639"/>
      <c r="G6" s="639"/>
      <c r="H6" s="639" t="s">
        <v>683</v>
      </c>
      <c r="I6" s="639"/>
      <c r="J6" s="639"/>
      <c r="K6" s="639"/>
      <c r="L6" s="469"/>
      <c r="M6" s="640" t="s">
        <v>682</v>
      </c>
      <c r="N6" s="640"/>
      <c r="O6" s="640"/>
      <c r="P6" s="640"/>
      <c r="Q6" s="640"/>
      <c r="R6" s="640"/>
      <c r="S6" s="649"/>
      <c r="T6" s="472"/>
      <c r="U6" s="628" t="s">
        <v>681</v>
      </c>
      <c r="V6" s="628"/>
      <c r="W6" s="628"/>
      <c r="X6" s="628"/>
      <c r="Y6" s="628"/>
      <c r="Z6" s="628"/>
      <c r="AA6" s="621"/>
    </row>
    <row r="7" spans="1:27" ht="24">
      <c r="A7" s="645"/>
      <c r="B7" s="646"/>
      <c r="C7" s="648"/>
      <c r="D7" s="468"/>
      <c r="E7" s="444" t="s">
        <v>472</v>
      </c>
      <c r="F7" s="444" t="s">
        <v>679</v>
      </c>
      <c r="G7" s="446" t="s">
        <v>680</v>
      </c>
      <c r="H7" s="448"/>
      <c r="I7" s="444" t="s">
        <v>472</v>
      </c>
      <c r="J7" s="444" t="s">
        <v>679</v>
      </c>
      <c r="K7" s="446" t="s">
        <v>680</v>
      </c>
      <c r="L7" s="467"/>
      <c r="M7" s="444" t="s">
        <v>472</v>
      </c>
      <c r="N7" s="444" t="s">
        <v>679</v>
      </c>
      <c r="O7" s="444" t="s">
        <v>678</v>
      </c>
      <c r="P7" s="444" t="s">
        <v>677</v>
      </c>
      <c r="Q7" s="444" t="s">
        <v>676</v>
      </c>
      <c r="R7" s="444" t="s">
        <v>675</v>
      </c>
      <c r="S7" s="503" t="s">
        <v>674</v>
      </c>
      <c r="T7" s="502"/>
      <c r="U7" s="444" t="s">
        <v>472</v>
      </c>
      <c r="V7" s="444" t="s">
        <v>679</v>
      </c>
      <c r="W7" s="444" t="s">
        <v>678</v>
      </c>
      <c r="X7" s="444" t="s">
        <v>677</v>
      </c>
      <c r="Y7" s="444" t="s">
        <v>676</v>
      </c>
      <c r="Z7" s="444" t="s">
        <v>675</v>
      </c>
      <c r="AA7" s="444" t="s">
        <v>674</v>
      </c>
    </row>
    <row r="8" spans="1:27">
      <c r="A8" s="501">
        <v>1</v>
      </c>
      <c r="B8" s="500" t="s">
        <v>473</v>
      </c>
      <c r="C8" s="499">
        <v>1197891454.8974631</v>
      </c>
      <c r="D8" s="436">
        <v>1088928209.8274634</v>
      </c>
      <c r="E8" s="436">
        <v>41665087.979999997</v>
      </c>
      <c r="F8" s="436">
        <v>0</v>
      </c>
      <c r="G8" s="436">
        <v>0</v>
      </c>
      <c r="H8" s="436">
        <v>67696661.410000011</v>
      </c>
      <c r="I8" s="436">
        <v>9699180.5699999984</v>
      </c>
      <c r="J8" s="436">
        <v>5816917.5300000012</v>
      </c>
      <c r="K8" s="436">
        <v>0</v>
      </c>
      <c r="L8" s="436">
        <v>41266583.660000004</v>
      </c>
      <c r="M8" s="436">
        <v>4615211.6199999917</v>
      </c>
      <c r="N8" s="436">
        <v>1854858.93</v>
      </c>
      <c r="O8" s="436">
        <v>4206525.5000000009</v>
      </c>
      <c r="P8" s="436">
        <v>6856209.5000000009</v>
      </c>
      <c r="Q8" s="436">
        <v>3518800.7500000005</v>
      </c>
      <c r="R8" s="436">
        <v>4932426.5099999988</v>
      </c>
      <c r="S8" s="436">
        <v>2826.67</v>
      </c>
      <c r="T8" s="479"/>
      <c r="U8" s="436"/>
      <c r="V8" s="436"/>
      <c r="W8" s="436"/>
      <c r="X8" s="436"/>
      <c r="Y8" s="436"/>
      <c r="Z8" s="436"/>
      <c r="AA8" s="478"/>
    </row>
    <row r="9" spans="1:27">
      <c r="A9" s="492">
        <v>1.1000000000000001</v>
      </c>
      <c r="B9" s="498" t="s">
        <v>483</v>
      </c>
      <c r="C9" s="499">
        <v>279854253.09000009</v>
      </c>
      <c r="D9" s="436">
        <v>254343951.86000034</v>
      </c>
      <c r="E9" s="436">
        <v>254343951.86000034</v>
      </c>
      <c r="F9" s="436">
        <v>0</v>
      </c>
      <c r="G9" s="436">
        <v>0</v>
      </c>
      <c r="H9" s="436">
        <v>11984231.48</v>
      </c>
      <c r="I9" s="436">
        <v>9662030.0200000014</v>
      </c>
      <c r="J9" s="436">
        <v>2322201.4600000004</v>
      </c>
      <c r="K9" s="436">
        <v>0</v>
      </c>
      <c r="L9" s="436">
        <v>13526069.749999996</v>
      </c>
      <c r="M9" s="436">
        <v>8788028.0199999996</v>
      </c>
      <c r="N9" s="436">
        <v>953963.53</v>
      </c>
      <c r="O9" s="436">
        <v>572733.80000000005</v>
      </c>
      <c r="P9" s="436">
        <v>1111323.52</v>
      </c>
      <c r="Q9" s="436">
        <v>968536.16999999993</v>
      </c>
      <c r="R9" s="436">
        <v>1131484.71</v>
      </c>
      <c r="S9" s="436">
        <v>0</v>
      </c>
      <c r="T9" s="479"/>
      <c r="U9" s="436"/>
      <c r="V9" s="436"/>
      <c r="W9" s="436"/>
      <c r="X9" s="436"/>
      <c r="Y9" s="436"/>
      <c r="Z9" s="436"/>
      <c r="AA9" s="478"/>
    </row>
    <row r="10" spans="1:27">
      <c r="A10" s="496" t="s">
        <v>14</v>
      </c>
      <c r="B10" s="497" t="s">
        <v>484</v>
      </c>
      <c r="C10" s="499">
        <v>1023195821.0399995</v>
      </c>
      <c r="D10" s="436">
        <v>920596949.1399976</v>
      </c>
      <c r="E10" s="436">
        <v>920596949.1399976</v>
      </c>
      <c r="F10" s="436">
        <v>0</v>
      </c>
      <c r="G10" s="436">
        <v>0</v>
      </c>
      <c r="H10" s="436">
        <v>65500746.120000012</v>
      </c>
      <c r="I10" s="436">
        <v>60646180.500000022</v>
      </c>
      <c r="J10" s="436">
        <v>4854565.620000001</v>
      </c>
      <c r="K10" s="436">
        <v>0</v>
      </c>
      <c r="L10" s="436">
        <v>37098125.779999986</v>
      </c>
      <c r="M10" s="436">
        <v>19021333.489999995</v>
      </c>
      <c r="N10" s="436">
        <v>1555923.4800000002</v>
      </c>
      <c r="O10" s="436">
        <v>3323912.6800000006</v>
      </c>
      <c r="P10" s="436">
        <v>5092885.76</v>
      </c>
      <c r="Q10" s="436">
        <v>3250042.6100000003</v>
      </c>
      <c r="R10" s="436">
        <v>4854027.76</v>
      </c>
      <c r="S10" s="436">
        <v>0</v>
      </c>
      <c r="T10" s="479"/>
      <c r="U10" s="436"/>
      <c r="V10" s="436"/>
      <c r="W10" s="436"/>
      <c r="X10" s="436"/>
      <c r="Y10" s="436"/>
      <c r="Z10" s="436"/>
      <c r="AA10" s="478"/>
    </row>
    <row r="11" spans="1:27">
      <c r="A11" s="494" t="s">
        <v>485</v>
      </c>
      <c r="B11" s="495" t="s">
        <v>486</v>
      </c>
      <c r="C11" s="499">
        <v>1023195821.0399995</v>
      </c>
      <c r="D11" s="436">
        <v>920596949.1399976</v>
      </c>
      <c r="E11" s="436">
        <v>920596949.1399976</v>
      </c>
      <c r="F11" s="436">
        <v>0</v>
      </c>
      <c r="G11" s="436">
        <v>0</v>
      </c>
      <c r="H11" s="436">
        <v>65500746.120000012</v>
      </c>
      <c r="I11" s="436">
        <v>60646180.500000022</v>
      </c>
      <c r="J11" s="436">
        <v>4854565.620000001</v>
      </c>
      <c r="K11" s="436">
        <v>0</v>
      </c>
      <c r="L11" s="436">
        <v>37098125.779999986</v>
      </c>
      <c r="M11" s="436">
        <v>19021333.489999995</v>
      </c>
      <c r="N11" s="436">
        <v>1555923.4800000002</v>
      </c>
      <c r="O11" s="436">
        <v>3323912.6800000006</v>
      </c>
      <c r="P11" s="436">
        <v>0</v>
      </c>
      <c r="Q11" s="436">
        <v>0</v>
      </c>
      <c r="R11" s="436">
        <v>0</v>
      </c>
      <c r="S11" s="436">
        <v>0</v>
      </c>
      <c r="T11" s="479"/>
      <c r="U11" s="436"/>
      <c r="V11" s="436"/>
      <c r="W11" s="436"/>
      <c r="X11" s="436"/>
      <c r="Y11" s="436"/>
      <c r="Z11" s="436"/>
      <c r="AA11" s="478"/>
    </row>
    <row r="12" spans="1:27">
      <c r="A12" s="494" t="s">
        <v>487</v>
      </c>
      <c r="B12" s="495" t="s">
        <v>488</v>
      </c>
      <c r="C12" s="499">
        <v>0</v>
      </c>
      <c r="D12" s="436">
        <v>0</v>
      </c>
      <c r="E12" s="436">
        <v>0</v>
      </c>
      <c r="F12" s="436">
        <v>0</v>
      </c>
      <c r="G12" s="436">
        <v>0</v>
      </c>
      <c r="H12" s="436">
        <v>0</v>
      </c>
      <c r="I12" s="436">
        <v>0</v>
      </c>
      <c r="J12" s="436">
        <v>0</v>
      </c>
      <c r="K12" s="436">
        <v>0</v>
      </c>
      <c r="L12" s="436">
        <v>0</v>
      </c>
      <c r="M12" s="436">
        <v>0</v>
      </c>
      <c r="N12" s="436">
        <v>0</v>
      </c>
      <c r="O12" s="436">
        <v>0</v>
      </c>
      <c r="P12" s="436">
        <v>0</v>
      </c>
      <c r="Q12" s="436">
        <v>0</v>
      </c>
      <c r="R12" s="436">
        <v>0</v>
      </c>
      <c r="S12" s="436">
        <v>0</v>
      </c>
      <c r="T12" s="479"/>
      <c r="U12" s="436"/>
      <c r="V12" s="436"/>
      <c r="W12" s="436"/>
      <c r="X12" s="436"/>
      <c r="Y12" s="436"/>
      <c r="Z12" s="436"/>
      <c r="AA12" s="478"/>
    </row>
    <row r="13" spans="1:27">
      <c r="A13" s="494" t="s">
        <v>489</v>
      </c>
      <c r="B13" s="495" t="s">
        <v>490</v>
      </c>
      <c r="C13" s="499">
        <v>0</v>
      </c>
      <c r="D13" s="436">
        <v>0</v>
      </c>
      <c r="E13" s="436">
        <v>0</v>
      </c>
      <c r="F13" s="436">
        <v>0</v>
      </c>
      <c r="G13" s="436">
        <v>0</v>
      </c>
      <c r="H13" s="436">
        <v>0</v>
      </c>
      <c r="I13" s="436">
        <v>0</v>
      </c>
      <c r="J13" s="436">
        <v>0</v>
      </c>
      <c r="K13" s="436">
        <v>0</v>
      </c>
      <c r="L13" s="436">
        <v>0</v>
      </c>
      <c r="M13" s="436">
        <v>0</v>
      </c>
      <c r="N13" s="436">
        <v>0</v>
      </c>
      <c r="O13" s="436">
        <v>0</v>
      </c>
      <c r="P13" s="436">
        <v>0</v>
      </c>
      <c r="Q13" s="436">
        <v>0</v>
      </c>
      <c r="R13" s="436">
        <v>0</v>
      </c>
      <c r="S13" s="436">
        <v>0</v>
      </c>
      <c r="T13" s="479"/>
      <c r="U13" s="436"/>
      <c r="V13" s="436"/>
      <c r="W13" s="436"/>
      <c r="X13" s="436"/>
      <c r="Y13" s="436"/>
      <c r="Z13" s="436"/>
      <c r="AA13" s="478"/>
    </row>
    <row r="14" spans="1:27">
      <c r="A14" s="494" t="s">
        <v>491</v>
      </c>
      <c r="B14" s="495" t="s">
        <v>492</v>
      </c>
      <c r="C14" s="499">
        <v>0</v>
      </c>
      <c r="D14" s="436">
        <v>0</v>
      </c>
      <c r="E14" s="436">
        <v>0</v>
      </c>
      <c r="F14" s="436">
        <v>0</v>
      </c>
      <c r="G14" s="436">
        <v>0</v>
      </c>
      <c r="H14" s="436">
        <v>0</v>
      </c>
      <c r="I14" s="436">
        <v>0</v>
      </c>
      <c r="J14" s="436">
        <v>0</v>
      </c>
      <c r="K14" s="436">
        <v>0</v>
      </c>
      <c r="L14" s="436">
        <v>0</v>
      </c>
      <c r="M14" s="436">
        <v>0</v>
      </c>
      <c r="N14" s="436">
        <v>0</v>
      </c>
      <c r="O14" s="436">
        <v>0</v>
      </c>
      <c r="P14" s="436">
        <v>0</v>
      </c>
      <c r="Q14" s="436">
        <v>0</v>
      </c>
      <c r="R14" s="436">
        <v>0</v>
      </c>
      <c r="S14" s="436">
        <v>0</v>
      </c>
      <c r="T14" s="479"/>
      <c r="U14" s="436"/>
      <c r="V14" s="436"/>
      <c r="W14" s="436"/>
      <c r="X14" s="436"/>
      <c r="Y14" s="436"/>
      <c r="Z14" s="436"/>
      <c r="AA14" s="478"/>
    </row>
    <row r="15" spans="1:27">
      <c r="A15" s="493">
        <v>1.2</v>
      </c>
      <c r="B15" s="491" t="s">
        <v>686</v>
      </c>
      <c r="C15" s="499">
        <v>7376581.3099999959</v>
      </c>
      <c r="D15" s="436">
        <v>1096213.1499999976</v>
      </c>
      <c r="E15" s="436">
        <v>1096213.1499999976</v>
      </c>
      <c r="F15" s="436">
        <v>0</v>
      </c>
      <c r="G15" s="436">
        <v>0</v>
      </c>
      <c r="H15" s="436">
        <v>1065992.3900000004</v>
      </c>
      <c r="I15" s="436">
        <v>722162.65000000014</v>
      </c>
      <c r="J15" s="436">
        <v>343829.74</v>
      </c>
      <c r="K15" s="436">
        <v>0</v>
      </c>
      <c r="L15" s="436">
        <v>5214375.7699999996</v>
      </c>
      <c r="M15" s="436">
        <v>3033161.9299999997</v>
      </c>
      <c r="N15" s="436">
        <v>372983.38</v>
      </c>
      <c r="O15" s="436">
        <v>308436.3</v>
      </c>
      <c r="P15" s="436">
        <v>447196.66999999993</v>
      </c>
      <c r="Q15" s="436">
        <v>573095.61</v>
      </c>
      <c r="R15" s="436">
        <v>479501.88</v>
      </c>
      <c r="S15" s="436">
        <v>0</v>
      </c>
      <c r="T15" s="479"/>
      <c r="U15" s="436"/>
      <c r="V15" s="436"/>
      <c r="W15" s="436"/>
      <c r="X15" s="436"/>
      <c r="Y15" s="436"/>
      <c r="Z15" s="436"/>
      <c r="AA15" s="478"/>
    </row>
    <row r="16" spans="1:27">
      <c r="A16" s="492">
        <v>1.3</v>
      </c>
      <c r="B16" s="491" t="s">
        <v>531</v>
      </c>
      <c r="C16" s="490"/>
      <c r="D16" s="488"/>
      <c r="E16" s="488"/>
      <c r="F16" s="488"/>
      <c r="G16" s="488"/>
      <c r="H16" s="488"/>
      <c r="I16" s="488"/>
      <c r="J16" s="488"/>
      <c r="K16" s="488"/>
      <c r="L16" s="488"/>
      <c r="M16" s="488"/>
      <c r="N16" s="488"/>
      <c r="O16" s="488"/>
      <c r="P16" s="488"/>
      <c r="Q16" s="488"/>
      <c r="R16" s="488"/>
      <c r="S16" s="487"/>
      <c r="T16" s="489"/>
      <c r="U16" s="488"/>
      <c r="V16" s="488"/>
      <c r="W16" s="488"/>
      <c r="X16" s="488"/>
      <c r="Y16" s="488"/>
      <c r="Z16" s="488"/>
      <c r="AA16" s="487"/>
    </row>
    <row r="17" spans="1:27">
      <c r="A17" s="484" t="s">
        <v>493</v>
      </c>
      <c r="B17" s="486" t="s">
        <v>494</v>
      </c>
      <c r="C17" s="499">
        <v>1060981643.0399981</v>
      </c>
      <c r="D17" s="436">
        <v>958143468.26999688</v>
      </c>
      <c r="E17" s="436">
        <v>958143468.26999688</v>
      </c>
      <c r="F17" s="436">
        <v>0</v>
      </c>
      <c r="G17" s="436">
        <v>0</v>
      </c>
      <c r="H17" s="436">
        <v>64982009.029999979</v>
      </c>
      <c r="I17" s="436">
        <v>59856892.530000001</v>
      </c>
      <c r="J17" s="436">
        <v>5125116.5000000028</v>
      </c>
      <c r="K17" s="436">
        <v>0</v>
      </c>
      <c r="L17" s="436">
        <v>37856165.739999987</v>
      </c>
      <c r="M17" s="436">
        <v>19153521.849999994</v>
      </c>
      <c r="N17" s="436">
        <v>1554502.07</v>
      </c>
      <c r="O17" s="436">
        <v>3632536.6700000004</v>
      </c>
      <c r="P17" s="436">
        <v>5259628.7299999995</v>
      </c>
      <c r="Q17" s="436">
        <v>3429661.8</v>
      </c>
      <c r="R17" s="436">
        <v>4826314.6199999992</v>
      </c>
      <c r="S17" s="436">
        <v>0</v>
      </c>
      <c r="T17" s="479"/>
      <c r="U17" s="436"/>
      <c r="V17" s="436"/>
      <c r="W17" s="436"/>
      <c r="X17" s="436"/>
      <c r="Y17" s="436"/>
      <c r="Z17" s="436"/>
      <c r="AA17" s="478"/>
    </row>
    <row r="18" spans="1:27">
      <c r="A18" s="482" t="s">
        <v>495</v>
      </c>
      <c r="B18" s="483" t="s">
        <v>496</v>
      </c>
      <c r="C18" s="499">
        <v>952874212.38999867</v>
      </c>
      <c r="D18" s="436">
        <v>856215260.03999722</v>
      </c>
      <c r="E18" s="436">
        <v>856215260.03999722</v>
      </c>
      <c r="F18" s="436">
        <v>0</v>
      </c>
      <c r="G18" s="436">
        <v>0</v>
      </c>
      <c r="H18" s="436">
        <v>61208932.270000018</v>
      </c>
      <c r="I18" s="436">
        <v>56759636.330000013</v>
      </c>
      <c r="J18" s="436">
        <v>4449295.9400000004</v>
      </c>
      <c r="K18" s="436">
        <v>0</v>
      </c>
      <c r="L18" s="436">
        <v>35450020.079999991</v>
      </c>
      <c r="M18" s="436">
        <v>18458175.309999991</v>
      </c>
      <c r="N18" s="436">
        <v>1509878.81</v>
      </c>
      <c r="O18" s="436">
        <v>3181953.1300000004</v>
      </c>
      <c r="P18" s="436">
        <v>4626822.9399999995</v>
      </c>
      <c r="Q18" s="436">
        <v>3249280.9700000007</v>
      </c>
      <c r="R18" s="436">
        <v>4423908.919999999</v>
      </c>
      <c r="S18" s="436">
        <v>0</v>
      </c>
      <c r="T18" s="479"/>
      <c r="U18" s="436"/>
      <c r="V18" s="436"/>
      <c r="W18" s="436"/>
      <c r="X18" s="436"/>
      <c r="Y18" s="436"/>
      <c r="Z18" s="436"/>
      <c r="AA18" s="478"/>
    </row>
    <row r="19" spans="1:27">
      <c r="A19" s="484" t="s">
        <v>497</v>
      </c>
      <c r="B19" s="485" t="s">
        <v>498</v>
      </c>
      <c r="C19" s="499">
        <v>3379752392.0599918</v>
      </c>
      <c r="D19" s="436">
        <v>3285458863.9299951</v>
      </c>
      <c r="E19" s="436">
        <v>3285458863.9299951</v>
      </c>
      <c r="F19" s="436">
        <v>0</v>
      </c>
      <c r="G19" s="436">
        <v>0</v>
      </c>
      <c r="H19" s="436">
        <v>62582198.430000037</v>
      </c>
      <c r="I19" s="436">
        <v>58631281.200000025</v>
      </c>
      <c r="J19" s="436">
        <v>3950917.2299999991</v>
      </c>
      <c r="K19" s="436">
        <v>0</v>
      </c>
      <c r="L19" s="436">
        <v>31711329.699999999</v>
      </c>
      <c r="M19" s="436">
        <v>18018541.989999998</v>
      </c>
      <c r="N19" s="436">
        <v>1668181.87</v>
      </c>
      <c r="O19" s="436">
        <v>2378512.6200000006</v>
      </c>
      <c r="P19" s="436">
        <v>5436495.9900000021</v>
      </c>
      <c r="Q19" s="436">
        <v>1962362.9200000002</v>
      </c>
      <c r="R19" s="436">
        <v>2247234.3099999996</v>
      </c>
      <c r="S19" s="436">
        <v>0</v>
      </c>
      <c r="T19" s="479"/>
      <c r="U19" s="436"/>
      <c r="V19" s="436"/>
      <c r="W19" s="436"/>
      <c r="X19" s="436"/>
      <c r="Y19" s="436"/>
      <c r="Z19" s="436"/>
      <c r="AA19" s="478"/>
    </row>
    <row r="20" spans="1:27">
      <c r="A20" s="482" t="s">
        <v>499</v>
      </c>
      <c r="B20" s="483" t="s">
        <v>496</v>
      </c>
      <c r="C20" s="499">
        <v>3221575017.3199892</v>
      </c>
      <c r="D20" s="436">
        <v>3136387927.1299906</v>
      </c>
      <c r="E20" s="436">
        <v>3136387927.1299906</v>
      </c>
      <c r="F20" s="436">
        <v>0</v>
      </c>
      <c r="G20" s="436">
        <v>0</v>
      </c>
      <c r="H20" s="436">
        <v>56462166.599999994</v>
      </c>
      <c r="I20" s="436">
        <v>53235129.770000011</v>
      </c>
      <c r="J20" s="436">
        <v>3227036.8299999987</v>
      </c>
      <c r="K20" s="436">
        <v>0</v>
      </c>
      <c r="L20" s="436">
        <v>28724923.590000011</v>
      </c>
      <c r="M20" s="436">
        <v>16075619.610000001</v>
      </c>
      <c r="N20" s="436">
        <v>1504510.9999999998</v>
      </c>
      <c r="O20" s="436">
        <v>1997945.49</v>
      </c>
      <c r="P20" s="436">
        <v>4991633.21</v>
      </c>
      <c r="Q20" s="436">
        <v>1962362.9200000002</v>
      </c>
      <c r="R20" s="436">
        <v>2192851.36</v>
      </c>
      <c r="S20" s="436">
        <v>0</v>
      </c>
      <c r="T20" s="479"/>
      <c r="U20" s="436"/>
      <c r="V20" s="436"/>
      <c r="W20" s="436"/>
      <c r="X20" s="436"/>
      <c r="Y20" s="436"/>
      <c r="Z20" s="436"/>
      <c r="AA20" s="478"/>
    </row>
    <row r="21" spans="1:27">
      <c r="A21" s="481">
        <v>1.4</v>
      </c>
      <c r="B21" s="480" t="s">
        <v>500</v>
      </c>
      <c r="C21" s="499">
        <v>48019568.939999998</v>
      </c>
      <c r="D21" s="436">
        <v>47109069.140000001</v>
      </c>
      <c r="E21" s="436">
        <v>47109069.140000001</v>
      </c>
      <c r="F21" s="436">
        <v>0</v>
      </c>
      <c r="G21" s="436">
        <v>0</v>
      </c>
      <c r="H21" s="436">
        <v>892538.41</v>
      </c>
      <c r="I21" s="436">
        <v>641396.44000000006</v>
      </c>
      <c r="J21" s="436">
        <v>251141.97</v>
      </c>
      <c r="K21" s="436">
        <v>0</v>
      </c>
      <c r="L21" s="436">
        <v>17961.39</v>
      </c>
      <c r="M21" s="436">
        <v>17961.39</v>
      </c>
      <c r="N21" s="436">
        <v>0</v>
      </c>
      <c r="O21" s="436">
        <v>0</v>
      </c>
      <c r="P21" s="436">
        <v>0</v>
      </c>
      <c r="Q21" s="436">
        <v>0</v>
      </c>
      <c r="R21" s="436">
        <v>0</v>
      </c>
      <c r="S21" s="436">
        <v>0</v>
      </c>
      <c r="T21" s="479"/>
      <c r="U21" s="436"/>
      <c r="V21" s="436"/>
      <c r="W21" s="436"/>
      <c r="X21" s="436"/>
      <c r="Y21" s="436"/>
      <c r="Z21" s="436"/>
      <c r="AA21" s="478"/>
    </row>
    <row r="22" spans="1:27" ht="12.6" thickBot="1">
      <c r="A22" s="477">
        <v>1.5</v>
      </c>
      <c r="B22" s="476" t="s">
        <v>501</v>
      </c>
      <c r="C22" s="536">
        <v>0</v>
      </c>
      <c r="D22" s="537">
        <v>0</v>
      </c>
      <c r="E22" s="537">
        <v>0</v>
      </c>
      <c r="F22" s="537">
        <v>0</v>
      </c>
      <c r="G22" s="537">
        <v>0</v>
      </c>
      <c r="H22" s="537">
        <v>0</v>
      </c>
      <c r="I22" s="537">
        <v>0</v>
      </c>
      <c r="J22" s="537">
        <v>0</v>
      </c>
      <c r="K22" s="537">
        <v>0</v>
      </c>
      <c r="L22" s="537">
        <v>0</v>
      </c>
      <c r="M22" s="537">
        <v>0</v>
      </c>
      <c r="N22" s="537">
        <v>0</v>
      </c>
      <c r="O22" s="537">
        <v>0</v>
      </c>
      <c r="P22" s="537">
        <v>0</v>
      </c>
      <c r="Q22" s="537">
        <v>0</v>
      </c>
      <c r="R22" s="537">
        <v>0</v>
      </c>
      <c r="S22" s="537">
        <v>0</v>
      </c>
      <c r="T22" s="475"/>
      <c r="U22" s="474"/>
      <c r="V22" s="474"/>
      <c r="W22" s="474"/>
      <c r="X22" s="474"/>
      <c r="Y22" s="474"/>
      <c r="Z22" s="474"/>
      <c r="AA22" s="473"/>
    </row>
  </sheetData>
  <mergeCells count="7">
    <mergeCell ref="U6:AA6"/>
    <mergeCell ref="A5:B7"/>
    <mergeCell ref="D6:G6"/>
    <mergeCell ref="C6:C7"/>
    <mergeCell ref="H6:K6"/>
    <mergeCell ref="M6:S6"/>
    <mergeCell ref="C5:S5"/>
  </mergeCells>
  <conditionalFormatting sqref="A5">
    <cfRule type="duplicateValues" dxfId="8" priority="1"/>
    <cfRule type="duplicateValues" dxfId="7" priority="2"/>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92D050"/>
  </sheetPr>
  <dimension ref="A1:L35"/>
  <sheetViews>
    <sheetView showGridLines="0" zoomScaleNormal="100" workbookViewId="0"/>
  </sheetViews>
  <sheetFormatPr defaultColWidth="9.109375" defaultRowHeight="12"/>
  <cols>
    <col min="1" max="1" width="11.88671875" style="447" bestFit="1" customWidth="1"/>
    <col min="2" max="2" width="93.44140625" style="447" customWidth="1"/>
    <col min="3" max="3" width="14.5546875" style="447" customWidth="1"/>
    <col min="4" max="5" width="16.109375" style="447" customWidth="1"/>
    <col min="6" max="6" width="16.109375" style="466" customWidth="1"/>
    <col min="7" max="7" width="25.33203125" style="466" customWidth="1"/>
    <col min="8" max="8" width="16.109375" style="447" customWidth="1"/>
    <col min="9" max="11" width="16.109375" style="466" customWidth="1"/>
    <col min="12" max="12" width="26.33203125" style="466" customWidth="1"/>
    <col min="13" max="16384" width="9.109375" style="447"/>
  </cols>
  <sheetData>
    <row r="1" spans="1:12" ht="13.8">
      <c r="A1" s="348" t="s">
        <v>30</v>
      </c>
      <c r="B1" s="433" t="str">
        <f>Info!C2</f>
        <v>Terabank</v>
      </c>
      <c r="F1" s="447"/>
      <c r="G1" s="447"/>
      <c r="I1" s="447"/>
      <c r="J1" s="447"/>
      <c r="K1" s="447"/>
      <c r="L1" s="447"/>
    </row>
    <row r="2" spans="1:12">
      <c r="A2" s="348" t="s">
        <v>31</v>
      </c>
      <c r="B2" s="432">
        <f>'1. key ratios'!B2</f>
        <v>45107</v>
      </c>
      <c r="F2" s="447"/>
      <c r="G2" s="447"/>
      <c r="I2" s="447"/>
      <c r="J2" s="447"/>
      <c r="K2" s="447"/>
      <c r="L2" s="447"/>
    </row>
    <row r="3" spans="1:12">
      <c r="A3" s="349" t="s">
        <v>502</v>
      </c>
      <c r="F3" s="447"/>
      <c r="G3" s="447"/>
      <c r="I3" s="447"/>
      <c r="J3" s="447"/>
      <c r="K3" s="447"/>
      <c r="L3" s="447"/>
    </row>
    <row r="4" spans="1:12">
      <c r="F4" s="447"/>
      <c r="G4" s="447"/>
      <c r="I4" s="447"/>
      <c r="J4" s="447"/>
      <c r="K4" s="447"/>
      <c r="L4" s="447"/>
    </row>
    <row r="5" spans="1:12" ht="37.5" customHeight="1">
      <c r="A5" s="607" t="s">
        <v>519</v>
      </c>
      <c r="B5" s="608"/>
      <c r="C5" s="653" t="s">
        <v>503</v>
      </c>
      <c r="D5" s="654"/>
      <c r="E5" s="654"/>
      <c r="F5" s="654"/>
      <c r="G5" s="654"/>
      <c r="H5" s="653" t="s">
        <v>663</v>
      </c>
      <c r="I5" s="655"/>
      <c r="J5" s="655"/>
      <c r="K5" s="655"/>
      <c r="L5" s="656"/>
    </row>
    <row r="6" spans="1:12" ht="39.6" customHeight="1">
      <c r="A6" s="611"/>
      <c r="B6" s="612"/>
      <c r="C6" s="351"/>
      <c r="D6" s="445" t="s">
        <v>684</v>
      </c>
      <c r="E6" s="445" t="s">
        <v>683</v>
      </c>
      <c r="F6" s="445" t="s">
        <v>682</v>
      </c>
      <c r="G6" s="445" t="s">
        <v>681</v>
      </c>
      <c r="H6" s="467"/>
      <c r="I6" s="445" t="s">
        <v>684</v>
      </c>
      <c r="J6" s="445" t="s">
        <v>683</v>
      </c>
      <c r="K6" s="445" t="s">
        <v>682</v>
      </c>
      <c r="L6" s="445" t="s">
        <v>681</v>
      </c>
    </row>
    <row r="7" spans="1:12">
      <c r="A7" s="436">
        <v>1</v>
      </c>
      <c r="B7" s="451" t="s">
        <v>522</v>
      </c>
      <c r="C7" s="451">
        <v>67825842.800000086</v>
      </c>
      <c r="D7" s="451">
        <v>65242006.790000089</v>
      </c>
      <c r="E7" s="451">
        <v>1248304.4900000005</v>
      </c>
      <c r="F7" s="451">
        <v>1335531.52</v>
      </c>
      <c r="G7" s="451">
        <v>0</v>
      </c>
      <c r="H7" s="451">
        <v>1171299.5400000005</v>
      </c>
      <c r="I7" s="451">
        <v>288556.44000000041</v>
      </c>
      <c r="J7" s="451">
        <v>86931.040000000008</v>
      </c>
      <c r="K7" s="451">
        <v>795812.05999999994</v>
      </c>
      <c r="L7" s="451">
        <v>0</v>
      </c>
    </row>
    <row r="8" spans="1:12">
      <c r="A8" s="436">
        <v>2</v>
      </c>
      <c r="B8" s="451" t="s">
        <v>435</v>
      </c>
      <c r="C8" s="451">
        <v>15443831.400000021</v>
      </c>
      <c r="D8" s="451">
        <v>14529933.560000021</v>
      </c>
      <c r="E8" s="451">
        <v>371476.60000000003</v>
      </c>
      <c r="F8" s="451">
        <v>542421.24</v>
      </c>
      <c r="G8" s="451">
        <v>0</v>
      </c>
      <c r="H8" s="451">
        <v>305188.79999999993</v>
      </c>
      <c r="I8" s="451">
        <v>63063.35999999995</v>
      </c>
      <c r="J8" s="451">
        <v>18664.789999999997</v>
      </c>
      <c r="K8" s="451">
        <v>223460.65</v>
      </c>
      <c r="L8" s="451">
        <v>0</v>
      </c>
    </row>
    <row r="9" spans="1:12">
      <c r="A9" s="436">
        <v>3</v>
      </c>
      <c r="B9" s="451" t="s">
        <v>436</v>
      </c>
      <c r="C9" s="451">
        <v>26505697.830000002</v>
      </c>
      <c r="D9" s="451">
        <v>26505697.830000002</v>
      </c>
      <c r="E9" s="451">
        <v>0</v>
      </c>
      <c r="F9" s="451">
        <v>0</v>
      </c>
      <c r="G9" s="451">
        <v>0</v>
      </c>
      <c r="H9" s="451">
        <v>275.94</v>
      </c>
      <c r="I9" s="451">
        <v>275.94</v>
      </c>
      <c r="J9" s="451">
        <v>0</v>
      </c>
      <c r="K9" s="451">
        <v>0</v>
      </c>
      <c r="L9" s="451">
        <v>0</v>
      </c>
    </row>
    <row r="10" spans="1:12">
      <c r="A10" s="436">
        <v>4</v>
      </c>
      <c r="B10" s="451" t="s">
        <v>523</v>
      </c>
      <c r="C10" s="451">
        <v>102817036.05000004</v>
      </c>
      <c r="D10" s="451">
        <v>97385213.850000039</v>
      </c>
      <c r="E10" s="451">
        <v>4566265.1999999993</v>
      </c>
      <c r="F10" s="451">
        <v>865557</v>
      </c>
      <c r="G10" s="451">
        <v>0</v>
      </c>
      <c r="H10" s="451">
        <v>884221.9</v>
      </c>
      <c r="I10" s="451">
        <v>269460.88000000006</v>
      </c>
      <c r="J10" s="451">
        <v>425223.98999999993</v>
      </c>
      <c r="K10" s="451">
        <v>189537.03</v>
      </c>
      <c r="L10" s="451">
        <v>0</v>
      </c>
    </row>
    <row r="11" spans="1:12">
      <c r="A11" s="436">
        <v>5</v>
      </c>
      <c r="B11" s="451" t="s">
        <v>437</v>
      </c>
      <c r="C11" s="451">
        <v>80576901.570000067</v>
      </c>
      <c r="D11" s="451">
        <v>71514062.870000064</v>
      </c>
      <c r="E11" s="451">
        <v>5711632.0800000001</v>
      </c>
      <c r="F11" s="451">
        <v>3351206.62</v>
      </c>
      <c r="G11" s="451">
        <v>0</v>
      </c>
      <c r="H11" s="451">
        <v>1425027.0699999998</v>
      </c>
      <c r="I11" s="451">
        <v>281787.03000000009</v>
      </c>
      <c r="J11" s="451">
        <v>314036.95999999996</v>
      </c>
      <c r="K11" s="451">
        <v>829203.08</v>
      </c>
      <c r="L11" s="451">
        <v>0</v>
      </c>
    </row>
    <row r="12" spans="1:12">
      <c r="A12" s="436">
        <v>6</v>
      </c>
      <c r="B12" s="451" t="s">
        <v>438</v>
      </c>
      <c r="C12" s="451">
        <v>31384088.437987998</v>
      </c>
      <c r="D12" s="451">
        <v>22537155.547987998</v>
      </c>
      <c r="E12" s="451">
        <v>7183851.3499999996</v>
      </c>
      <c r="F12" s="451">
        <v>1663081.5400000003</v>
      </c>
      <c r="G12" s="451">
        <v>0</v>
      </c>
      <c r="H12" s="451">
        <v>1968640.978243723</v>
      </c>
      <c r="I12" s="451">
        <v>95660.598243722809</v>
      </c>
      <c r="J12" s="451">
        <v>1230485.8600000003</v>
      </c>
      <c r="K12" s="451">
        <v>642494.52000000014</v>
      </c>
      <c r="L12" s="451">
        <v>0</v>
      </c>
    </row>
    <row r="13" spans="1:12">
      <c r="A13" s="436">
        <v>7</v>
      </c>
      <c r="B13" s="451" t="s">
        <v>439</v>
      </c>
      <c r="C13" s="451">
        <v>81966244.349477991</v>
      </c>
      <c r="D13" s="451">
        <v>74433166.529477999</v>
      </c>
      <c r="E13" s="451">
        <v>6454717.8500000006</v>
      </c>
      <c r="F13" s="451">
        <v>1078359.97</v>
      </c>
      <c r="G13" s="451">
        <v>0</v>
      </c>
      <c r="H13" s="451">
        <v>1169222.5308377859</v>
      </c>
      <c r="I13" s="451">
        <v>253398.28083778571</v>
      </c>
      <c r="J13" s="451">
        <v>415068.82</v>
      </c>
      <c r="K13" s="451">
        <v>500755.43000000005</v>
      </c>
      <c r="L13" s="451">
        <v>0</v>
      </c>
    </row>
    <row r="14" spans="1:12">
      <c r="A14" s="436">
        <v>8</v>
      </c>
      <c r="B14" s="451" t="s">
        <v>440</v>
      </c>
      <c r="C14" s="451">
        <v>53369094.630000025</v>
      </c>
      <c r="D14" s="451">
        <v>45999082.880000025</v>
      </c>
      <c r="E14" s="451">
        <v>5414303.9600000009</v>
      </c>
      <c r="F14" s="451">
        <v>1955707.79</v>
      </c>
      <c r="G14" s="451">
        <v>0</v>
      </c>
      <c r="H14" s="451">
        <v>1085120.5100000002</v>
      </c>
      <c r="I14" s="451">
        <v>250073.94000000012</v>
      </c>
      <c r="J14" s="451">
        <v>128276.82</v>
      </c>
      <c r="K14" s="451">
        <v>706769.75</v>
      </c>
      <c r="L14" s="451">
        <v>0</v>
      </c>
    </row>
    <row r="15" spans="1:12">
      <c r="A15" s="436">
        <v>9</v>
      </c>
      <c r="B15" s="451" t="s">
        <v>441</v>
      </c>
      <c r="C15" s="451">
        <v>35349465.179999992</v>
      </c>
      <c r="D15" s="451">
        <v>30615302.809999995</v>
      </c>
      <c r="E15" s="451">
        <v>4731217.9999999991</v>
      </c>
      <c r="F15" s="451">
        <v>2944.37</v>
      </c>
      <c r="G15" s="451">
        <v>0</v>
      </c>
      <c r="H15" s="451">
        <v>1134281.58</v>
      </c>
      <c r="I15" s="451">
        <v>107841.07000000004</v>
      </c>
      <c r="J15" s="451">
        <v>1023496.1399999999</v>
      </c>
      <c r="K15" s="451">
        <v>2944.37</v>
      </c>
      <c r="L15" s="451">
        <v>0</v>
      </c>
    </row>
    <row r="16" spans="1:12">
      <c r="A16" s="436">
        <v>10</v>
      </c>
      <c r="B16" s="451" t="s">
        <v>442</v>
      </c>
      <c r="C16" s="451">
        <v>12262488.440000007</v>
      </c>
      <c r="D16" s="451">
        <v>11272786.100000007</v>
      </c>
      <c r="E16" s="451">
        <v>0</v>
      </c>
      <c r="F16" s="451">
        <v>989702.34000000008</v>
      </c>
      <c r="G16" s="451">
        <v>0</v>
      </c>
      <c r="H16" s="451">
        <v>661150.44999999995</v>
      </c>
      <c r="I16" s="451">
        <v>56692.210000000014</v>
      </c>
      <c r="J16" s="451">
        <v>0</v>
      </c>
      <c r="K16" s="451">
        <v>604458.23999999999</v>
      </c>
      <c r="L16" s="451">
        <v>0</v>
      </c>
    </row>
    <row r="17" spans="1:12">
      <c r="A17" s="436">
        <v>11</v>
      </c>
      <c r="B17" s="451" t="s">
        <v>443</v>
      </c>
      <c r="C17" s="451">
        <v>10318852.140000001</v>
      </c>
      <c r="D17" s="451">
        <v>9056015.2200000007</v>
      </c>
      <c r="E17" s="451">
        <v>453751.08</v>
      </c>
      <c r="F17" s="451">
        <v>809085.84</v>
      </c>
      <c r="G17" s="451">
        <v>0</v>
      </c>
      <c r="H17" s="451">
        <v>401630.31000000006</v>
      </c>
      <c r="I17" s="451">
        <v>52599.960000000006</v>
      </c>
      <c r="J17" s="451">
        <v>51157.55</v>
      </c>
      <c r="K17" s="451">
        <v>297872.80000000005</v>
      </c>
      <c r="L17" s="451">
        <v>0</v>
      </c>
    </row>
    <row r="18" spans="1:12">
      <c r="A18" s="436">
        <v>12</v>
      </c>
      <c r="B18" s="451" t="s">
        <v>444</v>
      </c>
      <c r="C18" s="451">
        <v>75217301.569999918</v>
      </c>
      <c r="D18" s="451">
        <v>68022917.09999992</v>
      </c>
      <c r="E18" s="451">
        <v>2563557.4500000007</v>
      </c>
      <c r="F18" s="451">
        <v>4630827.0199999986</v>
      </c>
      <c r="G18" s="451">
        <v>0</v>
      </c>
      <c r="H18" s="451">
        <v>2706189.2600000002</v>
      </c>
      <c r="I18" s="451">
        <v>350280.72000000055</v>
      </c>
      <c r="J18" s="451">
        <v>270665.18000000005</v>
      </c>
      <c r="K18" s="451">
        <v>2085243.3599999996</v>
      </c>
      <c r="L18" s="451">
        <v>0</v>
      </c>
    </row>
    <row r="19" spans="1:12">
      <c r="A19" s="436">
        <v>13</v>
      </c>
      <c r="B19" s="451" t="s">
        <v>445</v>
      </c>
      <c r="C19" s="451">
        <v>22799085.029999994</v>
      </c>
      <c r="D19" s="451">
        <v>20720925.159999996</v>
      </c>
      <c r="E19" s="451">
        <v>977302.12999999989</v>
      </c>
      <c r="F19" s="451">
        <v>1100857.7399999998</v>
      </c>
      <c r="G19" s="451">
        <v>0</v>
      </c>
      <c r="H19" s="451">
        <v>642388.25999999989</v>
      </c>
      <c r="I19" s="451">
        <v>99909.999999999985</v>
      </c>
      <c r="J19" s="451">
        <v>82248.45</v>
      </c>
      <c r="K19" s="451">
        <v>460229.80999999994</v>
      </c>
      <c r="L19" s="451">
        <v>0</v>
      </c>
    </row>
    <row r="20" spans="1:12">
      <c r="A20" s="436">
        <v>14</v>
      </c>
      <c r="B20" s="451" t="s">
        <v>446</v>
      </c>
      <c r="C20" s="451">
        <v>109283828.25999996</v>
      </c>
      <c r="D20" s="451">
        <v>91141722.609999955</v>
      </c>
      <c r="E20" s="451">
        <v>11465284.860000001</v>
      </c>
      <c r="F20" s="451">
        <v>6676820.79</v>
      </c>
      <c r="G20" s="451">
        <v>0</v>
      </c>
      <c r="H20" s="451">
        <v>4288676.72</v>
      </c>
      <c r="I20" s="451">
        <v>262988.95000000007</v>
      </c>
      <c r="J20" s="451">
        <v>907119.87999999977</v>
      </c>
      <c r="K20" s="451">
        <v>3118567.89</v>
      </c>
      <c r="L20" s="451">
        <v>0</v>
      </c>
    </row>
    <row r="21" spans="1:12">
      <c r="A21" s="436">
        <v>15</v>
      </c>
      <c r="B21" s="451" t="s">
        <v>447</v>
      </c>
      <c r="C21" s="451">
        <v>34398774.230000004</v>
      </c>
      <c r="D21" s="451">
        <v>28149282.030000001</v>
      </c>
      <c r="E21" s="451">
        <v>5269562.53</v>
      </c>
      <c r="F21" s="451">
        <v>979929.67</v>
      </c>
      <c r="G21" s="451">
        <v>0</v>
      </c>
      <c r="H21" s="451">
        <v>443246.95</v>
      </c>
      <c r="I21" s="451">
        <v>83201.630000000019</v>
      </c>
      <c r="J21" s="451">
        <v>49400.270000000004</v>
      </c>
      <c r="K21" s="451">
        <v>310645.05</v>
      </c>
      <c r="L21" s="451">
        <v>0</v>
      </c>
    </row>
    <row r="22" spans="1:12">
      <c r="A22" s="436">
        <v>16</v>
      </c>
      <c r="B22" s="451" t="s">
        <v>448</v>
      </c>
      <c r="C22" s="451">
        <v>358558.99</v>
      </c>
      <c r="D22" s="451">
        <v>358558.99</v>
      </c>
      <c r="E22" s="451">
        <v>0</v>
      </c>
      <c r="F22" s="451">
        <v>0</v>
      </c>
      <c r="G22" s="451">
        <v>0</v>
      </c>
      <c r="H22" s="451">
        <v>885.11</v>
      </c>
      <c r="I22" s="451">
        <v>885.11</v>
      </c>
      <c r="J22" s="451">
        <v>0</v>
      </c>
      <c r="K22" s="451">
        <v>0</v>
      </c>
      <c r="L22" s="451">
        <v>0</v>
      </c>
    </row>
    <row r="23" spans="1:12">
      <c r="A23" s="436">
        <v>17</v>
      </c>
      <c r="B23" s="451" t="s">
        <v>526</v>
      </c>
      <c r="C23" s="451">
        <v>4653675.8600000003</v>
      </c>
      <c r="D23" s="451">
        <v>3734589.48</v>
      </c>
      <c r="E23" s="451">
        <v>919086.38</v>
      </c>
      <c r="F23" s="451">
        <v>0</v>
      </c>
      <c r="G23" s="451">
        <v>0</v>
      </c>
      <c r="H23" s="451">
        <v>96626.319999999992</v>
      </c>
      <c r="I23" s="451">
        <v>16189.149999999998</v>
      </c>
      <c r="J23" s="451">
        <v>80437.17</v>
      </c>
      <c r="K23" s="451">
        <v>0</v>
      </c>
      <c r="L23" s="451">
        <v>0</v>
      </c>
    </row>
    <row r="24" spans="1:12">
      <c r="A24" s="436">
        <v>18</v>
      </c>
      <c r="B24" s="451" t="s">
        <v>449</v>
      </c>
      <c r="C24" s="451">
        <v>15276103.76</v>
      </c>
      <c r="D24" s="451">
        <v>15268764.890000001</v>
      </c>
      <c r="E24" s="451">
        <v>0</v>
      </c>
      <c r="F24" s="451">
        <v>7338.87</v>
      </c>
      <c r="G24" s="451">
        <v>0</v>
      </c>
      <c r="H24" s="451">
        <v>15361.05</v>
      </c>
      <c r="I24" s="451">
        <v>11685.5</v>
      </c>
      <c r="J24" s="451">
        <v>0</v>
      </c>
      <c r="K24" s="451">
        <v>3675.55</v>
      </c>
      <c r="L24" s="451">
        <v>0</v>
      </c>
    </row>
    <row r="25" spans="1:12">
      <c r="A25" s="436">
        <v>19</v>
      </c>
      <c r="B25" s="451" t="s">
        <v>450</v>
      </c>
      <c r="C25" s="451">
        <v>2070860.3399999999</v>
      </c>
      <c r="D25" s="451">
        <v>2017779.7199999997</v>
      </c>
      <c r="E25" s="451">
        <v>0</v>
      </c>
      <c r="F25" s="451">
        <v>53080.62</v>
      </c>
      <c r="G25" s="451">
        <v>0</v>
      </c>
      <c r="H25" s="451">
        <v>31973.65</v>
      </c>
      <c r="I25" s="451">
        <v>12653.609999999999</v>
      </c>
      <c r="J25" s="451">
        <v>0</v>
      </c>
      <c r="K25" s="451">
        <v>19320.04</v>
      </c>
      <c r="L25" s="451">
        <v>0</v>
      </c>
    </row>
    <row r="26" spans="1:12">
      <c r="A26" s="436">
        <v>20</v>
      </c>
      <c r="B26" s="451" t="s">
        <v>525</v>
      </c>
      <c r="C26" s="451">
        <v>34191338.209999993</v>
      </c>
      <c r="D26" s="451">
        <v>33836776.569999993</v>
      </c>
      <c r="E26" s="451">
        <v>52209.25</v>
      </c>
      <c r="F26" s="451">
        <v>302352.39</v>
      </c>
      <c r="G26" s="451">
        <v>0</v>
      </c>
      <c r="H26" s="451">
        <v>285999.0400000001</v>
      </c>
      <c r="I26" s="451">
        <v>108155.4400000001</v>
      </c>
      <c r="J26" s="451">
        <v>4817.91</v>
      </c>
      <c r="K26" s="451">
        <v>173025.69</v>
      </c>
      <c r="L26" s="451">
        <v>0</v>
      </c>
    </row>
    <row r="27" spans="1:12">
      <c r="A27" s="436">
        <v>21</v>
      </c>
      <c r="B27" s="451" t="s">
        <v>451</v>
      </c>
      <c r="C27" s="451">
        <v>4413425.6999999993</v>
      </c>
      <c r="D27" s="451">
        <v>4010130.3799999994</v>
      </c>
      <c r="E27" s="451">
        <v>377958.1</v>
      </c>
      <c r="F27" s="451">
        <v>25337.22</v>
      </c>
      <c r="G27" s="451">
        <v>0</v>
      </c>
      <c r="H27" s="451">
        <v>72426.81</v>
      </c>
      <c r="I27" s="451">
        <v>17435.099999999999</v>
      </c>
      <c r="J27" s="451">
        <v>30921.429999999997</v>
      </c>
      <c r="K27" s="451">
        <v>24070.28</v>
      </c>
      <c r="L27" s="451">
        <v>0</v>
      </c>
    </row>
    <row r="28" spans="1:12">
      <c r="A28" s="436">
        <v>22</v>
      </c>
      <c r="B28" s="451" t="s">
        <v>452</v>
      </c>
      <c r="C28" s="451">
        <v>1557454.79</v>
      </c>
      <c r="D28" s="451">
        <v>893690.49999999988</v>
      </c>
      <c r="E28" s="451">
        <v>3971.8</v>
      </c>
      <c r="F28" s="451">
        <v>659792.49000000011</v>
      </c>
      <c r="G28" s="451">
        <v>0</v>
      </c>
      <c r="H28" s="451">
        <v>275532.77</v>
      </c>
      <c r="I28" s="451">
        <v>4033.5099999999993</v>
      </c>
      <c r="J28" s="451">
        <v>337.75</v>
      </c>
      <c r="K28" s="451">
        <v>271161.51</v>
      </c>
      <c r="L28" s="451">
        <v>0</v>
      </c>
    </row>
    <row r="29" spans="1:12">
      <c r="A29" s="436">
        <v>23</v>
      </c>
      <c r="B29" s="451" t="s">
        <v>453</v>
      </c>
      <c r="C29" s="451">
        <v>137222066.97999999</v>
      </c>
      <c r="D29" s="451">
        <v>129891953.42999998</v>
      </c>
      <c r="E29" s="451">
        <v>2366859.3899999992</v>
      </c>
      <c r="F29" s="451">
        <v>4963254.1600000011</v>
      </c>
      <c r="G29" s="451">
        <v>0</v>
      </c>
      <c r="H29" s="451">
        <v>3176533.3399999966</v>
      </c>
      <c r="I29" s="451">
        <v>679948.6399999992</v>
      </c>
      <c r="J29" s="451">
        <v>263922.52</v>
      </c>
      <c r="K29" s="451">
        <v>2232662.1799999974</v>
      </c>
      <c r="L29" s="451">
        <v>0</v>
      </c>
    </row>
    <row r="30" spans="1:12">
      <c r="A30" s="436">
        <v>24</v>
      </c>
      <c r="B30" s="451" t="s">
        <v>524</v>
      </c>
      <c r="C30" s="451">
        <v>145331227.68999982</v>
      </c>
      <c r="D30" s="451">
        <v>137242439.67999983</v>
      </c>
      <c r="E30" s="451">
        <v>4282347.13</v>
      </c>
      <c r="F30" s="451">
        <v>3806440.8799999994</v>
      </c>
      <c r="G30" s="451">
        <v>0</v>
      </c>
      <c r="H30" s="451">
        <v>3347871.4299999992</v>
      </c>
      <c r="I30" s="451">
        <v>800386.45999999926</v>
      </c>
      <c r="J30" s="451">
        <v>458042.2099999999</v>
      </c>
      <c r="K30" s="451">
        <v>2089442.76</v>
      </c>
      <c r="L30" s="451">
        <v>0</v>
      </c>
    </row>
    <row r="31" spans="1:12">
      <c r="A31" s="436">
        <v>25</v>
      </c>
      <c r="B31" s="451" t="s">
        <v>454</v>
      </c>
      <c r="C31" s="451">
        <v>54299777.880000025</v>
      </c>
      <c r="D31" s="451">
        <v>50054720.890000023</v>
      </c>
      <c r="E31" s="451">
        <v>1512675.84</v>
      </c>
      <c r="F31" s="451">
        <v>2732381.15</v>
      </c>
      <c r="G31" s="451">
        <v>0</v>
      </c>
      <c r="H31" s="451">
        <v>1419665.3800000001</v>
      </c>
      <c r="I31" s="451">
        <v>147766.20000000027</v>
      </c>
      <c r="J31" s="451">
        <v>171886.08999999997</v>
      </c>
      <c r="K31" s="451">
        <v>1100013.0899999999</v>
      </c>
      <c r="L31" s="451">
        <v>0</v>
      </c>
    </row>
    <row r="32" spans="1:12">
      <c r="A32" s="436">
        <v>26</v>
      </c>
      <c r="B32" s="451" t="s">
        <v>521</v>
      </c>
      <c r="C32" s="451">
        <v>38998432.779999949</v>
      </c>
      <c r="D32" s="451">
        <v>34493534.409999952</v>
      </c>
      <c r="E32" s="451">
        <v>1770325.9399999995</v>
      </c>
      <c r="F32" s="451">
        <v>2734572.4299999988</v>
      </c>
      <c r="G32" s="451">
        <v>0</v>
      </c>
      <c r="H32" s="451">
        <v>1237612.3299999989</v>
      </c>
      <c r="I32" s="451">
        <v>133091.35999999984</v>
      </c>
      <c r="J32" s="451">
        <v>105815.36999999998</v>
      </c>
      <c r="K32" s="451">
        <v>998705.59999999916</v>
      </c>
      <c r="L32" s="451">
        <v>0</v>
      </c>
    </row>
    <row r="33" spans="1:12">
      <c r="A33" s="436">
        <v>27</v>
      </c>
      <c r="B33" s="505" t="s">
        <v>64</v>
      </c>
      <c r="C33" s="451">
        <v>1197891454.8974662</v>
      </c>
      <c r="D33" s="451">
        <v>1088928209.827466</v>
      </c>
      <c r="E33" s="451">
        <v>67696661.410000011</v>
      </c>
      <c r="F33" s="451">
        <v>41266583.659999996</v>
      </c>
      <c r="G33" s="451">
        <v>0</v>
      </c>
      <c r="H33" s="451">
        <v>28247048.029081497</v>
      </c>
      <c r="I33" s="451">
        <v>4448021.0890815072</v>
      </c>
      <c r="J33" s="451">
        <v>6118956.1999999993</v>
      </c>
      <c r="K33" s="451">
        <v>17680070.739999995</v>
      </c>
      <c r="L33" s="451">
        <v>0</v>
      </c>
    </row>
    <row r="35" spans="1:12">
      <c r="B35" s="504"/>
      <c r="C35" s="504"/>
    </row>
  </sheetData>
  <mergeCells count="3">
    <mergeCell ref="A5:B6"/>
    <mergeCell ref="C5:G5"/>
    <mergeCell ref="H5:L5"/>
  </mergeCells>
  <conditionalFormatting sqref="A5">
    <cfRule type="duplicateValues" dxfId="5" priority="1"/>
    <cfRule type="duplicateValues" dxfId="4" priority="2"/>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92D050"/>
  </sheetPr>
  <dimension ref="A1:K13"/>
  <sheetViews>
    <sheetView showGridLines="0" zoomScaleNormal="100" workbookViewId="0"/>
  </sheetViews>
  <sheetFormatPr defaultColWidth="8.6640625" defaultRowHeight="12"/>
  <cols>
    <col min="1" max="1" width="11.88671875" style="506" bestFit="1" customWidth="1"/>
    <col min="2" max="2" width="68.6640625" style="506" customWidth="1"/>
    <col min="3" max="11" width="28.33203125" style="506" customWidth="1"/>
    <col min="12" max="16384" width="8.6640625" style="506"/>
  </cols>
  <sheetData>
    <row r="1" spans="1:11" s="447" customFormat="1" ht="13.8">
      <c r="A1" s="348" t="s">
        <v>30</v>
      </c>
      <c r="B1" s="433" t="str">
        <f>Info!C2</f>
        <v>Terabank</v>
      </c>
    </row>
    <row r="2" spans="1:11" s="447" customFormat="1">
      <c r="A2" s="348" t="s">
        <v>31</v>
      </c>
      <c r="B2" s="432">
        <f>'1. key ratios'!B2</f>
        <v>45107</v>
      </c>
    </row>
    <row r="3" spans="1:11" s="447" customFormat="1">
      <c r="A3" s="349" t="s">
        <v>504</v>
      </c>
    </row>
    <row r="4" spans="1:11">
      <c r="C4" s="510" t="s">
        <v>698</v>
      </c>
      <c r="D4" s="510" t="s">
        <v>697</v>
      </c>
      <c r="E4" s="510" t="s">
        <v>696</v>
      </c>
      <c r="F4" s="510" t="s">
        <v>695</v>
      </c>
      <c r="G4" s="510" t="s">
        <v>694</v>
      </c>
      <c r="H4" s="510" t="s">
        <v>693</v>
      </c>
      <c r="I4" s="510" t="s">
        <v>692</v>
      </c>
      <c r="J4" s="510" t="s">
        <v>691</v>
      </c>
      <c r="K4" s="510" t="s">
        <v>690</v>
      </c>
    </row>
    <row r="5" spans="1:11" ht="104.1" customHeight="1">
      <c r="A5" s="657" t="s">
        <v>689</v>
      </c>
      <c r="B5" s="658"/>
      <c r="C5" s="509" t="s">
        <v>505</v>
      </c>
      <c r="D5" s="509" t="s">
        <v>506</v>
      </c>
      <c r="E5" s="509" t="s">
        <v>507</v>
      </c>
      <c r="F5" s="509" t="s">
        <v>508</v>
      </c>
      <c r="G5" s="509" t="s">
        <v>509</v>
      </c>
      <c r="H5" s="509" t="s">
        <v>510</v>
      </c>
      <c r="I5" s="509" t="s">
        <v>511</v>
      </c>
      <c r="J5" s="509" t="s">
        <v>512</v>
      </c>
      <c r="K5" s="509" t="s">
        <v>513</v>
      </c>
    </row>
    <row r="6" spans="1:11">
      <c r="A6" s="436">
        <v>1</v>
      </c>
      <c r="B6" s="436" t="s">
        <v>473</v>
      </c>
      <c r="C6" s="436">
        <v>26395064.780000001</v>
      </c>
      <c r="D6" s="436">
        <v>48019568.939999998</v>
      </c>
      <c r="E6" s="436">
        <v>0</v>
      </c>
      <c r="F6" s="436">
        <v>3983035.6399999997</v>
      </c>
      <c r="G6" s="436">
        <v>952874212.38999867</v>
      </c>
      <c r="H6" s="436">
        <v>0</v>
      </c>
      <c r="I6" s="436">
        <v>77729330.22999984</v>
      </c>
      <c r="J6" s="436">
        <v>13123676.581800014</v>
      </c>
      <c r="K6" s="436">
        <v>75766566.335664511</v>
      </c>
    </row>
    <row r="7" spans="1:11">
      <c r="A7" s="436">
        <v>2</v>
      </c>
      <c r="B7" s="436" t="s">
        <v>514</v>
      </c>
      <c r="C7" s="436">
        <v>0</v>
      </c>
      <c r="D7" s="436">
        <v>0</v>
      </c>
      <c r="E7" s="436">
        <v>0</v>
      </c>
      <c r="F7" s="436">
        <v>0</v>
      </c>
      <c r="G7" s="436">
        <v>0</v>
      </c>
      <c r="H7" s="436">
        <v>0</v>
      </c>
      <c r="I7" s="436">
        <v>0</v>
      </c>
      <c r="J7" s="436">
        <v>0</v>
      </c>
      <c r="K7" s="436">
        <v>31140594.219999999</v>
      </c>
    </row>
    <row r="8" spans="1:11">
      <c r="A8" s="436">
        <v>3</v>
      </c>
      <c r="B8" s="436" t="s">
        <v>481</v>
      </c>
      <c r="C8" s="436">
        <v>11742636.760000005</v>
      </c>
      <c r="D8" s="436">
        <v>0</v>
      </c>
      <c r="E8" s="436">
        <v>0</v>
      </c>
      <c r="F8" s="436">
        <v>0</v>
      </c>
      <c r="G8" s="436">
        <v>25895179.229999989</v>
      </c>
      <c r="H8" s="436">
        <v>0</v>
      </c>
      <c r="I8" s="436">
        <v>8183155.2199999988</v>
      </c>
      <c r="J8" s="436">
        <v>634201.38699999999</v>
      </c>
      <c r="K8" s="436">
        <v>283428.54600000381</v>
      </c>
    </row>
    <row r="9" spans="1:11">
      <c r="A9" s="436">
        <v>4</v>
      </c>
      <c r="B9" s="456" t="s">
        <v>515</v>
      </c>
      <c r="C9" s="436">
        <v>79247.839999999982</v>
      </c>
      <c r="D9" s="436">
        <v>17961.39</v>
      </c>
      <c r="E9" s="436">
        <v>0</v>
      </c>
      <c r="F9" s="436">
        <v>0</v>
      </c>
      <c r="G9" s="436">
        <v>35450020.079999991</v>
      </c>
      <c r="H9" s="436">
        <v>0</v>
      </c>
      <c r="I9" s="436">
        <v>2326897.8199999989</v>
      </c>
      <c r="J9" s="436">
        <v>795940.90090000012</v>
      </c>
      <c r="K9" s="436">
        <v>2596515.6291000172</v>
      </c>
    </row>
    <row r="10" spans="1:11">
      <c r="A10" s="436">
        <v>5</v>
      </c>
      <c r="B10" s="456" t="s">
        <v>516</v>
      </c>
      <c r="C10" s="436">
        <v>0</v>
      </c>
      <c r="D10" s="436">
        <v>0</v>
      </c>
      <c r="E10" s="436">
        <v>0</v>
      </c>
      <c r="F10" s="436">
        <v>0</v>
      </c>
      <c r="G10" s="436">
        <v>0</v>
      </c>
      <c r="H10" s="436">
        <v>0</v>
      </c>
      <c r="I10" s="436">
        <v>0</v>
      </c>
      <c r="J10" s="436">
        <v>0</v>
      </c>
      <c r="K10" s="436">
        <v>0</v>
      </c>
    </row>
    <row r="11" spans="1:11">
      <c r="A11" s="436">
        <v>6</v>
      </c>
      <c r="B11" s="456" t="s">
        <v>517</v>
      </c>
      <c r="C11" s="436">
        <v>57474.35</v>
      </c>
      <c r="D11" s="436">
        <v>0</v>
      </c>
      <c r="E11" s="436">
        <v>0</v>
      </c>
      <c r="F11" s="436">
        <v>0</v>
      </c>
      <c r="G11" s="436">
        <v>33748.93</v>
      </c>
      <c r="H11" s="436">
        <v>0</v>
      </c>
      <c r="I11" s="436">
        <v>0</v>
      </c>
      <c r="J11" s="436">
        <v>125534.5092</v>
      </c>
      <c r="K11" s="436">
        <v>22.190800000011222</v>
      </c>
    </row>
    <row r="13" spans="1:11" ht="13.8">
      <c r="B13" s="507"/>
    </row>
  </sheetData>
  <mergeCells count="1">
    <mergeCell ref="A5:B5"/>
  </mergeCells>
  <conditionalFormatting sqref="A5">
    <cfRule type="duplicateValues" dxfId="2" priority="1"/>
    <cfRule type="duplicateValues" dxfId="1" priority="2"/>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92D050"/>
  </sheetPr>
  <dimension ref="A1:V20"/>
  <sheetViews>
    <sheetView showGridLines="0" zoomScaleNormal="100" workbookViewId="0"/>
  </sheetViews>
  <sheetFormatPr defaultColWidth="8.6640625" defaultRowHeight="14.4"/>
  <cols>
    <col min="1" max="1" width="10" style="511" bestFit="1" customWidth="1"/>
    <col min="2" max="2" width="71.6640625" style="511" customWidth="1"/>
    <col min="3" max="3" width="10.5546875" style="511" bestFit="1" customWidth="1"/>
    <col min="4" max="7" width="15.5546875" style="511" customWidth="1"/>
    <col min="8" max="8" width="10.5546875" style="511" bestFit="1" customWidth="1"/>
    <col min="9" max="12" width="17.33203125" style="511" customWidth="1"/>
    <col min="13" max="13" width="10.5546875" style="511" bestFit="1" customWidth="1"/>
    <col min="14" max="17" width="16.109375" style="511" customWidth="1"/>
    <col min="18" max="18" width="12.33203125" style="511" bestFit="1" customWidth="1"/>
    <col min="19" max="19" width="46.88671875" style="511" bestFit="1" customWidth="1"/>
    <col min="20" max="20" width="43.44140625" style="511" bestFit="1" customWidth="1"/>
    <col min="21" max="21" width="45.88671875" style="511" bestFit="1" customWidth="1"/>
    <col min="22" max="22" width="43.44140625" style="511" bestFit="1" customWidth="1"/>
    <col min="23" max="16384" width="8.6640625" style="511"/>
  </cols>
  <sheetData>
    <row r="1" spans="1:22">
      <c r="A1" s="348" t="s">
        <v>30</v>
      </c>
      <c r="B1" s="433" t="str">
        <f>Info!C2</f>
        <v>Terabank</v>
      </c>
    </row>
    <row r="2" spans="1:22">
      <c r="A2" s="348" t="s">
        <v>31</v>
      </c>
      <c r="B2" s="432">
        <f>'1. key ratios'!B2</f>
        <v>45107</v>
      </c>
    </row>
    <row r="3" spans="1:22">
      <c r="A3" s="349" t="s">
        <v>532</v>
      </c>
      <c r="B3" s="447"/>
    </row>
    <row r="4" spans="1:22">
      <c r="A4" s="349"/>
      <c r="B4" s="447"/>
    </row>
    <row r="5" spans="1:22" ht="24" customHeight="1">
      <c r="A5" s="659" t="s">
        <v>533</v>
      </c>
      <c r="B5" s="660"/>
      <c r="C5" s="664" t="s">
        <v>699</v>
      </c>
      <c r="D5" s="664"/>
      <c r="E5" s="664"/>
      <c r="F5" s="664"/>
      <c r="G5" s="664"/>
      <c r="H5" s="664" t="s">
        <v>551</v>
      </c>
      <c r="I5" s="664"/>
      <c r="J5" s="664"/>
      <c r="K5" s="664"/>
      <c r="L5" s="664"/>
      <c r="M5" s="664" t="s">
        <v>663</v>
      </c>
      <c r="N5" s="664"/>
      <c r="O5" s="664"/>
      <c r="P5" s="664"/>
      <c r="Q5" s="664"/>
      <c r="R5" s="663" t="s">
        <v>534</v>
      </c>
      <c r="S5" s="663" t="s">
        <v>548</v>
      </c>
      <c r="T5" s="663" t="s">
        <v>549</v>
      </c>
      <c r="U5" s="663" t="s">
        <v>710</v>
      </c>
      <c r="V5" s="663" t="s">
        <v>711</v>
      </c>
    </row>
    <row r="6" spans="1:22" ht="36" customHeight="1">
      <c r="A6" s="661"/>
      <c r="B6" s="662"/>
      <c r="C6" s="520"/>
      <c r="D6" s="445" t="s">
        <v>684</v>
      </c>
      <c r="E6" s="445" t="s">
        <v>683</v>
      </c>
      <c r="F6" s="445" t="s">
        <v>682</v>
      </c>
      <c r="G6" s="445" t="s">
        <v>681</v>
      </c>
      <c r="H6" s="520"/>
      <c r="I6" s="445" t="s">
        <v>684</v>
      </c>
      <c r="J6" s="445" t="s">
        <v>683</v>
      </c>
      <c r="K6" s="445" t="s">
        <v>682</v>
      </c>
      <c r="L6" s="445" t="s">
        <v>681</v>
      </c>
      <c r="M6" s="520"/>
      <c r="N6" s="445" t="s">
        <v>684</v>
      </c>
      <c r="O6" s="445" t="s">
        <v>683</v>
      </c>
      <c r="P6" s="445" t="s">
        <v>682</v>
      </c>
      <c r="Q6" s="445" t="s">
        <v>681</v>
      </c>
      <c r="R6" s="663"/>
      <c r="S6" s="663"/>
      <c r="T6" s="663"/>
      <c r="U6" s="663"/>
      <c r="V6" s="663"/>
    </row>
    <row r="7" spans="1:22">
      <c r="A7" s="515">
        <v>1</v>
      </c>
      <c r="B7" s="519" t="s">
        <v>542</v>
      </c>
      <c r="C7" s="508">
        <v>35462985.898000002</v>
      </c>
      <c r="D7" s="508">
        <v>33962958.218000002</v>
      </c>
      <c r="E7" s="508">
        <v>913830.13</v>
      </c>
      <c r="F7" s="508">
        <v>586197.55000000005</v>
      </c>
      <c r="G7" s="508">
        <v>0</v>
      </c>
      <c r="H7" s="508">
        <v>36231011.370099992</v>
      </c>
      <c r="I7" s="508">
        <v>34569184.230099991</v>
      </c>
      <c r="J7" s="508">
        <v>965816.33</v>
      </c>
      <c r="K7" s="508">
        <v>696010.81</v>
      </c>
      <c r="L7" s="508">
        <v>0</v>
      </c>
      <c r="M7" s="508">
        <v>552009.54187644995</v>
      </c>
      <c r="N7" s="508">
        <v>109583.58669387001</v>
      </c>
      <c r="O7" s="508">
        <v>106805.16095582</v>
      </c>
      <c r="P7" s="508">
        <v>335620.79422675999</v>
      </c>
      <c r="Q7" s="508">
        <v>0</v>
      </c>
      <c r="R7" s="508">
        <v>2981</v>
      </c>
      <c r="S7" s="531">
        <v>0.36833490285499737</v>
      </c>
      <c r="T7" s="538">
        <v>0.44365274989430081</v>
      </c>
      <c r="U7" s="508">
        <v>0.37172403999999998</v>
      </c>
      <c r="V7" s="532">
        <v>27.3383</v>
      </c>
    </row>
    <row r="8" spans="1:22">
      <c r="A8" s="515">
        <v>2</v>
      </c>
      <c r="B8" s="518" t="s">
        <v>541</v>
      </c>
      <c r="C8" s="508">
        <v>92520040.768800005</v>
      </c>
      <c r="D8" s="508">
        <v>87349976.574100003</v>
      </c>
      <c r="E8" s="508">
        <v>1936824.3821999999</v>
      </c>
      <c r="F8" s="508">
        <v>3233239.8125</v>
      </c>
      <c r="G8" s="508">
        <v>0</v>
      </c>
      <c r="H8" s="508">
        <v>93018564.587499797</v>
      </c>
      <c r="I8" s="508">
        <v>87648311.432199806</v>
      </c>
      <c r="J8" s="508">
        <v>1947815.9373000001</v>
      </c>
      <c r="K8" s="508">
        <v>3422437.2179999999</v>
      </c>
      <c r="L8" s="508">
        <v>0</v>
      </c>
      <c r="M8" s="508">
        <v>2740434.2479222398</v>
      </c>
      <c r="N8" s="508">
        <v>474851.60266048997</v>
      </c>
      <c r="O8" s="508">
        <v>206216.9606666</v>
      </c>
      <c r="P8" s="508">
        <v>2059365.6845951499</v>
      </c>
      <c r="Q8" s="508">
        <v>0</v>
      </c>
      <c r="R8" s="508">
        <v>6564</v>
      </c>
      <c r="S8" s="531">
        <v>0.12673762527493315</v>
      </c>
      <c r="T8" s="538">
        <v>0.15062798812122011</v>
      </c>
      <c r="U8" s="508">
        <v>0.12918690999999999</v>
      </c>
      <c r="V8" s="532">
        <v>50.814300000000003</v>
      </c>
    </row>
    <row r="9" spans="1:22">
      <c r="A9" s="515">
        <v>3</v>
      </c>
      <c r="B9" s="518" t="s">
        <v>540</v>
      </c>
      <c r="C9" s="508">
        <v>0</v>
      </c>
      <c r="D9" s="508">
        <v>0</v>
      </c>
      <c r="E9" s="508">
        <v>0</v>
      </c>
      <c r="F9" s="508">
        <v>0</v>
      </c>
      <c r="G9" s="508">
        <v>0</v>
      </c>
      <c r="H9" s="508">
        <v>0</v>
      </c>
      <c r="I9" s="508">
        <v>0</v>
      </c>
      <c r="J9" s="508">
        <v>0</v>
      </c>
      <c r="K9" s="508">
        <v>0</v>
      </c>
      <c r="L9" s="508">
        <v>0</v>
      </c>
      <c r="M9" s="508">
        <v>0</v>
      </c>
      <c r="N9" s="508">
        <v>0</v>
      </c>
      <c r="O9" s="508">
        <v>0</v>
      </c>
      <c r="P9" s="508">
        <v>0</v>
      </c>
      <c r="Q9" s="508">
        <v>0</v>
      </c>
      <c r="R9" s="508">
        <v>0</v>
      </c>
      <c r="S9" s="531" t="s">
        <v>722</v>
      </c>
      <c r="T9" s="538" t="s">
        <v>722</v>
      </c>
      <c r="U9" s="508">
        <v>0</v>
      </c>
      <c r="V9" s="532">
        <v>0</v>
      </c>
    </row>
    <row r="10" spans="1:22">
      <c r="A10" s="515">
        <v>4</v>
      </c>
      <c r="B10" s="518" t="s">
        <v>539</v>
      </c>
      <c r="C10" s="508">
        <v>17534.05</v>
      </c>
      <c r="D10" s="508">
        <v>15854.26</v>
      </c>
      <c r="E10" s="508">
        <v>0</v>
      </c>
      <c r="F10" s="508">
        <v>1679.79</v>
      </c>
      <c r="G10" s="508">
        <v>0</v>
      </c>
      <c r="H10" s="508">
        <v>17534.05</v>
      </c>
      <c r="I10" s="508">
        <v>15854.26</v>
      </c>
      <c r="J10" s="508">
        <v>0</v>
      </c>
      <c r="K10" s="508">
        <v>1679.79</v>
      </c>
      <c r="L10" s="508">
        <v>0</v>
      </c>
      <c r="M10" s="508">
        <v>1820.6000511899999</v>
      </c>
      <c r="N10" s="508">
        <v>140.81005119</v>
      </c>
      <c r="O10" s="508">
        <v>0</v>
      </c>
      <c r="P10" s="508">
        <v>1679.79</v>
      </c>
      <c r="Q10" s="508">
        <v>0</v>
      </c>
      <c r="R10" s="508">
        <v>18</v>
      </c>
      <c r="S10" s="531">
        <v>0</v>
      </c>
      <c r="T10" s="538">
        <v>0.24731005535591077</v>
      </c>
      <c r="U10" s="508">
        <v>0</v>
      </c>
      <c r="V10" s="532">
        <v>12.103899999999999</v>
      </c>
    </row>
    <row r="11" spans="1:22">
      <c r="A11" s="515">
        <v>5</v>
      </c>
      <c r="B11" s="518" t="s">
        <v>538</v>
      </c>
      <c r="C11" s="508">
        <v>2022376.6224</v>
      </c>
      <c r="D11" s="508">
        <v>1866029.75</v>
      </c>
      <c r="E11" s="508">
        <v>27303.55</v>
      </c>
      <c r="F11" s="508">
        <v>129043.3224</v>
      </c>
      <c r="G11" s="508">
        <v>0</v>
      </c>
      <c r="H11" s="508">
        <v>2034388.7924000002</v>
      </c>
      <c r="I11" s="508">
        <v>1872531.03</v>
      </c>
      <c r="J11" s="508">
        <v>28570.62</v>
      </c>
      <c r="K11" s="508">
        <v>133287.14239999998</v>
      </c>
      <c r="L11" s="508">
        <v>0</v>
      </c>
      <c r="M11" s="508">
        <v>155221.99733322</v>
      </c>
      <c r="N11" s="508">
        <v>30082.19694107</v>
      </c>
      <c r="O11" s="508">
        <v>4116.0439060799999</v>
      </c>
      <c r="P11" s="508">
        <v>121023.75648607001</v>
      </c>
      <c r="Q11" s="508">
        <v>0</v>
      </c>
      <c r="R11" s="508">
        <v>3081</v>
      </c>
      <c r="S11" s="531">
        <v>0.13660884347992236</v>
      </c>
      <c r="T11" s="538">
        <v>0.14545621171494599</v>
      </c>
      <c r="U11" s="508">
        <v>0.13473941</v>
      </c>
      <c r="V11" s="532">
        <v>26.801500000000001</v>
      </c>
    </row>
    <row r="12" spans="1:22">
      <c r="A12" s="515">
        <v>6</v>
      </c>
      <c r="B12" s="518" t="s">
        <v>537</v>
      </c>
      <c r="C12" s="508">
        <v>2136285.1117000002</v>
      </c>
      <c r="D12" s="508">
        <v>1959765.9971</v>
      </c>
      <c r="E12" s="508">
        <v>85086.634600000005</v>
      </c>
      <c r="F12" s="508">
        <v>91432.48</v>
      </c>
      <c r="G12" s="508">
        <v>0</v>
      </c>
      <c r="H12" s="508">
        <v>2184802.1335999998</v>
      </c>
      <c r="I12" s="508">
        <v>1983760.8363999999</v>
      </c>
      <c r="J12" s="508">
        <v>87711.427200000006</v>
      </c>
      <c r="K12" s="508">
        <v>113329.87</v>
      </c>
      <c r="L12" s="508">
        <v>0</v>
      </c>
      <c r="M12" s="508">
        <v>142751.22227391999</v>
      </c>
      <c r="N12" s="508">
        <v>32506.52953448</v>
      </c>
      <c r="O12" s="508">
        <v>14097.70506649</v>
      </c>
      <c r="P12" s="508">
        <v>96146.987672949996</v>
      </c>
      <c r="Q12" s="508">
        <v>0</v>
      </c>
      <c r="R12" s="508">
        <v>1665</v>
      </c>
      <c r="S12" s="531">
        <v>0.26415079146472586</v>
      </c>
      <c r="T12" s="538">
        <v>0.33333572659046673</v>
      </c>
      <c r="U12" s="508">
        <v>0.26840995000000001</v>
      </c>
      <c r="V12" s="532">
        <v>26.8294</v>
      </c>
    </row>
    <row r="13" spans="1:22">
      <c r="A13" s="515">
        <v>7</v>
      </c>
      <c r="B13" s="518" t="s">
        <v>536</v>
      </c>
      <c r="C13" s="508">
        <v>97990417.278100014</v>
      </c>
      <c r="D13" s="508">
        <v>92721432.057200015</v>
      </c>
      <c r="E13" s="508">
        <v>2562395.8737000003</v>
      </c>
      <c r="F13" s="508">
        <v>2706589.3472000007</v>
      </c>
      <c r="G13" s="508">
        <v>0</v>
      </c>
      <c r="H13" s="508">
        <v>98453121.550299972</v>
      </c>
      <c r="I13" s="508">
        <v>93229793.401899979</v>
      </c>
      <c r="J13" s="508">
        <v>2415412.6232000003</v>
      </c>
      <c r="K13" s="508">
        <v>2807915.5251999996</v>
      </c>
      <c r="L13" s="508">
        <v>0</v>
      </c>
      <c r="M13" s="508">
        <v>1079773.8985063301</v>
      </c>
      <c r="N13" s="508">
        <v>151696.64641251002</v>
      </c>
      <c r="O13" s="508">
        <v>59676.198979549998</v>
      </c>
      <c r="P13" s="508">
        <v>868401.05311427009</v>
      </c>
      <c r="Q13" s="508">
        <v>0</v>
      </c>
      <c r="R13" s="508">
        <v>1318</v>
      </c>
      <c r="S13" s="531">
        <v>0.11478936028907512</v>
      </c>
      <c r="T13" s="538">
        <v>0.12770793923093696</v>
      </c>
      <c r="U13" s="508">
        <v>0.11431292</v>
      </c>
      <c r="V13" s="532">
        <v>113.0123</v>
      </c>
    </row>
    <row r="14" spans="1:22">
      <c r="A14" s="513">
        <v>7.1</v>
      </c>
      <c r="B14" s="512" t="s">
        <v>545</v>
      </c>
      <c r="C14" s="508">
        <v>73416082.302200004</v>
      </c>
      <c r="D14" s="508">
        <v>69490199.380099997</v>
      </c>
      <c r="E14" s="508">
        <v>1614266.8126000001</v>
      </c>
      <c r="F14" s="508">
        <v>2311616.1095000003</v>
      </c>
      <c r="G14" s="508">
        <v>0</v>
      </c>
      <c r="H14" s="508">
        <v>73967708.003599972</v>
      </c>
      <c r="I14" s="508">
        <v>69934035.123099983</v>
      </c>
      <c r="J14" s="508">
        <v>1626709.2268000001</v>
      </c>
      <c r="K14" s="508">
        <v>2406963.6536999997</v>
      </c>
      <c r="L14" s="508">
        <v>0</v>
      </c>
      <c r="M14" s="508">
        <v>863925.95218860998</v>
      </c>
      <c r="N14" s="508">
        <v>109944.11242131001</v>
      </c>
      <c r="O14" s="508">
        <v>45570.992990750005</v>
      </c>
      <c r="P14" s="508">
        <v>708410.84677654994</v>
      </c>
      <c r="Q14" s="508">
        <v>0</v>
      </c>
      <c r="R14" s="508">
        <v>900</v>
      </c>
      <c r="S14" s="531">
        <v>0.11843732726245629</v>
      </c>
      <c r="T14" s="538">
        <v>0.13210970827640012</v>
      </c>
      <c r="U14" s="508">
        <v>0.11187776000000001</v>
      </c>
      <c r="V14" s="532">
        <v>113.7957</v>
      </c>
    </row>
    <row r="15" spans="1:22">
      <c r="A15" s="513">
        <v>7.2</v>
      </c>
      <c r="B15" s="512" t="s">
        <v>547</v>
      </c>
      <c r="C15" s="508">
        <v>16022543.0767</v>
      </c>
      <c r="D15" s="508">
        <v>15378760.7467</v>
      </c>
      <c r="E15" s="508">
        <v>368717.45</v>
      </c>
      <c r="F15" s="508">
        <v>275064.88</v>
      </c>
      <c r="G15" s="508">
        <v>0</v>
      </c>
      <c r="H15" s="508">
        <v>16142141.947800001</v>
      </c>
      <c r="I15" s="508">
        <v>15495609.437800001</v>
      </c>
      <c r="J15" s="508">
        <v>368510.66</v>
      </c>
      <c r="K15" s="508">
        <v>278021.84999999998</v>
      </c>
      <c r="L15" s="508">
        <v>0</v>
      </c>
      <c r="M15" s="508">
        <v>160569.93097945</v>
      </c>
      <c r="N15" s="508">
        <v>25202.391285350001</v>
      </c>
      <c r="O15" s="508">
        <v>10914.185981410001</v>
      </c>
      <c r="P15" s="508">
        <v>124453.35371269</v>
      </c>
      <c r="Q15" s="508">
        <v>0</v>
      </c>
      <c r="R15" s="508">
        <v>294</v>
      </c>
      <c r="S15" s="531">
        <v>0.13276168259345794</v>
      </c>
      <c r="T15" s="538">
        <v>0.14505341299065422</v>
      </c>
      <c r="U15" s="508">
        <v>0.12235628</v>
      </c>
      <c r="V15" s="532">
        <v>97.231800000000007</v>
      </c>
    </row>
    <row r="16" spans="1:22">
      <c r="A16" s="513">
        <v>7.3</v>
      </c>
      <c r="B16" s="512" t="s">
        <v>544</v>
      </c>
      <c r="C16" s="508">
        <v>8551791.8991999999</v>
      </c>
      <c r="D16" s="508">
        <v>7852471.9304</v>
      </c>
      <c r="E16" s="508">
        <v>579411.61109999998</v>
      </c>
      <c r="F16" s="508">
        <v>119908.35770000001</v>
      </c>
      <c r="G16" s="508">
        <v>0</v>
      </c>
      <c r="H16" s="508">
        <v>8343271.5988999987</v>
      </c>
      <c r="I16" s="508">
        <v>7800148.8409999991</v>
      </c>
      <c r="J16" s="508">
        <v>420192.73639999999</v>
      </c>
      <c r="K16" s="508">
        <v>122930.0215</v>
      </c>
      <c r="L16" s="508">
        <v>0</v>
      </c>
      <c r="M16" s="508">
        <v>55278.015338269994</v>
      </c>
      <c r="N16" s="508">
        <v>16550.142705849998</v>
      </c>
      <c r="O16" s="508">
        <v>3191.02000739</v>
      </c>
      <c r="P16" s="508">
        <v>35536.852625029998</v>
      </c>
      <c r="Q16" s="508">
        <v>0</v>
      </c>
      <c r="R16" s="508">
        <v>124</v>
      </c>
      <c r="S16" s="531">
        <v>9.6342579523938973E-2</v>
      </c>
      <c r="T16" s="538">
        <v>0.10672142932061318</v>
      </c>
      <c r="U16" s="508">
        <v>0.12014859</v>
      </c>
      <c r="V16" s="532">
        <v>136.20660000000001</v>
      </c>
    </row>
    <row r="17" spans="1:22">
      <c r="A17" s="515">
        <v>8</v>
      </c>
      <c r="B17" s="518" t="s">
        <v>543</v>
      </c>
      <c r="C17" s="508">
        <v>0</v>
      </c>
      <c r="D17" s="508">
        <v>0</v>
      </c>
      <c r="E17" s="508">
        <v>0</v>
      </c>
      <c r="F17" s="508">
        <v>0</v>
      </c>
      <c r="G17" s="508">
        <v>0</v>
      </c>
      <c r="H17" s="508">
        <v>0</v>
      </c>
      <c r="I17" s="508">
        <v>0</v>
      </c>
      <c r="J17" s="508">
        <v>0</v>
      </c>
      <c r="K17" s="508">
        <v>0</v>
      </c>
      <c r="L17" s="508">
        <v>0</v>
      </c>
      <c r="M17" s="508">
        <v>0</v>
      </c>
      <c r="N17" s="508">
        <v>0</v>
      </c>
      <c r="O17" s="508">
        <v>0</v>
      </c>
      <c r="P17" s="508">
        <v>0</v>
      </c>
      <c r="Q17" s="508">
        <v>0</v>
      </c>
      <c r="R17" s="508">
        <v>0</v>
      </c>
      <c r="S17" s="531" t="s">
        <v>722</v>
      </c>
      <c r="T17" s="538" t="s">
        <v>722</v>
      </c>
      <c r="U17" s="508">
        <v>0</v>
      </c>
      <c r="V17" s="532">
        <v>0</v>
      </c>
    </row>
    <row r="18" spans="1:22">
      <c r="A18" s="517">
        <v>9</v>
      </c>
      <c r="B18" s="516" t="s">
        <v>535</v>
      </c>
      <c r="C18" s="508">
        <v>394501.22</v>
      </c>
      <c r="D18" s="508">
        <v>390261.22</v>
      </c>
      <c r="E18" s="508">
        <v>0</v>
      </c>
      <c r="F18" s="508">
        <v>4240</v>
      </c>
      <c r="G18" s="508">
        <v>0</v>
      </c>
      <c r="H18" s="508">
        <v>439129.75999999995</v>
      </c>
      <c r="I18" s="508">
        <v>434070.97</v>
      </c>
      <c r="J18" s="508">
        <v>0</v>
      </c>
      <c r="K18" s="508">
        <v>5058.79</v>
      </c>
      <c r="L18" s="508">
        <v>0</v>
      </c>
      <c r="M18" s="508">
        <v>8580.45204982</v>
      </c>
      <c r="N18" s="508">
        <v>3521.66204982</v>
      </c>
      <c r="O18" s="508">
        <v>0</v>
      </c>
      <c r="P18" s="508">
        <v>5058.79</v>
      </c>
      <c r="Q18" s="508">
        <v>0</v>
      </c>
      <c r="R18" s="508">
        <v>39</v>
      </c>
      <c r="S18" s="531">
        <v>0.10900000000000001</v>
      </c>
      <c r="T18" s="538">
        <v>0.10900000000000001</v>
      </c>
      <c r="U18" s="508">
        <v>0.10718546</v>
      </c>
      <c r="V18" s="532">
        <v>66.770799999999994</v>
      </c>
    </row>
    <row r="19" spans="1:22">
      <c r="A19" s="515">
        <v>10</v>
      </c>
      <c r="B19" s="514" t="s">
        <v>546</v>
      </c>
      <c r="C19" s="508">
        <v>230544140.949</v>
      </c>
      <c r="D19" s="508">
        <v>218266278.07640001</v>
      </c>
      <c r="E19" s="508">
        <v>5525440.5704999994</v>
      </c>
      <c r="F19" s="508">
        <v>6752422.3021000009</v>
      </c>
      <c r="G19" s="508">
        <v>0</v>
      </c>
      <c r="H19" s="508">
        <v>232378552.24389976</v>
      </c>
      <c r="I19" s="508">
        <v>219753506.1605998</v>
      </c>
      <c r="J19" s="508">
        <v>5445326.9376999997</v>
      </c>
      <c r="K19" s="508">
        <v>7179719.1455999995</v>
      </c>
      <c r="L19" s="508">
        <v>0</v>
      </c>
      <c r="M19" s="508">
        <v>4680591.9600131698</v>
      </c>
      <c r="N19" s="508">
        <v>802383.03434342984</v>
      </c>
      <c r="O19" s="508">
        <v>390912.06957454002</v>
      </c>
      <c r="P19" s="508">
        <v>3487296.8560952004</v>
      </c>
      <c r="Q19" s="508">
        <v>0</v>
      </c>
      <c r="R19" s="508">
        <v>15666</v>
      </c>
      <c r="S19" s="531">
        <v>0.20015978553112271</v>
      </c>
      <c r="T19" s="538">
        <v>0.23560183142061139</v>
      </c>
      <c r="U19" s="538">
        <v>0.16146396934645577</v>
      </c>
      <c r="V19" s="532">
        <v>72.725399999999993</v>
      </c>
    </row>
    <row r="20" spans="1:22" ht="24">
      <c r="A20" s="513">
        <v>10.1</v>
      </c>
      <c r="B20" s="512" t="s">
        <v>550</v>
      </c>
      <c r="C20" s="508">
        <v>0</v>
      </c>
      <c r="D20" s="508">
        <v>0</v>
      </c>
      <c r="E20" s="508">
        <v>0</v>
      </c>
      <c r="F20" s="508">
        <v>0</v>
      </c>
      <c r="G20" s="508">
        <v>0</v>
      </c>
      <c r="H20" s="508">
        <v>0</v>
      </c>
      <c r="I20" s="508">
        <v>0</v>
      </c>
      <c r="J20" s="508">
        <v>0</v>
      </c>
      <c r="K20" s="508">
        <v>0</v>
      </c>
      <c r="L20" s="508">
        <v>0</v>
      </c>
      <c r="M20" s="508">
        <v>0</v>
      </c>
      <c r="N20" s="508">
        <v>0</v>
      </c>
      <c r="O20" s="508">
        <v>0</v>
      </c>
      <c r="P20" s="508">
        <v>0</v>
      </c>
      <c r="Q20" s="508">
        <v>0</v>
      </c>
      <c r="R20" s="508">
        <v>0</v>
      </c>
      <c r="S20" s="531">
        <v>0</v>
      </c>
      <c r="T20" s="508">
        <v>0</v>
      </c>
      <c r="U20" s="508">
        <v>0</v>
      </c>
      <c r="V20" s="532">
        <v>0</v>
      </c>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sheetPr>
  <dimension ref="A1:H69"/>
  <sheetViews>
    <sheetView topLeftCell="A29" zoomScale="80" zoomScaleNormal="80" workbookViewId="0"/>
  </sheetViews>
  <sheetFormatPr defaultRowHeight="14.4"/>
  <cols>
    <col min="1" max="1" width="8.6640625" style="385"/>
    <col min="2" max="2" width="69.33203125" style="386" customWidth="1"/>
    <col min="3" max="3" width="13.5546875" customWidth="1"/>
    <col min="4" max="4" width="14.44140625" customWidth="1"/>
    <col min="5" max="8" width="13.109375" customWidth="1"/>
  </cols>
  <sheetData>
    <row r="1" spans="1:8" s="5" customFormat="1" ht="13.8">
      <c r="A1" s="2" t="s">
        <v>30</v>
      </c>
      <c r="B1" s="3" t="str">
        <f>Info!C2</f>
        <v>Terabank</v>
      </c>
      <c r="C1" s="3"/>
      <c r="D1" s="4"/>
      <c r="E1" s="4"/>
      <c r="F1" s="4"/>
      <c r="G1" s="4"/>
    </row>
    <row r="2" spans="1:8" s="5" customFormat="1" ht="13.8">
      <c r="A2" s="2" t="s">
        <v>31</v>
      </c>
      <c r="B2" s="309">
        <f>'1. key ratios'!B2</f>
        <v>45107</v>
      </c>
      <c r="C2" s="3"/>
      <c r="D2" s="4"/>
      <c r="E2" s="4"/>
      <c r="F2" s="4"/>
      <c r="G2" s="4"/>
    </row>
    <row r="3" spans="1:8" s="5" customFormat="1" ht="13.8">
      <c r="A3" s="2"/>
      <c r="B3" s="3"/>
      <c r="C3" s="3"/>
      <c r="D3" s="4"/>
      <c r="E3" s="4"/>
      <c r="F3" s="4"/>
      <c r="G3" s="4"/>
    </row>
    <row r="4" spans="1:8" ht="21" customHeight="1">
      <c r="A4" s="555" t="s">
        <v>6</v>
      </c>
      <c r="B4" s="556" t="s">
        <v>557</v>
      </c>
      <c r="C4" s="558" t="s">
        <v>558</v>
      </c>
      <c r="D4" s="558"/>
      <c r="E4" s="558"/>
      <c r="F4" s="558" t="s">
        <v>559</v>
      </c>
      <c r="G4" s="558"/>
      <c r="H4" s="559"/>
    </row>
    <row r="5" spans="1:8" ht="21" customHeight="1">
      <c r="A5" s="555"/>
      <c r="B5" s="557"/>
      <c r="C5" s="355" t="s">
        <v>32</v>
      </c>
      <c r="D5" s="355" t="s">
        <v>33</v>
      </c>
      <c r="E5" s="355" t="s">
        <v>34</v>
      </c>
      <c r="F5" s="355" t="s">
        <v>32</v>
      </c>
      <c r="G5" s="355" t="s">
        <v>33</v>
      </c>
      <c r="H5" s="355" t="s">
        <v>34</v>
      </c>
    </row>
    <row r="6" spans="1:8" ht="26.4" customHeight="1">
      <c r="A6" s="555"/>
      <c r="B6" s="356" t="s">
        <v>560</v>
      </c>
      <c r="C6" s="560"/>
      <c r="D6" s="561"/>
      <c r="E6" s="561"/>
      <c r="F6" s="561"/>
      <c r="G6" s="561"/>
      <c r="H6" s="562"/>
    </row>
    <row r="7" spans="1:8" ht="23.1" customHeight="1">
      <c r="A7" s="357">
        <v>1</v>
      </c>
      <c r="B7" s="358" t="s">
        <v>561</v>
      </c>
      <c r="C7" s="354">
        <v>49770770.799999997</v>
      </c>
      <c r="D7" s="354">
        <v>140671401.09</v>
      </c>
      <c r="E7" s="354">
        <v>190442171.88999999</v>
      </c>
      <c r="F7" s="354">
        <v>36057895.060000002</v>
      </c>
      <c r="G7" s="354">
        <v>132167316.13</v>
      </c>
      <c r="H7" s="354">
        <v>168225211.19</v>
      </c>
    </row>
    <row r="8" spans="1:8">
      <c r="A8" s="357">
        <v>1.1000000000000001</v>
      </c>
      <c r="B8" s="359" t="s">
        <v>562</v>
      </c>
      <c r="C8" s="354">
        <v>18637041.600000001</v>
      </c>
      <c r="D8" s="354">
        <v>23614354.91</v>
      </c>
      <c r="E8" s="354">
        <v>42251396.510000005</v>
      </c>
      <c r="F8" s="354">
        <v>16740970.9</v>
      </c>
      <c r="G8" s="354">
        <v>16942929.030000001</v>
      </c>
      <c r="H8" s="354">
        <v>33683899.93</v>
      </c>
    </row>
    <row r="9" spans="1:8">
      <c r="A9" s="357">
        <v>1.2</v>
      </c>
      <c r="B9" s="359" t="s">
        <v>563</v>
      </c>
      <c r="C9" s="354">
        <v>25827678.359999999</v>
      </c>
      <c r="D9" s="354">
        <v>103833590.59</v>
      </c>
      <c r="E9" s="354">
        <v>129661268.95</v>
      </c>
      <c r="F9" s="354">
        <v>18945572.640000001</v>
      </c>
      <c r="G9" s="354">
        <v>107923562.44</v>
      </c>
      <c r="H9" s="354">
        <v>126869135.08</v>
      </c>
    </row>
    <row r="10" spans="1:8">
      <c r="A10" s="357">
        <v>1.3</v>
      </c>
      <c r="B10" s="359" t="s">
        <v>564</v>
      </c>
      <c r="C10" s="354">
        <v>5306050.84</v>
      </c>
      <c r="D10" s="354">
        <v>13223455.59</v>
      </c>
      <c r="E10" s="354">
        <v>18529506.43</v>
      </c>
      <c r="F10" s="354">
        <v>371351.52</v>
      </c>
      <c r="G10" s="354">
        <v>7300824.6600000001</v>
      </c>
      <c r="H10" s="354">
        <v>7672176.1799999997</v>
      </c>
    </row>
    <row r="11" spans="1:8">
      <c r="A11" s="357">
        <v>2</v>
      </c>
      <c r="B11" s="360" t="s">
        <v>565</v>
      </c>
      <c r="C11" s="354">
        <v>0</v>
      </c>
      <c r="D11" s="354">
        <v>0</v>
      </c>
      <c r="E11" s="354">
        <v>0</v>
      </c>
      <c r="F11" s="354">
        <v>0</v>
      </c>
      <c r="G11" s="354">
        <v>0</v>
      </c>
      <c r="H11" s="354">
        <v>0</v>
      </c>
    </row>
    <row r="12" spans="1:8">
      <c r="A12" s="357">
        <v>2.1</v>
      </c>
      <c r="B12" s="361" t="s">
        <v>566</v>
      </c>
      <c r="C12" s="354">
        <v>0</v>
      </c>
      <c r="D12" s="354">
        <v>0</v>
      </c>
      <c r="E12" s="354">
        <v>0</v>
      </c>
      <c r="F12" s="354">
        <v>0</v>
      </c>
      <c r="G12" s="354">
        <v>0</v>
      </c>
      <c r="H12" s="354">
        <v>0</v>
      </c>
    </row>
    <row r="13" spans="1:8" ht="26.4" customHeight="1">
      <c r="A13" s="357">
        <v>3</v>
      </c>
      <c r="B13" s="362" t="s">
        <v>567</v>
      </c>
      <c r="C13" s="354">
        <v>0</v>
      </c>
      <c r="D13" s="354">
        <v>0</v>
      </c>
      <c r="E13" s="354">
        <v>0</v>
      </c>
      <c r="F13" s="354">
        <v>0</v>
      </c>
      <c r="G13" s="354">
        <v>0</v>
      </c>
      <c r="H13" s="354">
        <v>0</v>
      </c>
    </row>
    <row r="14" spans="1:8" ht="26.4" customHeight="1">
      <c r="A14" s="357">
        <v>4</v>
      </c>
      <c r="B14" s="363" t="s">
        <v>568</v>
      </c>
      <c r="C14" s="354">
        <v>0</v>
      </c>
      <c r="D14" s="354">
        <v>0</v>
      </c>
      <c r="E14" s="354">
        <v>0</v>
      </c>
      <c r="F14" s="354">
        <v>0</v>
      </c>
      <c r="G14" s="354">
        <v>0</v>
      </c>
      <c r="H14" s="354">
        <v>0</v>
      </c>
    </row>
    <row r="15" spans="1:8" ht="24.6" customHeight="1">
      <c r="A15" s="357">
        <v>5</v>
      </c>
      <c r="B15" s="364" t="s">
        <v>569</v>
      </c>
      <c r="C15" s="354">
        <v>0</v>
      </c>
      <c r="D15" s="354">
        <v>0</v>
      </c>
      <c r="E15" s="354">
        <v>0</v>
      </c>
      <c r="F15" s="354">
        <v>0</v>
      </c>
      <c r="G15" s="354">
        <v>0</v>
      </c>
      <c r="H15" s="354">
        <v>0</v>
      </c>
    </row>
    <row r="16" spans="1:8">
      <c r="A16" s="357">
        <v>5.0999999999999996</v>
      </c>
      <c r="B16" s="365" t="s">
        <v>570</v>
      </c>
      <c r="C16" s="354">
        <v>0</v>
      </c>
      <c r="D16" s="354">
        <v>0</v>
      </c>
      <c r="E16" s="354">
        <v>0</v>
      </c>
      <c r="F16" s="354">
        <v>0</v>
      </c>
      <c r="G16" s="354">
        <v>0</v>
      </c>
      <c r="H16" s="354">
        <v>0</v>
      </c>
    </row>
    <row r="17" spans="1:8">
      <c r="A17" s="357">
        <v>5.2</v>
      </c>
      <c r="B17" s="365" t="s">
        <v>571</v>
      </c>
      <c r="C17" s="354">
        <v>0</v>
      </c>
      <c r="D17" s="354">
        <v>0</v>
      </c>
      <c r="E17" s="354">
        <v>0</v>
      </c>
      <c r="F17" s="354">
        <v>0</v>
      </c>
      <c r="G17" s="354">
        <v>0</v>
      </c>
      <c r="H17" s="354">
        <v>0</v>
      </c>
    </row>
    <row r="18" spans="1:8">
      <c r="A18" s="357">
        <v>5.3</v>
      </c>
      <c r="B18" s="366" t="s">
        <v>572</v>
      </c>
      <c r="C18" s="354">
        <v>0</v>
      </c>
      <c r="D18" s="354">
        <v>0</v>
      </c>
      <c r="E18" s="354">
        <v>0</v>
      </c>
      <c r="F18" s="354">
        <v>0</v>
      </c>
      <c r="G18" s="354">
        <v>0</v>
      </c>
      <c r="H18" s="354">
        <v>0</v>
      </c>
    </row>
    <row r="19" spans="1:8">
      <c r="A19" s="357">
        <v>6</v>
      </c>
      <c r="B19" s="362" t="s">
        <v>573</v>
      </c>
      <c r="C19" s="354">
        <v>780904756.63295209</v>
      </c>
      <c r="D19" s="354">
        <v>579600584.10640466</v>
      </c>
      <c r="E19" s="354">
        <v>1360505340.7393568</v>
      </c>
      <c r="F19" s="354">
        <v>665109597.08948147</v>
      </c>
      <c r="G19" s="354">
        <v>513286689.04438382</v>
      </c>
      <c r="H19" s="354">
        <v>1178396286.1338654</v>
      </c>
    </row>
    <row r="20" spans="1:8">
      <c r="A20" s="357">
        <v>6.1</v>
      </c>
      <c r="B20" s="365" t="s">
        <v>571</v>
      </c>
      <c r="C20" s="354">
        <v>190860932.72281525</v>
      </c>
      <c r="D20" s="354">
        <v>0</v>
      </c>
      <c r="E20" s="354">
        <v>190860932.72281525</v>
      </c>
      <c r="F20" s="354">
        <v>154746671.59791023</v>
      </c>
      <c r="G20" s="354">
        <v>0</v>
      </c>
      <c r="H20" s="354">
        <v>154746671.59791023</v>
      </c>
    </row>
    <row r="21" spans="1:8">
      <c r="A21" s="357">
        <v>6.2</v>
      </c>
      <c r="B21" s="366" t="s">
        <v>572</v>
      </c>
      <c r="C21" s="354">
        <v>590043823.91013682</v>
      </c>
      <c r="D21" s="354">
        <v>579600584.10640466</v>
      </c>
      <c r="E21" s="354">
        <v>1169644408.0165415</v>
      </c>
      <c r="F21" s="354">
        <v>510362925.49157125</v>
      </c>
      <c r="G21" s="354">
        <v>513286689.04438382</v>
      </c>
      <c r="H21" s="354">
        <v>1023649614.5359551</v>
      </c>
    </row>
    <row r="22" spans="1:8">
      <c r="A22" s="357">
        <v>7</v>
      </c>
      <c r="B22" s="360" t="s">
        <v>574</v>
      </c>
      <c r="C22" s="354">
        <v>2538</v>
      </c>
      <c r="D22" s="354">
        <v>0</v>
      </c>
      <c r="E22" s="354">
        <v>2538</v>
      </c>
      <c r="F22" s="354">
        <v>2538</v>
      </c>
      <c r="G22" s="354">
        <v>0</v>
      </c>
      <c r="H22" s="354">
        <v>2538</v>
      </c>
    </row>
    <row r="23" spans="1:8">
      <c r="A23" s="357">
        <v>8</v>
      </c>
      <c r="B23" s="367" t="s">
        <v>575</v>
      </c>
      <c r="C23" s="354">
        <v>0</v>
      </c>
      <c r="D23" s="354">
        <v>0</v>
      </c>
      <c r="E23" s="354">
        <v>0</v>
      </c>
      <c r="F23" s="354">
        <v>0</v>
      </c>
      <c r="G23" s="354">
        <v>0</v>
      </c>
      <c r="H23" s="354">
        <v>0</v>
      </c>
    </row>
    <row r="24" spans="1:8">
      <c r="A24" s="357">
        <v>9</v>
      </c>
      <c r="B24" s="363" t="s">
        <v>576</v>
      </c>
      <c r="C24" s="354">
        <v>24580620</v>
      </c>
      <c r="D24" s="354">
        <v>0</v>
      </c>
      <c r="E24" s="354">
        <v>24580620</v>
      </c>
      <c r="F24" s="354">
        <v>24520817</v>
      </c>
      <c r="G24" s="354">
        <v>0</v>
      </c>
      <c r="H24" s="354">
        <v>24520817</v>
      </c>
    </row>
    <row r="25" spans="1:8">
      <c r="A25" s="357">
        <v>9.1</v>
      </c>
      <c r="B25" s="365" t="s">
        <v>577</v>
      </c>
      <c r="C25" s="354">
        <v>24580620</v>
      </c>
      <c r="D25" s="354">
        <v>0</v>
      </c>
      <c r="E25" s="354">
        <v>24580620</v>
      </c>
      <c r="F25" s="354">
        <v>24520817</v>
      </c>
      <c r="G25" s="354">
        <v>0</v>
      </c>
      <c r="H25" s="354">
        <v>24520817</v>
      </c>
    </row>
    <row r="26" spans="1:8">
      <c r="A26" s="357">
        <v>9.1999999999999993</v>
      </c>
      <c r="B26" s="365" t="s">
        <v>578</v>
      </c>
      <c r="C26" s="354">
        <v>0</v>
      </c>
      <c r="D26" s="354">
        <v>0</v>
      </c>
      <c r="E26" s="354">
        <v>0</v>
      </c>
      <c r="F26" s="354">
        <v>0</v>
      </c>
      <c r="G26" s="354">
        <v>0</v>
      </c>
      <c r="H26" s="354">
        <v>0</v>
      </c>
    </row>
    <row r="27" spans="1:8">
      <c r="A27" s="357">
        <v>10</v>
      </c>
      <c r="B27" s="363" t="s">
        <v>579</v>
      </c>
      <c r="C27" s="354">
        <v>24624894</v>
      </c>
      <c r="D27" s="354">
        <v>0</v>
      </c>
      <c r="E27" s="354">
        <v>24624894</v>
      </c>
      <c r="F27" s="354">
        <v>23650896</v>
      </c>
      <c r="G27" s="354">
        <v>0</v>
      </c>
      <c r="H27" s="354">
        <v>23650896</v>
      </c>
    </row>
    <row r="28" spans="1:8">
      <c r="A28" s="357">
        <v>10.1</v>
      </c>
      <c r="B28" s="365" t="s">
        <v>580</v>
      </c>
      <c r="C28" s="354">
        <v>20374000</v>
      </c>
      <c r="D28" s="354">
        <v>0</v>
      </c>
      <c r="E28" s="354">
        <v>20374000</v>
      </c>
      <c r="F28" s="354">
        <v>20374000</v>
      </c>
      <c r="G28" s="354">
        <v>0</v>
      </c>
      <c r="H28" s="354">
        <v>20374000</v>
      </c>
    </row>
    <row r="29" spans="1:8">
      <c r="A29" s="357">
        <v>10.199999999999999</v>
      </c>
      <c r="B29" s="365" t="s">
        <v>581</v>
      </c>
      <c r="C29" s="354">
        <v>4250894</v>
      </c>
      <c r="D29" s="354">
        <v>0</v>
      </c>
      <c r="E29" s="354">
        <v>4250894</v>
      </c>
      <c r="F29" s="354">
        <v>3276896</v>
      </c>
      <c r="G29" s="354">
        <v>0</v>
      </c>
      <c r="H29" s="354">
        <v>3276896</v>
      </c>
    </row>
    <row r="30" spans="1:8">
      <c r="A30" s="357">
        <v>11</v>
      </c>
      <c r="B30" s="363" t="s">
        <v>582</v>
      </c>
      <c r="C30" s="354">
        <v>0</v>
      </c>
      <c r="D30" s="354">
        <v>0</v>
      </c>
      <c r="E30" s="354">
        <v>0</v>
      </c>
      <c r="F30" s="354">
        <v>2543905.7143894928</v>
      </c>
      <c r="G30" s="354">
        <v>0</v>
      </c>
      <c r="H30" s="354">
        <v>2543905.7143894928</v>
      </c>
    </row>
    <row r="31" spans="1:8">
      <c r="A31" s="357">
        <v>11.1</v>
      </c>
      <c r="B31" s="365" t="s">
        <v>583</v>
      </c>
      <c r="C31" s="354">
        <v>0</v>
      </c>
      <c r="D31" s="354">
        <v>0</v>
      </c>
      <c r="E31" s="354">
        <v>0</v>
      </c>
      <c r="F31" s="354">
        <v>2543905.7143894928</v>
      </c>
      <c r="G31" s="354">
        <v>0</v>
      </c>
      <c r="H31" s="354">
        <v>2543905.7143894928</v>
      </c>
    </row>
    <row r="32" spans="1:8">
      <c r="A32" s="357">
        <v>11.2</v>
      </c>
      <c r="B32" s="365" t="s">
        <v>584</v>
      </c>
      <c r="C32" s="354">
        <v>0</v>
      </c>
      <c r="D32" s="354">
        <v>0</v>
      </c>
      <c r="E32" s="354">
        <v>0</v>
      </c>
      <c r="F32" s="354">
        <v>0</v>
      </c>
      <c r="G32" s="354">
        <v>0</v>
      </c>
      <c r="H32" s="354">
        <v>0</v>
      </c>
    </row>
    <row r="33" spans="1:8">
      <c r="A33" s="357">
        <v>13</v>
      </c>
      <c r="B33" s="363" t="s">
        <v>585</v>
      </c>
      <c r="C33" s="354">
        <v>25891720.696566194</v>
      </c>
      <c r="D33" s="354">
        <v>5214698.6700000009</v>
      </c>
      <c r="E33" s="354">
        <v>31106419.366566196</v>
      </c>
      <c r="F33" s="354">
        <v>25331134.389954131</v>
      </c>
      <c r="G33" s="354">
        <v>2445272.5299999998</v>
      </c>
      <c r="H33" s="354">
        <v>27776406.919954132</v>
      </c>
    </row>
    <row r="34" spans="1:8">
      <c r="A34" s="357">
        <v>13.1</v>
      </c>
      <c r="B34" s="368" t="s">
        <v>586</v>
      </c>
      <c r="C34" s="354">
        <v>22400169</v>
      </c>
      <c r="D34" s="354">
        <v>0</v>
      </c>
      <c r="E34" s="354">
        <v>22400169</v>
      </c>
      <c r="F34" s="354">
        <v>22400169</v>
      </c>
      <c r="G34" s="354">
        <v>0</v>
      </c>
      <c r="H34" s="354">
        <v>22400169</v>
      </c>
    </row>
    <row r="35" spans="1:8">
      <c r="A35" s="357">
        <v>13.2</v>
      </c>
      <c r="B35" s="368" t="s">
        <v>587</v>
      </c>
      <c r="C35" s="354">
        <v>0</v>
      </c>
      <c r="D35" s="354">
        <v>0</v>
      </c>
      <c r="E35" s="354">
        <v>0</v>
      </c>
      <c r="F35" s="354">
        <v>0</v>
      </c>
      <c r="G35" s="354">
        <v>0</v>
      </c>
      <c r="H35" s="354">
        <v>0</v>
      </c>
    </row>
    <row r="36" spans="1:8">
      <c r="A36" s="357">
        <v>14</v>
      </c>
      <c r="B36" s="369" t="s">
        <v>588</v>
      </c>
      <c r="C36" s="354">
        <v>905775300.12951827</v>
      </c>
      <c r="D36" s="354">
        <v>725486683.86640465</v>
      </c>
      <c r="E36" s="354">
        <v>1631261983.995923</v>
      </c>
      <c r="F36" s="354">
        <v>777216783.25382507</v>
      </c>
      <c r="G36" s="354">
        <v>647899277.70438385</v>
      </c>
      <c r="H36" s="354">
        <v>1425116060.958209</v>
      </c>
    </row>
    <row r="37" spans="1:8" ht="22.5" customHeight="1">
      <c r="A37" s="357"/>
      <c r="B37" s="370" t="s">
        <v>589</v>
      </c>
      <c r="C37" s="560"/>
      <c r="D37" s="561"/>
      <c r="E37" s="561"/>
      <c r="F37" s="561"/>
      <c r="G37" s="561"/>
      <c r="H37" s="562"/>
    </row>
    <row r="38" spans="1:8">
      <c r="A38" s="357">
        <v>15</v>
      </c>
      <c r="B38" s="371" t="s">
        <v>590</v>
      </c>
      <c r="C38" s="372">
        <v>0</v>
      </c>
      <c r="D38" s="372">
        <v>0</v>
      </c>
      <c r="E38" s="372">
        <v>0</v>
      </c>
      <c r="F38" s="372">
        <v>0</v>
      </c>
      <c r="G38" s="372">
        <v>0</v>
      </c>
      <c r="H38" s="372">
        <v>0</v>
      </c>
    </row>
    <row r="39" spans="1:8">
      <c r="A39" s="373">
        <v>15.1</v>
      </c>
      <c r="B39" s="374" t="s">
        <v>566</v>
      </c>
      <c r="C39" s="372">
        <v>0</v>
      </c>
      <c r="D39" s="372">
        <v>0</v>
      </c>
      <c r="E39" s="372">
        <v>0</v>
      </c>
      <c r="F39" s="372">
        <v>0</v>
      </c>
      <c r="G39" s="372">
        <v>0</v>
      </c>
      <c r="H39" s="372">
        <v>0</v>
      </c>
    </row>
    <row r="40" spans="1:8" ht="24" customHeight="1">
      <c r="A40" s="373">
        <v>16</v>
      </c>
      <c r="B40" s="360" t="s">
        <v>591</v>
      </c>
      <c r="C40" s="372">
        <v>0</v>
      </c>
      <c r="D40" s="372">
        <v>0</v>
      </c>
      <c r="E40" s="372">
        <v>0</v>
      </c>
      <c r="F40" s="372">
        <v>0</v>
      </c>
      <c r="G40" s="372">
        <v>0</v>
      </c>
      <c r="H40" s="372">
        <v>0</v>
      </c>
    </row>
    <row r="41" spans="1:8">
      <c r="A41" s="373">
        <v>17</v>
      </c>
      <c r="B41" s="360" t="s">
        <v>592</v>
      </c>
      <c r="C41" s="372">
        <v>728090980.95423758</v>
      </c>
      <c r="D41" s="372">
        <v>597112162.56579101</v>
      </c>
      <c r="E41" s="372">
        <v>1325203143.5200286</v>
      </c>
      <c r="F41" s="372">
        <v>598163450.29000437</v>
      </c>
      <c r="G41" s="372">
        <v>542393833.41999936</v>
      </c>
      <c r="H41" s="372">
        <v>1140557283.7100039</v>
      </c>
    </row>
    <row r="42" spans="1:8">
      <c r="A42" s="373">
        <v>17.100000000000001</v>
      </c>
      <c r="B42" s="375" t="s">
        <v>593</v>
      </c>
      <c r="C42" s="372">
        <v>504709028.0300318</v>
      </c>
      <c r="D42" s="372">
        <v>486095170.13999683</v>
      </c>
      <c r="E42" s="372">
        <v>990804198.17002869</v>
      </c>
      <c r="F42" s="372">
        <v>352762842.92000437</v>
      </c>
      <c r="G42" s="372">
        <v>485535623.85999918</v>
      </c>
      <c r="H42" s="372">
        <v>838298466.78000355</v>
      </c>
    </row>
    <row r="43" spans="1:8">
      <c r="A43" s="373">
        <v>17.2</v>
      </c>
      <c r="B43" s="376" t="s">
        <v>594</v>
      </c>
      <c r="C43" s="372">
        <v>213771243.18000001</v>
      </c>
      <c r="D43" s="372">
        <v>83689717.569999993</v>
      </c>
      <c r="E43" s="372">
        <v>297460960.75</v>
      </c>
      <c r="F43" s="372">
        <v>245014919.84999999</v>
      </c>
      <c r="G43" s="372">
        <v>49484260.180000111</v>
      </c>
      <c r="H43" s="372">
        <v>294499180.03000009</v>
      </c>
    </row>
    <row r="44" spans="1:8">
      <c r="A44" s="373">
        <v>17.3</v>
      </c>
      <c r="B44" s="375" t="s">
        <v>595</v>
      </c>
      <c r="C44" s="372">
        <v>0</v>
      </c>
      <c r="D44" s="372">
        <v>18150629.780000001</v>
      </c>
      <c r="E44" s="372">
        <v>18150629.780000001</v>
      </c>
      <c r="F44" s="372">
        <v>0</v>
      </c>
      <c r="G44" s="372">
        <v>0</v>
      </c>
      <c r="H44" s="372">
        <v>0</v>
      </c>
    </row>
    <row r="45" spans="1:8">
      <c r="A45" s="373">
        <v>17.399999999999999</v>
      </c>
      <c r="B45" s="375" t="s">
        <v>596</v>
      </c>
      <c r="C45" s="372">
        <v>9610709.7442058083</v>
      </c>
      <c r="D45" s="533">
        <v>9176645.0757941902</v>
      </c>
      <c r="E45" s="372">
        <v>18787354.82</v>
      </c>
      <c r="F45" s="372">
        <v>385687.51999999996</v>
      </c>
      <c r="G45" s="533">
        <v>7373949.3800000008</v>
      </c>
      <c r="H45" s="372">
        <v>7759636.9000000004</v>
      </c>
    </row>
    <row r="46" spans="1:8">
      <c r="A46" s="373">
        <v>18</v>
      </c>
      <c r="B46" s="363" t="s">
        <v>597</v>
      </c>
      <c r="C46" s="372">
        <v>634944.86925393331</v>
      </c>
      <c r="D46" s="372">
        <v>1725373.1099999999</v>
      </c>
      <c r="E46" s="372">
        <v>2360317.9792539333</v>
      </c>
      <c r="F46" s="372">
        <v>366517.09375194623</v>
      </c>
      <c r="G46" s="372">
        <v>0</v>
      </c>
      <c r="H46" s="372">
        <v>366517.09375194623</v>
      </c>
    </row>
    <row r="47" spans="1:8">
      <c r="A47" s="373">
        <v>19</v>
      </c>
      <c r="B47" s="363" t="s">
        <v>598</v>
      </c>
      <c r="C47" s="372">
        <v>3645228</v>
      </c>
      <c r="D47" s="372">
        <v>0</v>
      </c>
      <c r="E47" s="372">
        <v>3645228</v>
      </c>
      <c r="F47" s="372">
        <v>1034063</v>
      </c>
      <c r="G47" s="372">
        <v>0</v>
      </c>
      <c r="H47" s="372">
        <v>1034063</v>
      </c>
    </row>
    <row r="48" spans="1:8">
      <c r="A48" s="373">
        <v>19.100000000000001</v>
      </c>
      <c r="B48" s="377" t="s">
        <v>599</v>
      </c>
      <c r="C48" s="372">
        <v>1932965</v>
      </c>
      <c r="D48" s="372">
        <v>0</v>
      </c>
      <c r="E48" s="372">
        <v>1932965</v>
      </c>
      <c r="F48" s="372">
        <v>0</v>
      </c>
      <c r="G48" s="372">
        <v>0</v>
      </c>
      <c r="H48" s="372">
        <v>0</v>
      </c>
    </row>
    <row r="49" spans="1:8">
      <c r="A49" s="373">
        <v>19.2</v>
      </c>
      <c r="B49" s="378" t="s">
        <v>600</v>
      </c>
      <c r="C49" s="372">
        <v>1712263</v>
      </c>
      <c r="D49" s="372">
        <v>0</v>
      </c>
      <c r="E49" s="372">
        <v>1712263</v>
      </c>
      <c r="F49" s="372">
        <v>1034063</v>
      </c>
      <c r="G49" s="372">
        <v>0</v>
      </c>
      <c r="H49" s="372">
        <v>1034063</v>
      </c>
    </row>
    <row r="50" spans="1:8">
      <c r="A50" s="373">
        <v>20</v>
      </c>
      <c r="B50" s="379" t="s">
        <v>601</v>
      </c>
      <c r="C50" s="372">
        <v>0</v>
      </c>
      <c r="D50" s="372">
        <v>62339008.120000005</v>
      </c>
      <c r="E50" s="372">
        <v>62339008.120000005</v>
      </c>
      <c r="F50" s="372">
        <v>0</v>
      </c>
      <c r="G50" s="372">
        <v>63912136.480000004</v>
      </c>
      <c r="H50" s="372">
        <v>63912136.480000004</v>
      </c>
    </row>
    <row r="51" spans="1:8">
      <c r="A51" s="373">
        <v>21</v>
      </c>
      <c r="B51" s="367" t="s">
        <v>602</v>
      </c>
      <c r="C51" s="372">
        <v>177534.24</v>
      </c>
      <c r="D51" s="372">
        <v>61033.599999999627</v>
      </c>
      <c r="E51" s="372">
        <v>238567.83999999962</v>
      </c>
      <c r="F51" s="372">
        <v>10268424.486796765</v>
      </c>
      <c r="G51" s="372">
        <v>3081994.2732032361</v>
      </c>
      <c r="H51" s="372">
        <v>13350418.760000002</v>
      </c>
    </row>
    <row r="52" spans="1:8">
      <c r="A52" s="373">
        <v>21.1</v>
      </c>
      <c r="B52" s="376" t="s">
        <v>603</v>
      </c>
      <c r="C52" s="372">
        <v>0</v>
      </c>
      <c r="D52" s="372">
        <v>0</v>
      </c>
      <c r="E52" s="372">
        <v>0</v>
      </c>
      <c r="F52" s="372">
        <v>0</v>
      </c>
      <c r="G52" s="372">
        <v>0</v>
      </c>
      <c r="H52" s="372">
        <v>0</v>
      </c>
    </row>
    <row r="53" spans="1:8">
      <c r="A53" s="373">
        <v>22</v>
      </c>
      <c r="B53" s="380" t="s">
        <v>604</v>
      </c>
      <c r="C53" s="372">
        <v>732548688.06349146</v>
      </c>
      <c r="D53" s="372">
        <v>661237577.39579105</v>
      </c>
      <c r="E53" s="372">
        <v>1393786265.4592824</v>
      </c>
      <c r="F53" s="372">
        <v>609832454.87055302</v>
      </c>
      <c r="G53" s="372">
        <v>609387964.17320263</v>
      </c>
      <c r="H53" s="372">
        <v>1219220419.0437555</v>
      </c>
    </row>
    <row r="54" spans="1:8" ht="24" customHeight="1">
      <c r="A54" s="373"/>
      <c r="B54" s="381" t="s">
        <v>605</v>
      </c>
      <c r="C54" s="552"/>
      <c r="D54" s="553"/>
      <c r="E54" s="553"/>
      <c r="F54" s="553"/>
      <c r="G54" s="553"/>
      <c r="H54" s="554"/>
    </row>
    <row r="55" spans="1:8">
      <c r="A55" s="373">
        <v>23</v>
      </c>
      <c r="B55" s="379" t="s">
        <v>606</v>
      </c>
      <c r="C55" s="372">
        <v>121372000</v>
      </c>
      <c r="D55" s="372">
        <v>0</v>
      </c>
      <c r="E55" s="372">
        <v>121372000</v>
      </c>
      <c r="F55" s="372">
        <v>121372000</v>
      </c>
      <c r="G55" s="372">
        <v>0</v>
      </c>
      <c r="H55" s="372">
        <v>121372000</v>
      </c>
    </row>
    <row r="56" spans="1:8">
      <c r="A56" s="373">
        <v>24</v>
      </c>
      <c r="B56" s="379" t="s">
        <v>607</v>
      </c>
      <c r="C56" s="372">
        <v>0</v>
      </c>
      <c r="D56" s="372">
        <v>0</v>
      </c>
      <c r="E56" s="372">
        <v>0</v>
      </c>
      <c r="F56" s="372">
        <v>0</v>
      </c>
      <c r="G56" s="372">
        <v>0</v>
      </c>
      <c r="H56" s="372">
        <v>0</v>
      </c>
    </row>
    <row r="57" spans="1:8">
      <c r="A57" s="373">
        <v>25</v>
      </c>
      <c r="B57" s="363" t="s">
        <v>608</v>
      </c>
      <c r="C57" s="372">
        <v>0</v>
      </c>
      <c r="D57" s="372">
        <v>0</v>
      </c>
      <c r="E57" s="372">
        <v>0</v>
      </c>
      <c r="F57" s="372">
        <v>0</v>
      </c>
      <c r="G57" s="372">
        <v>0</v>
      </c>
      <c r="H57" s="372">
        <v>0</v>
      </c>
    </row>
    <row r="58" spans="1:8">
      <c r="A58" s="373">
        <v>26</v>
      </c>
      <c r="B58" s="363" t="s">
        <v>609</v>
      </c>
      <c r="C58" s="372">
        <v>0</v>
      </c>
      <c r="D58" s="372">
        <v>0</v>
      </c>
      <c r="E58" s="372">
        <v>0</v>
      </c>
      <c r="F58" s="372">
        <v>0</v>
      </c>
      <c r="G58" s="372">
        <v>0</v>
      </c>
      <c r="H58" s="372">
        <v>0</v>
      </c>
    </row>
    <row r="59" spans="1:8">
      <c r="A59" s="373">
        <v>27</v>
      </c>
      <c r="B59" s="363" t="s">
        <v>610</v>
      </c>
      <c r="C59" s="372">
        <v>0</v>
      </c>
      <c r="D59" s="372">
        <v>0</v>
      </c>
      <c r="E59" s="372">
        <v>0</v>
      </c>
      <c r="F59" s="372">
        <v>0</v>
      </c>
      <c r="G59" s="372">
        <v>0</v>
      </c>
      <c r="H59" s="372">
        <v>0</v>
      </c>
    </row>
    <row r="60" spans="1:8">
      <c r="A60" s="373">
        <v>27.1</v>
      </c>
      <c r="B60" s="375" t="s">
        <v>611</v>
      </c>
      <c r="C60" s="372">
        <v>0</v>
      </c>
      <c r="D60" s="372">
        <v>0</v>
      </c>
      <c r="E60" s="372">
        <v>0</v>
      </c>
      <c r="F60" s="372">
        <v>0</v>
      </c>
      <c r="G60" s="372">
        <v>0</v>
      </c>
      <c r="H60" s="372">
        <v>0</v>
      </c>
    </row>
    <row r="61" spans="1:8">
      <c r="A61" s="373">
        <v>27.2</v>
      </c>
      <c r="B61" s="375" t="s">
        <v>612</v>
      </c>
      <c r="C61" s="372">
        <v>0</v>
      </c>
      <c r="D61" s="372">
        <v>0</v>
      </c>
      <c r="E61" s="372">
        <v>0</v>
      </c>
      <c r="F61" s="372">
        <v>0</v>
      </c>
      <c r="G61" s="372">
        <v>0</v>
      </c>
      <c r="H61" s="372">
        <v>0</v>
      </c>
    </row>
    <row r="62" spans="1:8">
      <c r="A62" s="373">
        <v>28</v>
      </c>
      <c r="B62" s="382" t="s">
        <v>613</v>
      </c>
      <c r="C62" s="372">
        <v>0</v>
      </c>
      <c r="D62" s="372">
        <v>0</v>
      </c>
      <c r="E62" s="372">
        <v>0</v>
      </c>
      <c r="F62" s="372">
        <v>0</v>
      </c>
      <c r="G62" s="372">
        <v>0</v>
      </c>
      <c r="H62" s="372">
        <v>0</v>
      </c>
    </row>
    <row r="63" spans="1:8">
      <c r="A63" s="373">
        <v>29</v>
      </c>
      <c r="B63" s="363" t="s">
        <v>614</v>
      </c>
      <c r="C63" s="372">
        <v>0</v>
      </c>
      <c r="D63" s="372">
        <v>0</v>
      </c>
      <c r="E63" s="372">
        <v>0</v>
      </c>
      <c r="F63" s="372">
        <v>0</v>
      </c>
      <c r="G63" s="372">
        <v>0</v>
      </c>
      <c r="H63" s="372">
        <v>0</v>
      </c>
    </row>
    <row r="64" spans="1:8">
      <c r="A64" s="373">
        <v>29.1</v>
      </c>
      <c r="B64" s="366" t="s">
        <v>615</v>
      </c>
      <c r="C64" s="372">
        <v>0</v>
      </c>
      <c r="D64" s="372">
        <v>0</v>
      </c>
      <c r="E64" s="372">
        <v>0</v>
      </c>
      <c r="F64" s="372">
        <v>0</v>
      </c>
      <c r="G64" s="372">
        <v>0</v>
      </c>
      <c r="H64" s="372">
        <v>0</v>
      </c>
    </row>
    <row r="65" spans="1:8" ht="24.9" customHeight="1">
      <c r="A65" s="373">
        <v>29.2</v>
      </c>
      <c r="B65" s="377" t="s">
        <v>616</v>
      </c>
      <c r="C65" s="372">
        <v>0</v>
      </c>
      <c r="D65" s="372">
        <v>0</v>
      </c>
      <c r="E65" s="372">
        <v>0</v>
      </c>
      <c r="F65" s="372">
        <v>0</v>
      </c>
      <c r="G65" s="372">
        <v>0</v>
      </c>
      <c r="H65" s="372">
        <v>0</v>
      </c>
    </row>
    <row r="66" spans="1:8" ht="22.5" customHeight="1">
      <c r="A66" s="373">
        <v>29.3</v>
      </c>
      <c r="B66" s="377" t="s">
        <v>617</v>
      </c>
      <c r="C66" s="372">
        <v>0</v>
      </c>
      <c r="D66" s="372">
        <v>0</v>
      </c>
      <c r="E66" s="372">
        <v>0</v>
      </c>
      <c r="F66" s="372">
        <v>0</v>
      </c>
      <c r="G66" s="372">
        <v>0</v>
      </c>
      <c r="H66" s="372">
        <v>0</v>
      </c>
    </row>
    <row r="67" spans="1:8">
      <c r="A67" s="373">
        <v>30</v>
      </c>
      <c r="B67" s="363" t="s">
        <v>618</v>
      </c>
      <c r="C67" s="372">
        <v>116103720</v>
      </c>
      <c r="D67" s="372">
        <v>0</v>
      </c>
      <c r="E67" s="372">
        <v>116103720</v>
      </c>
      <c r="F67" s="372">
        <v>84523644</v>
      </c>
      <c r="G67" s="372">
        <v>0</v>
      </c>
      <c r="H67" s="372">
        <v>84523644</v>
      </c>
    </row>
    <row r="68" spans="1:8">
      <c r="A68" s="373">
        <v>31</v>
      </c>
      <c r="B68" s="383" t="s">
        <v>619</v>
      </c>
      <c r="C68" s="372">
        <v>237475720</v>
      </c>
      <c r="D68" s="372">
        <v>0</v>
      </c>
      <c r="E68" s="372">
        <v>237475720</v>
      </c>
      <c r="F68" s="372">
        <v>205895644</v>
      </c>
      <c r="G68" s="372">
        <v>0</v>
      </c>
      <c r="H68" s="372">
        <v>205895644</v>
      </c>
    </row>
    <row r="69" spans="1:8">
      <c r="A69" s="373">
        <v>32</v>
      </c>
      <c r="B69" s="384" t="s">
        <v>620</v>
      </c>
      <c r="C69" s="372">
        <v>970024408.06349146</v>
      </c>
      <c r="D69" s="372">
        <v>661237577.39579105</v>
      </c>
      <c r="E69" s="372">
        <v>1631261985.4592824</v>
      </c>
      <c r="F69" s="372">
        <v>815728098.87055302</v>
      </c>
      <c r="G69" s="372">
        <v>609387964.17320263</v>
      </c>
      <c r="H69" s="372">
        <v>1425116063.0437555</v>
      </c>
    </row>
  </sheetData>
  <mergeCells count="7">
    <mergeCell ref="C54:H54"/>
    <mergeCell ref="A4:A6"/>
    <mergeCell ref="B4:B5"/>
    <mergeCell ref="C4:E4"/>
    <mergeCell ref="F4:H4"/>
    <mergeCell ref="C6:H6"/>
    <mergeCell ref="C37:H3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H45"/>
  <sheetViews>
    <sheetView topLeftCell="A32" zoomScale="80" zoomScaleNormal="80" workbookViewId="0"/>
  </sheetViews>
  <sheetFormatPr defaultRowHeight="14.4"/>
  <cols>
    <col min="2" max="2" width="66.5546875" customWidth="1"/>
    <col min="3" max="8" width="17.88671875" customWidth="1"/>
  </cols>
  <sheetData>
    <row r="1" spans="1:8" s="5" customFormat="1" ht="13.8">
      <c r="A1" s="2" t="s">
        <v>30</v>
      </c>
      <c r="B1" s="3" t="str">
        <f>Info!C2</f>
        <v>Terabank</v>
      </c>
      <c r="C1" s="3"/>
      <c r="D1" s="4"/>
      <c r="E1" s="4"/>
      <c r="F1" s="4"/>
      <c r="G1" s="4"/>
    </row>
    <row r="2" spans="1:8" s="5" customFormat="1" ht="13.8">
      <c r="A2" s="2" t="s">
        <v>31</v>
      </c>
      <c r="B2" s="309">
        <f>'1. key ratios'!B2</f>
        <v>45107</v>
      </c>
      <c r="C2" s="3"/>
      <c r="D2" s="4"/>
      <c r="E2" s="4"/>
      <c r="F2" s="4"/>
      <c r="G2" s="4"/>
    </row>
    <row r="4" spans="1:8">
      <c r="A4" s="563" t="s">
        <v>6</v>
      </c>
      <c r="B4" s="565" t="s">
        <v>621</v>
      </c>
      <c r="C4" s="558" t="s">
        <v>558</v>
      </c>
      <c r="D4" s="558"/>
      <c r="E4" s="558"/>
      <c r="F4" s="558" t="s">
        <v>559</v>
      </c>
      <c r="G4" s="558"/>
      <c r="H4" s="559"/>
    </row>
    <row r="5" spans="1:8" ht="15.6" customHeight="1">
      <c r="A5" s="564"/>
      <c r="B5" s="566"/>
      <c r="C5" s="387" t="s">
        <v>32</v>
      </c>
      <c r="D5" s="387" t="s">
        <v>33</v>
      </c>
      <c r="E5" s="387" t="s">
        <v>34</v>
      </c>
      <c r="F5" s="387" t="s">
        <v>32</v>
      </c>
      <c r="G5" s="387" t="s">
        <v>33</v>
      </c>
      <c r="H5" s="387" t="s">
        <v>34</v>
      </c>
    </row>
    <row r="6" spans="1:8">
      <c r="A6" s="388">
        <v>1</v>
      </c>
      <c r="B6" s="389" t="s">
        <v>622</v>
      </c>
      <c r="C6" s="372">
        <v>54399644.932717219</v>
      </c>
      <c r="D6" s="372">
        <v>22039140.963780556</v>
      </c>
      <c r="E6" s="372">
        <v>76438785.896497771</v>
      </c>
      <c r="F6" s="372">
        <v>42853036.166856155</v>
      </c>
      <c r="G6" s="372">
        <v>19434317.379370451</v>
      </c>
      <c r="H6" s="372">
        <v>62287353.546226606</v>
      </c>
    </row>
    <row r="7" spans="1:8">
      <c r="A7" s="388">
        <v>1.1000000000000001</v>
      </c>
      <c r="B7" s="377" t="s">
        <v>565</v>
      </c>
      <c r="C7" s="372">
        <v>0</v>
      </c>
      <c r="D7" s="372">
        <v>0</v>
      </c>
      <c r="E7" s="372">
        <v>0</v>
      </c>
      <c r="F7" s="372">
        <v>0</v>
      </c>
      <c r="G7" s="372">
        <v>0</v>
      </c>
      <c r="H7" s="372">
        <v>0</v>
      </c>
    </row>
    <row r="8" spans="1:8">
      <c r="A8" s="388">
        <v>1.2</v>
      </c>
      <c r="B8" s="377" t="s">
        <v>567</v>
      </c>
      <c r="C8" s="372">
        <v>0</v>
      </c>
      <c r="D8" s="372">
        <v>0</v>
      </c>
      <c r="E8" s="372">
        <v>0</v>
      </c>
      <c r="F8" s="372">
        <v>0</v>
      </c>
      <c r="G8" s="372">
        <v>0</v>
      </c>
      <c r="H8" s="372">
        <v>0</v>
      </c>
    </row>
    <row r="9" spans="1:8" ht="21.6" customHeight="1">
      <c r="A9" s="388">
        <v>1.3</v>
      </c>
      <c r="B9" s="377" t="s">
        <v>623</v>
      </c>
      <c r="C9" s="372">
        <v>0</v>
      </c>
      <c r="D9" s="372">
        <v>0</v>
      </c>
      <c r="E9" s="372">
        <v>0</v>
      </c>
      <c r="F9" s="372">
        <v>0</v>
      </c>
      <c r="G9" s="372">
        <v>0</v>
      </c>
      <c r="H9" s="372">
        <v>0</v>
      </c>
    </row>
    <row r="10" spans="1:8">
      <c r="A10" s="388">
        <v>1.4</v>
      </c>
      <c r="B10" s="377" t="s">
        <v>569</v>
      </c>
      <c r="C10" s="372">
        <v>0</v>
      </c>
      <c r="D10" s="372">
        <v>0</v>
      </c>
      <c r="E10" s="372">
        <v>0</v>
      </c>
      <c r="F10" s="372">
        <v>0</v>
      </c>
      <c r="G10" s="372">
        <v>0</v>
      </c>
      <c r="H10" s="372">
        <v>0</v>
      </c>
    </row>
    <row r="11" spans="1:8">
      <c r="A11" s="388">
        <v>1.5</v>
      </c>
      <c r="B11" s="377" t="s">
        <v>573</v>
      </c>
      <c r="C11" s="372">
        <v>55572681.080296241</v>
      </c>
      <c r="D11" s="372">
        <v>22039140.963780556</v>
      </c>
      <c r="E11" s="372">
        <v>77611822.0440768</v>
      </c>
      <c r="F11" s="372">
        <v>43351272.949950926</v>
      </c>
      <c r="G11" s="372">
        <v>19434317.379370451</v>
      </c>
      <c r="H11" s="372">
        <v>62785590.329321377</v>
      </c>
    </row>
    <row r="12" spans="1:8">
      <c r="A12" s="388">
        <v>1.6</v>
      </c>
      <c r="B12" s="378" t="s">
        <v>455</v>
      </c>
      <c r="C12" s="372">
        <v>-1173036.1475790231</v>
      </c>
      <c r="D12" s="372">
        <v>0</v>
      </c>
      <c r="E12" s="372">
        <v>-1173036.1475790231</v>
      </c>
      <c r="F12" s="372">
        <v>-498236.78309477482</v>
      </c>
      <c r="G12" s="372">
        <v>0</v>
      </c>
      <c r="H12" s="372">
        <v>-498236.78309477482</v>
      </c>
    </row>
    <row r="13" spans="1:8">
      <c r="A13" s="388">
        <v>2</v>
      </c>
      <c r="B13" s="390" t="s">
        <v>624</v>
      </c>
      <c r="C13" s="372">
        <v>-32476535.140000004</v>
      </c>
      <c r="D13" s="372">
        <v>-10440582.57</v>
      </c>
      <c r="E13" s="372">
        <v>-42917117.710000008</v>
      </c>
      <c r="F13" s="372">
        <v>-25877045.260000005</v>
      </c>
      <c r="G13" s="372">
        <v>-8005223.3199999975</v>
      </c>
      <c r="H13" s="372">
        <v>-33882268.580000006</v>
      </c>
    </row>
    <row r="14" spans="1:8">
      <c r="A14" s="388">
        <v>2.1</v>
      </c>
      <c r="B14" s="377" t="s">
        <v>625</v>
      </c>
      <c r="C14" s="372">
        <v>0</v>
      </c>
      <c r="D14" s="372">
        <v>0</v>
      </c>
      <c r="E14" s="372">
        <v>0</v>
      </c>
      <c r="F14" s="372">
        <v>0</v>
      </c>
      <c r="G14" s="372">
        <v>0</v>
      </c>
      <c r="H14" s="372">
        <v>0</v>
      </c>
    </row>
    <row r="15" spans="1:8" ht="24.6" customHeight="1">
      <c r="A15" s="388">
        <v>2.2000000000000002</v>
      </c>
      <c r="B15" s="377" t="s">
        <v>626</v>
      </c>
      <c r="C15" s="372">
        <v>0</v>
      </c>
      <c r="D15" s="372">
        <v>0</v>
      </c>
      <c r="E15" s="372">
        <v>0</v>
      </c>
      <c r="F15" s="372">
        <v>0</v>
      </c>
      <c r="G15" s="372">
        <v>0</v>
      </c>
      <c r="H15" s="372">
        <v>0</v>
      </c>
    </row>
    <row r="16" spans="1:8" ht="20.399999999999999" customHeight="1">
      <c r="A16" s="388">
        <v>2.2999999999999998</v>
      </c>
      <c r="B16" s="377" t="s">
        <v>627</v>
      </c>
      <c r="C16" s="372">
        <v>-32183904.190000005</v>
      </c>
      <c r="D16" s="372">
        <v>-10440582.57</v>
      </c>
      <c r="E16" s="372">
        <v>-42624486.760000005</v>
      </c>
      <c r="F16" s="372">
        <v>-25554804.860000007</v>
      </c>
      <c r="G16" s="372">
        <v>-8005223.3199999975</v>
      </c>
      <c r="H16" s="372">
        <v>-33560028.180000007</v>
      </c>
    </row>
    <row r="17" spans="1:8">
      <c r="A17" s="388">
        <v>2.4</v>
      </c>
      <c r="B17" s="377" t="s">
        <v>628</v>
      </c>
      <c r="C17" s="372">
        <v>-292630.95</v>
      </c>
      <c r="D17" s="372">
        <v>0</v>
      </c>
      <c r="E17" s="372">
        <v>-292630.95</v>
      </c>
      <c r="F17" s="372">
        <v>-322240.39999999997</v>
      </c>
      <c r="G17" s="372">
        <v>0</v>
      </c>
      <c r="H17" s="372">
        <v>-322240.39999999997</v>
      </c>
    </row>
    <row r="18" spans="1:8">
      <c r="A18" s="388">
        <v>3</v>
      </c>
      <c r="B18" s="390" t="s">
        <v>629</v>
      </c>
      <c r="C18" s="372">
        <v>0</v>
      </c>
      <c r="D18" s="372">
        <v>0</v>
      </c>
      <c r="E18" s="372">
        <v>0</v>
      </c>
      <c r="F18" s="372">
        <v>0</v>
      </c>
      <c r="G18" s="372">
        <v>0</v>
      </c>
      <c r="H18" s="372">
        <v>0</v>
      </c>
    </row>
    <row r="19" spans="1:8">
      <c r="A19" s="388">
        <v>4</v>
      </c>
      <c r="B19" s="390" t="s">
        <v>630</v>
      </c>
      <c r="C19" s="372">
        <v>3286214.75</v>
      </c>
      <c r="D19" s="372">
        <v>1392906.8200000003</v>
      </c>
      <c r="E19" s="372">
        <v>4679121.57</v>
      </c>
      <c r="F19" s="372">
        <v>10069657.039999999</v>
      </c>
      <c r="G19" s="372">
        <v>0</v>
      </c>
      <c r="H19" s="372">
        <v>10069657.039999999</v>
      </c>
    </row>
    <row r="20" spans="1:8">
      <c r="A20" s="388">
        <v>5</v>
      </c>
      <c r="B20" s="390" t="s">
        <v>631</v>
      </c>
      <c r="C20" s="372">
        <v>-990335.99</v>
      </c>
      <c r="D20" s="372">
        <v>-977661.89000000036</v>
      </c>
      <c r="E20" s="372">
        <v>-1967997.8800000004</v>
      </c>
      <c r="F20" s="372">
        <v>-1739555</v>
      </c>
      <c r="G20" s="372">
        <v>0</v>
      </c>
      <c r="H20" s="372">
        <v>-1739555</v>
      </c>
    </row>
    <row r="21" spans="1:8" ht="24" customHeight="1">
      <c r="A21" s="388">
        <v>6</v>
      </c>
      <c r="B21" s="390" t="s">
        <v>632</v>
      </c>
      <c r="C21" s="372">
        <v>0</v>
      </c>
      <c r="D21" s="372">
        <v>0</v>
      </c>
      <c r="E21" s="372">
        <v>0</v>
      </c>
      <c r="F21" s="372">
        <v>0</v>
      </c>
      <c r="G21" s="372">
        <v>0</v>
      </c>
      <c r="H21" s="372">
        <v>0</v>
      </c>
    </row>
    <row r="22" spans="1:8" ht="18.600000000000001" customHeight="1">
      <c r="A22" s="388">
        <v>7</v>
      </c>
      <c r="B22" s="390" t="s">
        <v>633</v>
      </c>
      <c r="C22" s="372">
        <v>0</v>
      </c>
      <c r="D22" s="372">
        <v>0</v>
      </c>
      <c r="E22" s="372">
        <v>0</v>
      </c>
      <c r="F22" s="372">
        <v>0</v>
      </c>
      <c r="G22" s="372">
        <v>0</v>
      </c>
      <c r="H22" s="372">
        <v>0</v>
      </c>
    </row>
    <row r="23" spans="1:8" ht="25.5" customHeight="1">
      <c r="A23" s="388">
        <v>8</v>
      </c>
      <c r="B23" s="391" t="s">
        <v>634</v>
      </c>
      <c r="C23" s="372">
        <v>0</v>
      </c>
      <c r="D23" s="372">
        <v>0</v>
      </c>
      <c r="E23" s="372">
        <v>0</v>
      </c>
      <c r="F23" s="372">
        <v>0</v>
      </c>
      <c r="G23" s="372">
        <v>0</v>
      </c>
      <c r="H23" s="372">
        <v>0</v>
      </c>
    </row>
    <row r="24" spans="1:8" ht="34.5" customHeight="1">
      <c r="A24" s="388">
        <v>9</v>
      </c>
      <c r="B24" s="391" t="s">
        <v>635</v>
      </c>
      <c r="C24" s="372">
        <v>0</v>
      </c>
      <c r="D24" s="372">
        <v>0</v>
      </c>
      <c r="E24" s="372">
        <v>0</v>
      </c>
      <c r="F24" s="372">
        <v>0</v>
      </c>
      <c r="G24" s="372">
        <v>0</v>
      </c>
      <c r="H24" s="372">
        <v>0</v>
      </c>
    </row>
    <row r="25" spans="1:8">
      <c r="A25" s="388">
        <v>10</v>
      </c>
      <c r="B25" s="390" t="s">
        <v>636</v>
      </c>
      <c r="C25" s="372">
        <v>1610788</v>
      </c>
      <c r="D25" s="372">
        <v>0</v>
      </c>
      <c r="E25" s="372">
        <v>1610788</v>
      </c>
      <c r="F25" s="372">
        <v>-7164235</v>
      </c>
      <c r="G25" s="372">
        <v>0</v>
      </c>
      <c r="H25" s="372">
        <v>-7164235</v>
      </c>
    </row>
    <row r="26" spans="1:8">
      <c r="A26" s="388">
        <v>11</v>
      </c>
      <c r="B26" s="392" t="s">
        <v>637</v>
      </c>
      <c r="C26" s="372">
        <v>353951.32216723973</v>
      </c>
      <c r="D26" s="372">
        <v>0</v>
      </c>
      <c r="E26" s="372">
        <v>353951.32216723973</v>
      </c>
      <c r="F26" s="372">
        <v>0</v>
      </c>
      <c r="G26" s="372">
        <v>0</v>
      </c>
      <c r="H26" s="372">
        <v>0</v>
      </c>
    </row>
    <row r="27" spans="1:8">
      <c r="A27" s="388">
        <v>12</v>
      </c>
      <c r="B27" s="390" t="s">
        <v>638</v>
      </c>
      <c r="C27" s="372">
        <v>15050.48</v>
      </c>
      <c r="D27" s="372">
        <v>0</v>
      </c>
      <c r="E27" s="372">
        <v>15050.48</v>
      </c>
      <c r="F27" s="372">
        <v>0</v>
      </c>
      <c r="G27" s="372">
        <v>0</v>
      </c>
      <c r="H27" s="372">
        <v>0</v>
      </c>
    </row>
    <row r="28" spans="1:8">
      <c r="A28" s="388">
        <v>13</v>
      </c>
      <c r="B28" s="393" t="s">
        <v>639</v>
      </c>
      <c r="C28" s="372">
        <v>-3460820.8415099219</v>
      </c>
      <c r="D28" s="372">
        <v>0</v>
      </c>
      <c r="E28" s="372">
        <v>-3460820.8415099219</v>
      </c>
      <c r="F28" s="372">
        <v>-3351652.5761008523</v>
      </c>
      <c r="G28" s="372">
        <v>0</v>
      </c>
      <c r="H28" s="372">
        <v>-3351652.5761008523</v>
      </c>
    </row>
    <row r="29" spans="1:8">
      <c r="A29" s="388">
        <v>14</v>
      </c>
      <c r="B29" s="394" t="s">
        <v>640</v>
      </c>
      <c r="C29" s="372">
        <v>-14628749.540765356</v>
      </c>
      <c r="D29" s="372">
        <v>-65966.19</v>
      </c>
      <c r="E29" s="372">
        <v>-14694715.730765356</v>
      </c>
      <c r="F29" s="372">
        <v>-12120184.220148198</v>
      </c>
      <c r="G29" s="372">
        <v>0</v>
      </c>
      <c r="H29" s="372">
        <v>-12120184.220148198</v>
      </c>
    </row>
    <row r="30" spans="1:8">
      <c r="A30" s="388">
        <v>14.1</v>
      </c>
      <c r="B30" s="365" t="s">
        <v>641</v>
      </c>
      <c r="C30" s="372">
        <v>-12941977.740765356</v>
      </c>
      <c r="D30" s="372">
        <v>0</v>
      </c>
      <c r="E30" s="372">
        <v>-12941977.740765356</v>
      </c>
      <c r="F30" s="372">
        <v>-10230410.250148199</v>
      </c>
      <c r="G30" s="372">
        <v>0</v>
      </c>
      <c r="H30" s="372">
        <v>-10230410.250148199</v>
      </c>
    </row>
    <row r="31" spans="1:8">
      <c r="A31" s="388">
        <v>14.2</v>
      </c>
      <c r="B31" s="365" t="s">
        <v>642</v>
      </c>
      <c r="C31" s="372">
        <v>-1686771.8</v>
      </c>
      <c r="D31" s="372">
        <v>-65966.19</v>
      </c>
      <c r="E31" s="372">
        <v>-1752737.99</v>
      </c>
      <c r="F31" s="372">
        <v>-1889773.9699999997</v>
      </c>
      <c r="G31" s="372">
        <v>0</v>
      </c>
      <c r="H31" s="372">
        <v>-1889773.9699999997</v>
      </c>
    </row>
    <row r="32" spans="1:8">
      <c r="A32" s="388">
        <v>15</v>
      </c>
      <c r="B32" s="390" t="s">
        <v>643</v>
      </c>
      <c r="C32" s="372">
        <v>-2669065</v>
      </c>
      <c r="D32" s="372">
        <v>0</v>
      </c>
      <c r="E32" s="372">
        <v>-2669065</v>
      </c>
      <c r="F32" s="372">
        <v>-2787168</v>
      </c>
      <c r="G32" s="372">
        <v>0</v>
      </c>
      <c r="H32" s="372">
        <v>-2787168</v>
      </c>
    </row>
    <row r="33" spans="1:8" ht="22.5" customHeight="1">
      <c r="A33" s="388">
        <v>16</v>
      </c>
      <c r="B33" s="363" t="s">
        <v>644</v>
      </c>
      <c r="C33" s="372">
        <v>0</v>
      </c>
      <c r="D33" s="372">
        <v>0</v>
      </c>
      <c r="E33" s="372">
        <v>0</v>
      </c>
      <c r="F33" s="372">
        <v>0</v>
      </c>
      <c r="G33" s="372">
        <v>0</v>
      </c>
      <c r="H33" s="372">
        <v>0</v>
      </c>
    </row>
    <row r="34" spans="1:8">
      <c r="A34" s="388">
        <v>17</v>
      </c>
      <c r="B34" s="390" t="s">
        <v>645</v>
      </c>
      <c r="C34" s="372">
        <v>-368251.91989196162</v>
      </c>
      <c r="D34" s="372">
        <v>0</v>
      </c>
      <c r="E34" s="372">
        <v>-368251.91989196162</v>
      </c>
      <c r="F34" s="372">
        <v>-68045.24375094811</v>
      </c>
      <c r="G34" s="372">
        <v>0</v>
      </c>
      <c r="H34" s="372">
        <v>-68045.24375094811</v>
      </c>
    </row>
    <row r="35" spans="1:8">
      <c r="A35" s="388">
        <v>17.100000000000001</v>
      </c>
      <c r="B35" s="365" t="s">
        <v>646</v>
      </c>
      <c r="C35" s="372">
        <v>0</v>
      </c>
      <c r="D35" s="372">
        <v>0</v>
      </c>
      <c r="E35" s="372">
        <v>0</v>
      </c>
      <c r="F35" s="372">
        <v>0</v>
      </c>
      <c r="G35" s="372">
        <v>0</v>
      </c>
      <c r="H35" s="372">
        <v>0</v>
      </c>
    </row>
    <row r="36" spans="1:8">
      <c r="A36" s="388">
        <v>17.2</v>
      </c>
      <c r="B36" s="365" t="s">
        <v>647</v>
      </c>
      <c r="C36" s="372">
        <v>-368251.91989196162</v>
      </c>
      <c r="D36" s="372">
        <v>0</v>
      </c>
      <c r="E36" s="372">
        <v>-368251.91989196162</v>
      </c>
      <c r="F36" s="372">
        <v>-68045.24375094811</v>
      </c>
      <c r="G36" s="372">
        <v>0</v>
      </c>
      <c r="H36" s="372">
        <v>-68045.24375094811</v>
      </c>
    </row>
    <row r="37" spans="1:8" ht="41.4" customHeight="1">
      <c r="A37" s="388">
        <v>18</v>
      </c>
      <c r="B37" s="395" t="s">
        <v>648</v>
      </c>
      <c r="C37" s="372">
        <v>-1456049.0621613823</v>
      </c>
      <c r="D37" s="372">
        <v>3351082.9347184906</v>
      </c>
      <c r="E37" s="372">
        <v>1895033.8725571083</v>
      </c>
      <c r="F37" s="372">
        <v>-997461.38030000031</v>
      </c>
      <c r="G37" s="372">
        <v>4020410.3803000003</v>
      </c>
      <c r="H37" s="372">
        <v>3022949</v>
      </c>
    </row>
    <row r="38" spans="1:8">
      <c r="A38" s="388">
        <v>18.100000000000001</v>
      </c>
      <c r="B38" s="396" t="s">
        <v>649</v>
      </c>
      <c r="C38" s="372">
        <v>0</v>
      </c>
      <c r="D38" s="372">
        <v>0</v>
      </c>
      <c r="E38" s="372">
        <v>0</v>
      </c>
      <c r="F38" s="372">
        <v>0</v>
      </c>
      <c r="G38" s="372">
        <v>0</v>
      </c>
      <c r="H38" s="372">
        <v>0</v>
      </c>
    </row>
    <row r="39" spans="1:8">
      <c r="A39" s="388">
        <v>18.2</v>
      </c>
      <c r="B39" s="396" t="s">
        <v>650</v>
      </c>
      <c r="C39" s="372">
        <v>-1456049.0621613823</v>
      </c>
      <c r="D39" s="372">
        <v>3351082.9347184906</v>
      </c>
      <c r="E39" s="372">
        <v>1895033.8725571083</v>
      </c>
      <c r="F39" s="372">
        <v>-997461.38030000031</v>
      </c>
      <c r="G39" s="372">
        <v>4020410.3803000003</v>
      </c>
      <c r="H39" s="372">
        <v>3022949</v>
      </c>
    </row>
    <row r="40" spans="1:8" ht="24.6" customHeight="1">
      <c r="A40" s="388">
        <v>19</v>
      </c>
      <c r="B40" s="395" t="s">
        <v>651</v>
      </c>
      <c r="C40" s="372">
        <v>0</v>
      </c>
      <c r="D40" s="372">
        <v>0</v>
      </c>
      <c r="E40" s="372">
        <v>0</v>
      </c>
      <c r="F40" s="372">
        <v>0</v>
      </c>
      <c r="G40" s="372">
        <v>0</v>
      </c>
      <c r="H40" s="372">
        <v>0</v>
      </c>
    </row>
    <row r="41" spans="1:8" ht="17.399999999999999" customHeight="1">
      <c r="A41" s="388">
        <v>20</v>
      </c>
      <c r="B41" s="395" t="s">
        <v>652</v>
      </c>
      <c r="C41" s="372">
        <v>0</v>
      </c>
      <c r="D41" s="372">
        <v>0</v>
      </c>
      <c r="E41" s="372">
        <v>0</v>
      </c>
      <c r="F41" s="372">
        <v>0</v>
      </c>
      <c r="G41" s="372">
        <v>0</v>
      </c>
      <c r="H41" s="372">
        <v>0</v>
      </c>
    </row>
    <row r="42" spans="1:8" ht="26.4" customHeight="1">
      <c r="A42" s="388">
        <v>21</v>
      </c>
      <c r="B42" s="395" t="s">
        <v>653</v>
      </c>
      <c r="C42" s="372">
        <v>0</v>
      </c>
      <c r="D42" s="372">
        <v>0</v>
      </c>
      <c r="E42" s="372">
        <v>0</v>
      </c>
      <c r="F42" s="372">
        <v>0</v>
      </c>
      <c r="G42" s="372">
        <v>0</v>
      </c>
      <c r="H42" s="372">
        <v>0</v>
      </c>
    </row>
    <row r="43" spans="1:8">
      <c r="A43" s="388">
        <v>22</v>
      </c>
      <c r="B43" s="397" t="s">
        <v>654</v>
      </c>
      <c r="C43" s="372">
        <v>3615841.9905558331</v>
      </c>
      <c r="D43" s="372">
        <v>15298920.068499047</v>
      </c>
      <c r="E43" s="372">
        <v>18914762.059054881</v>
      </c>
      <c r="F43" s="372">
        <v>-1182653.4734438504</v>
      </c>
      <c r="G43" s="372">
        <v>15449504.439670455</v>
      </c>
      <c r="H43" s="372">
        <v>14266850.966226604</v>
      </c>
    </row>
    <row r="44" spans="1:8">
      <c r="A44" s="388">
        <v>23</v>
      </c>
      <c r="B44" s="397" t="s">
        <v>655</v>
      </c>
      <c r="C44" s="372">
        <v>3322459</v>
      </c>
      <c r="D44" s="372">
        <v>0</v>
      </c>
      <c r="E44" s="372">
        <v>3322459</v>
      </c>
      <c r="F44" s="372">
        <v>489605</v>
      </c>
      <c r="G44" s="372">
        <v>0</v>
      </c>
      <c r="H44" s="372">
        <v>489605</v>
      </c>
    </row>
    <row r="45" spans="1:8">
      <c r="A45" s="388">
        <v>24</v>
      </c>
      <c r="B45" s="398" t="s">
        <v>656</v>
      </c>
      <c r="C45" s="372">
        <v>293382.99055583309</v>
      </c>
      <c r="D45" s="372">
        <v>15298920.068499047</v>
      </c>
      <c r="E45" s="372">
        <v>15592303.059054881</v>
      </c>
      <c r="F45" s="372">
        <v>-1672258.4734438504</v>
      </c>
      <c r="G45" s="372">
        <v>15449504.439670455</v>
      </c>
      <c r="H45" s="372">
        <v>13777245.966226604</v>
      </c>
    </row>
  </sheetData>
  <mergeCells count="4">
    <mergeCell ref="A4:A5"/>
    <mergeCell ref="B4:B5"/>
    <mergeCell ref="C4:E4"/>
    <mergeCell ref="F4: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H47"/>
  <sheetViews>
    <sheetView topLeftCell="A19" zoomScale="70" zoomScaleNormal="70" workbookViewId="0"/>
  </sheetViews>
  <sheetFormatPr defaultRowHeight="14.4"/>
  <cols>
    <col min="1" max="1" width="8.6640625" style="385"/>
    <col min="2" max="2" width="87.5546875" bestFit="1" customWidth="1"/>
    <col min="3" max="8" width="15.44140625" customWidth="1"/>
  </cols>
  <sheetData>
    <row r="1" spans="1:8" s="5" customFormat="1" ht="13.8">
      <c r="A1" s="2" t="s">
        <v>30</v>
      </c>
      <c r="B1" s="3" t="str">
        <f>Info!C2</f>
        <v>Terabank</v>
      </c>
      <c r="C1" s="3"/>
      <c r="D1" s="4"/>
      <c r="E1" s="4"/>
      <c r="F1" s="4"/>
      <c r="G1" s="4"/>
    </row>
    <row r="2" spans="1:8" s="5" customFormat="1" ht="13.8">
      <c r="A2" s="2" t="s">
        <v>31</v>
      </c>
      <c r="B2" s="309">
        <f>'1. key ratios'!B2</f>
        <v>45107</v>
      </c>
      <c r="C2" s="3"/>
      <c r="D2" s="4"/>
      <c r="E2" s="4"/>
      <c r="F2" s="4"/>
      <c r="G2" s="4"/>
    </row>
    <row r="3" spans="1:8" ht="15" thickBot="1">
      <c r="A3"/>
    </row>
    <row r="4" spans="1:8">
      <c r="A4" s="567" t="s">
        <v>6</v>
      </c>
      <c r="B4" s="568" t="s">
        <v>94</v>
      </c>
      <c r="C4" s="558" t="s">
        <v>558</v>
      </c>
      <c r="D4" s="558"/>
      <c r="E4" s="558"/>
      <c r="F4" s="558" t="s">
        <v>559</v>
      </c>
      <c r="G4" s="558"/>
      <c r="H4" s="559"/>
    </row>
    <row r="5" spans="1:8">
      <c r="A5" s="567"/>
      <c r="B5" s="568"/>
      <c r="C5" s="387" t="s">
        <v>32</v>
      </c>
      <c r="D5" s="387" t="s">
        <v>33</v>
      </c>
      <c r="E5" s="387" t="s">
        <v>34</v>
      </c>
      <c r="F5" s="387" t="s">
        <v>32</v>
      </c>
      <c r="G5" s="387" t="s">
        <v>33</v>
      </c>
      <c r="H5" s="387" t="s">
        <v>34</v>
      </c>
    </row>
    <row r="6" spans="1:8">
      <c r="A6" s="373">
        <v>1</v>
      </c>
      <c r="B6" s="399" t="s">
        <v>657</v>
      </c>
      <c r="C6" s="400">
        <v>0</v>
      </c>
      <c r="D6" s="400">
        <v>0</v>
      </c>
      <c r="E6" s="400">
        <v>0</v>
      </c>
      <c r="F6" s="400">
        <v>0</v>
      </c>
      <c r="G6" s="400">
        <v>0</v>
      </c>
      <c r="H6" s="400">
        <v>0</v>
      </c>
    </row>
    <row r="7" spans="1:8">
      <c r="A7" s="373">
        <v>2</v>
      </c>
      <c r="B7" s="399" t="s">
        <v>196</v>
      </c>
      <c r="C7" s="400">
        <v>0</v>
      </c>
      <c r="D7" s="400">
        <v>0</v>
      </c>
      <c r="E7" s="400">
        <v>0</v>
      </c>
      <c r="F7" s="400">
        <v>0</v>
      </c>
      <c r="G7" s="400">
        <v>0</v>
      </c>
      <c r="H7" s="400">
        <v>0</v>
      </c>
    </row>
    <row r="8" spans="1:8">
      <c r="A8" s="373">
        <v>3</v>
      </c>
      <c r="B8" s="399" t="s">
        <v>206</v>
      </c>
      <c r="C8" s="400">
        <v>247990045.98999995</v>
      </c>
      <c r="D8" s="400">
        <v>395147457.91999978</v>
      </c>
      <c r="E8" s="400">
        <v>643137503.90999973</v>
      </c>
      <c r="F8" s="400">
        <v>0</v>
      </c>
      <c r="G8" s="400">
        <v>0</v>
      </c>
      <c r="H8" s="400">
        <v>0</v>
      </c>
    </row>
    <row r="9" spans="1:8">
      <c r="A9" s="373">
        <v>3.1</v>
      </c>
      <c r="B9" s="401" t="s">
        <v>197</v>
      </c>
      <c r="C9" s="400">
        <v>198085771.25</v>
      </c>
      <c r="D9" s="400">
        <v>395147457.91999978</v>
      </c>
      <c r="E9" s="400">
        <v>593233229.16999984</v>
      </c>
      <c r="F9" s="400">
        <v>0</v>
      </c>
      <c r="G9" s="400">
        <v>0</v>
      </c>
      <c r="H9" s="400">
        <v>0</v>
      </c>
    </row>
    <row r="10" spans="1:8">
      <c r="A10" s="373">
        <v>3.2</v>
      </c>
      <c r="B10" s="401" t="s">
        <v>193</v>
      </c>
      <c r="C10" s="400">
        <v>49904274.73999995</v>
      </c>
      <c r="D10" s="400">
        <v>0</v>
      </c>
      <c r="E10" s="400">
        <v>49904274.73999995</v>
      </c>
      <c r="F10" s="400">
        <v>0</v>
      </c>
      <c r="G10" s="400">
        <v>0</v>
      </c>
      <c r="H10" s="400">
        <v>0</v>
      </c>
    </row>
    <row r="11" spans="1:8">
      <c r="A11" s="373">
        <v>4</v>
      </c>
      <c r="B11" s="402" t="s">
        <v>195</v>
      </c>
      <c r="C11" s="400">
        <v>89851800</v>
      </c>
      <c r="D11" s="400">
        <v>0</v>
      </c>
      <c r="E11" s="400">
        <v>89851800</v>
      </c>
      <c r="F11" s="400">
        <v>0</v>
      </c>
      <c r="G11" s="400">
        <v>0</v>
      </c>
      <c r="H11" s="400">
        <v>0</v>
      </c>
    </row>
    <row r="12" spans="1:8">
      <c r="A12" s="373">
        <v>4.0999999999999996</v>
      </c>
      <c r="B12" s="401" t="s">
        <v>179</v>
      </c>
      <c r="C12" s="400">
        <v>89851800</v>
      </c>
      <c r="D12" s="400">
        <v>0</v>
      </c>
      <c r="E12" s="400">
        <v>89851800</v>
      </c>
      <c r="F12" s="400">
        <v>0</v>
      </c>
      <c r="G12" s="400">
        <v>0</v>
      </c>
      <c r="H12" s="400">
        <v>0</v>
      </c>
    </row>
    <row r="13" spans="1:8">
      <c r="A13" s="373">
        <v>4.2</v>
      </c>
      <c r="B13" s="401" t="s">
        <v>180</v>
      </c>
      <c r="C13" s="400">
        <v>0</v>
      </c>
      <c r="D13" s="400">
        <v>0</v>
      </c>
      <c r="E13" s="400">
        <v>0</v>
      </c>
      <c r="F13" s="400">
        <v>0</v>
      </c>
      <c r="G13" s="400">
        <v>0</v>
      </c>
      <c r="H13" s="400">
        <v>0</v>
      </c>
    </row>
    <row r="14" spans="1:8">
      <c r="A14" s="373">
        <v>5</v>
      </c>
      <c r="B14" s="402" t="s">
        <v>205</v>
      </c>
      <c r="C14" s="400">
        <v>1081631194.0900009</v>
      </c>
      <c r="D14" s="400">
        <v>3435977041.5899992</v>
      </c>
      <c r="E14" s="400">
        <v>4517608235.6800003</v>
      </c>
      <c r="F14" s="400">
        <v>0</v>
      </c>
      <c r="G14" s="400">
        <v>0</v>
      </c>
      <c r="H14" s="400">
        <v>0</v>
      </c>
    </row>
    <row r="15" spans="1:8">
      <c r="A15" s="373">
        <v>5.0999999999999996</v>
      </c>
      <c r="B15" s="403" t="s">
        <v>183</v>
      </c>
      <c r="C15" s="400">
        <v>16300236.269999998</v>
      </c>
      <c r="D15" s="400">
        <v>24304869.739999998</v>
      </c>
      <c r="E15" s="400">
        <v>40605106.009999998</v>
      </c>
      <c r="F15" s="400">
        <v>0</v>
      </c>
      <c r="G15" s="400">
        <v>0</v>
      </c>
      <c r="H15" s="400">
        <v>0</v>
      </c>
    </row>
    <row r="16" spans="1:8">
      <c r="A16" s="373">
        <v>5.2</v>
      </c>
      <c r="B16" s="403" t="s">
        <v>182</v>
      </c>
      <c r="C16" s="400">
        <v>56015879.339999996</v>
      </c>
      <c r="D16" s="400">
        <v>2630696.9199999995</v>
      </c>
      <c r="E16" s="400">
        <v>58646576.259999998</v>
      </c>
      <c r="F16" s="400">
        <v>0</v>
      </c>
      <c r="G16" s="400">
        <v>0</v>
      </c>
      <c r="H16" s="400">
        <v>0</v>
      </c>
    </row>
    <row r="17" spans="1:8">
      <c r="A17" s="373">
        <v>5.3</v>
      </c>
      <c r="B17" s="403" t="s">
        <v>181</v>
      </c>
      <c r="C17" s="400">
        <v>842796600.0000006</v>
      </c>
      <c r="D17" s="400">
        <v>3380558133.4099994</v>
      </c>
      <c r="E17" s="400">
        <v>4223354733.4099998</v>
      </c>
      <c r="F17" s="400">
        <v>0</v>
      </c>
      <c r="G17" s="400">
        <v>0</v>
      </c>
      <c r="H17" s="400">
        <v>0</v>
      </c>
    </row>
    <row r="18" spans="1:8">
      <c r="A18" s="373" t="s">
        <v>15</v>
      </c>
      <c r="B18" s="404" t="s">
        <v>36</v>
      </c>
      <c r="C18" s="400">
        <v>456220944.61000019</v>
      </c>
      <c r="D18" s="400">
        <v>388074647.05000013</v>
      </c>
      <c r="E18" s="400">
        <v>844295591.66000032</v>
      </c>
      <c r="F18" s="400">
        <v>0</v>
      </c>
      <c r="G18" s="400">
        <v>0</v>
      </c>
      <c r="H18" s="400">
        <v>0</v>
      </c>
    </row>
    <row r="19" spans="1:8">
      <c r="A19" s="373" t="s">
        <v>16</v>
      </c>
      <c r="B19" s="404" t="s">
        <v>37</v>
      </c>
      <c r="C19" s="400">
        <v>177420338.16000015</v>
      </c>
      <c r="D19" s="400">
        <v>380763984.52999985</v>
      </c>
      <c r="E19" s="400">
        <v>558184322.69000006</v>
      </c>
      <c r="F19" s="400">
        <v>0</v>
      </c>
      <c r="G19" s="400">
        <v>0</v>
      </c>
      <c r="H19" s="400">
        <v>0</v>
      </c>
    </row>
    <row r="20" spans="1:8">
      <c r="A20" s="373" t="s">
        <v>17</v>
      </c>
      <c r="B20" s="404" t="s">
        <v>38</v>
      </c>
      <c r="C20" s="400">
        <v>23518655.109999996</v>
      </c>
      <c r="D20" s="400">
        <v>71993733.899999976</v>
      </c>
      <c r="E20" s="400">
        <v>95512389.009999976</v>
      </c>
      <c r="F20" s="400">
        <v>0</v>
      </c>
      <c r="G20" s="400">
        <v>0</v>
      </c>
      <c r="H20" s="400">
        <v>0</v>
      </c>
    </row>
    <row r="21" spans="1:8">
      <c r="A21" s="373" t="s">
        <v>18</v>
      </c>
      <c r="B21" s="404" t="s">
        <v>39</v>
      </c>
      <c r="C21" s="400">
        <v>146564705.94000024</v>
      </c>
      <c r="D21" s="400">
        <v>2433045832.0099993</v>
      </c>
      <c r="E21" s="400">
        <v>2579610537.9499993</v>
      </c>
      <c r="F21" s="400">
        <v>0</v>
      </c>
      <c r="G21" s="400">
        <v>0</v>
      </c>
      <c r="H21" s="400">
        <v>0</v>
      </c>
    </row>
    <row r="22" spans="1:8">
      <c r="A22" s="373" t="s">
        <v>19</v>
      </c>
      <c r="B22" s="404" t="s">
        <v>40</v>
      </c>
      <c r="C22" s="400">
        <v>39071956.179999962</v>
      </c>
      <c r="D22" s="400">
        <v>106679935.92</v>
      </c>
      <c r="E22" s="400">
        <v>145751892.09999996</v>
      </c>
      <c r="F22" s="400">
        <v>0</v>
      </c>
      <c r="G22" s="400">
        <v>0</v>
      </c>
      <c r="H22" s="400">
        <v>0</v>
      </c>
    </row>
    <row r="23" spans="1:8">
      <c r="A23" s="373">
        <v>5.4</v>
      </c>
      <c r="B23" s="403" t="s">
        <v>184</v>
      </c>
      <c r="C23" s="400">
        <v>92011720.090000123</v>
      </c>
      <c r="D23" s="400">
        <v>17305058.809999995</v>
      </c>
      <c r="E23" s="400">
        <v>109316778.90000013</v>
      </c>
      <c r="F23" s="400">
        <v>0</v>
      </c>
      <c r="G23" s="400">
        <v>0</v>
      </c>
      <c r="H23" s="400">
        <v>0</v>
      </c>
    </row>
    <row r="24" spans="1:8">
      <c r="A24" s="373">
        <v>5.5</v>
      </c>
      <c r="B24" s="403" t="s">
        <v>185</v>
      </c>
      <c r="C24" s="400">
        <v>0</v>
      </c>
      <c r="D24" s="400">
        <v>0</v>
      </c>
      <c r="E24" s="400">
        <v>0</v>
      </c>
      <c r="F24" s="400">
        <v>0</v>
      </c>
      <c r="G24" s="400">
        <v>0</v>
      </c>
      <c r="H24" s="400">
        <v>0</v>
      </c>
    </row>
    <row r="25" spans="1:8">
      <c r="A25" s="373">
        <v>5.6</v>
      </c>
      <c r="B25" s="403" t="s">
        <v>186</v>
      </c>
      <c r="C25" s="400">
        <v>0</v>
      </c>
      <c r="D25" s="400">
        <v>0</v>
      </c>
      <c r="E25" s="400">
        <v>0</v>
      </c>
      <c r="F25" s="400">
        <v>0</v>
      </c>
      <c r="G25" s="400">
        <v>0</v>
      </c>
      <c r="H25" s="400">
        <v>0</v>
      </c>
    </row>
    <row r="26" spans="1:8">
      <c r="A26" s="373">
        <v>5.7</v>
      </c>
      <c r="B26" s="403" t="s">
        <v>40</v>
      </c>
      <c r="C26" s="400">
        <v>74506758.390000015</v>
      </c>
      <c r="D26" s="400">
        <v>11178282.710000006</v>
      </c>
      <c r="E26" s="400">
        <v>85685041.100000024</v>
      </c>
      <c r="F26" s="400">
        <v>0</v>
      </c>
      <c r="G26" s="400">
        <v>0</v>
      </c>
      <c r="H26" s="400">
        <v>0</v>
      </c>
    </row>
    <row r="27" spans="1:8">
      <c r="A27" s="373">
        <v>6</v>
      </c>
      <c r="B27" s="405" t="s">
        <v>658</v>
      </c>
      <c r="C27" s="400">
        <v>15719415.180000015</v>
      </c>
      <c r="D27" s="400">
        <v>24934579.059999999</v>
      </c>
      <c r="E27" s="400">
        <v>40653994.24000001</v>
      </c>
      <c r="F27" s="400">
        <v>0</v>
      </c>
      <c r="G27" s="400">
        <v>0</v>
      </c>
      <c r="H27" s="400">
        <v>0</v>
      </c>
    </row>
    <row r="28" spans="1:8">
      <c r="A28" s="373">
        <v>7</v>
      </c>
      <c r="B28" s="405" t="s">
        <v>659</v>
      </c>
      <c r="C28" s="400">
        <v>44522670.57</v>
      </c>
      <c r="D28" s="400">
        <v>768830.12</v>
      </c>
      <c r="E28" s="400">
        <v>45291500.689999998</v>
      </c>
      <c r="F28" s="400">
        <v>0</v>
      </c>
      <c r="G28" s="400">
        <v>0</v>
      </c>
      <c r="H28" s="400">
        <v>0</v>
      </c>
    </row>
    <row r="29" spans="1:8">
      <c r="A29" s="373">
        <v>8</v>
      </c>
      <c r="B29" s="405" t="s">
        <v>194</v>
      </c>
      <c r="C29" s="400">
        <v>0</v>
      </c>
      <c r="D29" s="400">
        <v>26346.560000000001</v>
      </c>
      <c r="E29" s="400">
        <v>26346.560000000001</v>
      </c>
      <c r="F29" s="400">
        <v>0</v>
      </c>
      <c r="G29" s="400">
        <v>0</v>
      </c>
      <c r="H29" s="400">
        <v>0</v>
      </c>
    </row>
    <row r="30" spans="1:8">
      <c r="A30" s="373">
        <v>9</v>
      </c>
      <c r="B30" s="406" t="s">
        <v>211</v>
      </c>
      <c r="C30" s="400">
        <v>46273239.5</v>
      </c>
      <c r="D30" s="400">
        <v>23805494.690000001</v>
      </c>
      <c r="E30" s="400">
        <v>70078734.189999998</v>
      </c>
      <c r="F30" s="400">
        <v>0</v>
      </c>
      <c r="G30" s="400">
        <v>0</v>
      </c>
      <c r="H30" s="400">
        <v>0</v>
      </c>
    </row>
    <row r="31" spans="1:8">
      <c r="A31" s="373">
        <v>9.1</v>
      </c>
      <c r="B31" s="407" t="s">
        <v>201</v>
      </c>
      <c r="C31" s="400">
        <v>46273239.5</v>
      </c>
      <c r="D31" s="400">
        <v>23805494.690000001</v>
      </c>
      <c r="E31" s="400">
        <v>70078734.189999998</v>
      </c>
      <c r="F31" s="400">
        <v>0</v>
      </c>
      <c r="G31" s="400">
        <v>0</v>
      </c>
      <c r="H31" s="400">
        <v>0</v>
      </c>
    </row>
    <row r="32" spans="1:8">
      <c r="A32" s="373">
        <v>9.1999999999999993</v>
      </c>
      <c r="B32" s="407" t="s">
        <v>202</v>
      </c>
      <c r="C32" s="400">
        <v>0</v>
      </c>
      <c r="D32" s="400">
        <v>0</v>
      </c>
      <c r="E32" s="400">
        <v>0</v>
      </c>
      <c r="F32" s="400">
        <v>0</v>
      </c>
      <c r="G32" s="400">
        <v>0</v>
      </c>
      <c r="H32" s="400">
        <v>0</v>
      </c>
    </row>
    <row r="33" spans="1:8">
      <c r="A33" s="373">
        <v>9.3000000000000007</v>
      </c>
      <c r="B33" s="407" t="s">
        <v>198</v>
      </c>
      <c r="C33" s="400">
        <v>0</v>
      </c>
      <c r="D33" s="400">
        <v>0</v>
      </c>
      <c r="E33" s="400">
        <v>0</v>
      </c>
      <c r="F33" s="400">
        <v>0</v>
      </c>
      <c r="G33" s="400">
        <v>0</v>
      </c>
      <c r="H33" s="400">
        <v>0</v>
      </c>
    </row>
    <row r="34" spans="1:8">
      <c r="A34" s="373">
        <v>9.4</v>
      </c>
      <c r="B34" s="407" t="s">
        <v>199</v>
      </c>
      <c r="C34" s="400">
        <v>0</v>
      </c>
      <c r="D34" s="400">
        <v>0</v>
      </c>
      <c r="E34" s="400">
        <v>0</v>
      </c>
      <c r="F34" s="400">
        <v>0</v>
      </c>
      <c r="G34" s="400">
        <v>0</v>
      </c>
      <c r="H34" s="400">
        <v>0</v>
      </c>
    </row>
    <row r="35" spans="1:8">
      <c r="A35" s="373">
        <v>9.5</v>
      </c>
      <c r="B35" s="407" t="s">
        <v>200</v>
      </c>
      <c r="C35" s="400">
        <v>0</v>
      </c>
      <c r="D35" s="400">
        <v>0</v>
      </c>
      <c r="E35" s="400">
        <v>0</v>
      </c>
      <c r="F35" s="400">
        <v>0</v>
      </c>
      <c r="G35" s="400">
        <v>0</v>
      </c>
      <c r="H35" s="400">
        <v>0</v>
      </c>
    </row>
    <row r="36" spans="1:8">
      <c r="A36" s="373">
        <v>9.6</v>
      </c>
      <c r="B36" s="407" t="s">
        <v>203</v>
      </c>
      <c r="C36" s="400">
        <v>0</v>
      </c>
      <c r="D36" s="400">
        <v>0</v>
      </c>
      <c r="E36" s="400">
        <v>0</v>
      </c>
      <c r="F36" s="400">
        <v>0</v>
      </c>
      <c r="G36" s="400">
        <v>0</v>
      </c>
      <c r="H36" s="400">
        <v>0</v>
      </c>
    </row>
    <row r="37" spans="1:8">
      <c r="A37" s="373">
        <v>9.6999999999999993</v>
      </c>
      <c r="B37" s="407" t="s">
        <v>204</v>
      </c>
      <c r="C37" s="400">
        <v>0</v>
      </c>
      <c r="D37" s="400">
        <v>0</v>
      </c>
      <c r="E37" s="400">
        <v>0</v>
      </c>
      <c r="F37" s="400">
        <v>0</v>
      </c>
      <c r="G37" s="400">
        <v>0</v>
      </c>
      <c r="H37" s="400">
        <v>0</v>
      </c>
    </row>
    <row r="38" spans="1:8">
      <c r="A38" s="373">
        <v>10</v>
      </c>
      <c r="B38" s="402" t="s">
        <v>207</v>
      </c>
      <c r="C38" s="400">
        <v>904619.1399999999</v>
      </c>
      <c r="D38" s="400">
        <v>9954.9599999999991</v>
      </c>
      <c r="E38" s="400">
        <v>914574.09999999986</v>
      </c>
      <c r="F38" s="400">
        <v>0</v>
      </c>
      <c r="G38" s="400">
        <v>0</v>
      </c>
      <c r="H38" s="400">
        <v>0</v>
      </c>
    </row>
    <row r="39" spans="1:8">
      <c r="A39" s="373">
        <v>10.1</v>
      </c>
      <c r="B39" s="408" t="s">
        <v>208</v>
      </c>
      <c r="C39" s="400">
        <v>452309.56999999989</v>
      </c>
      <c r="D39" s="400">
        <v>4977.4799999999996</v>
      </c>
      <c r="E39" s="400">
        <v>457287.04999999987</v>
      </c>
      <c r="F39" s="400">
        <v>0</v>
      </c>
      <c r="G39" s="400">
        <v>0</v>
      </c>
      <c r="H39" s="400">
        <v>0</v>
      </c>
    </row>
    <row r="40" spans="1:8">
      <c r="A40" s="373">
        <v>10.199999999999999</v>
      </c>
      <c r="B40" s="408" t="s">
        <v>209</v>
      </c>
      <c r="C40" s="400">
        <v>0</v>
      </c>
      <c r="D40" s="400">
        <v>0</v>
      </c>
      <c r="E40" s="400">
        <v>0</v>
      </c>
      <c r="F40" s="400">
        <v>0</v>
      </c>
      <c r="G40" s="400">
        <v>0</v>
      </c>
      <c r="H40" s="400">
        <v>0</v>
      </c>
    </row>
    <row r="41" spans="1:8">
      <c r="A41" s="373">
        <v>10.3</v>
      </c>
      <c r="B41" s="408" t="s">
        <v>212</v>
      </c>
      <c r="C41" s="400">
        <v>452309.57</v>
      </c>
      <c r="D41" s="400">
        <v>4977.4799999999996</v>
      </c>
      <c r="E41" s="400">
        <v>457287.05</v>
      </c>
      <c r="F41" s="400">
        <v>0</v>
      </c>
      <c r="G41" s="400">
        <v>0</v>
      </c>
      <c r="H41" s="400">
        <v>0</v>
      </c>
    </row>
    <row r="42" spans="1:8" ht="26.4">
      <c r="A42" s="373">
        <v>10.4</v>
      </c>
      <c r="B42" s="408" t="s">
        <v>213</v>
      </c>
      <c r="C42" s="400">
        <v>0</v>
      </c>
      <c r="D42" s="400">
        <v>0</v>
      </c>
      <c r="E42" s="400">
        <v>0</v>
      </c>
      <c r="F42" s="400">
        <v>0</v>
      </c>
      <c r="G42" s="400">
        <v>0</v>
      </c>
      <c r="H42" s="400">
        <v>0</v>
      </c>
    </row>
    <row r="43" spans="1:8" ht="15" thickBot="1">
      <c r="A43" s="373">
        <v>11</v>
      </c>
      <c r="B43" s="138" t="s">
        <v>210</v>
      </c>
      <c r="C43" s="400">
        <v>0</v>
      </c>
      <c r="D43" s="400">
        <v>0</v>
      </c>
      <c r="E43" s="400">
        <v>0</v>
      </c>
      <c r="F43" s="400">
        <v>0</v>
      </c>
      <c r="G43" s="400">
        <v>0</v>
      </c>
      <c r="H43" s="400">
        <v>0</v>
      </c>
    </row>
    <row r="44" spans="1:8">
      <c r="C44" s="409"/>
      <c r="D44" s="409"/>
      <c r="E44" s="409"/>
      <c r="F44" s="409"/>
      <c r="G44" s="409"/>
      <c r="H44" s="409"/>
    </row>
    <row r="45" spans="1:8">
      <c r="C45" s="409"/>
      <c r="D45" s="409"/>
      <c r="E45" s="409"/>
      <c r="F45" s="409"/>
      <c r="G45" s="409"/>
      <c r="H45" s="409"/>
    </row>
    <row r="46" spans="1:8">
      <c r="C46" s="409"/>
      <c r="D46" s="409"/>
      <c r="E46" s="409"/>
      <c r="F46" s="409"/>
      <c r="G46" s="409"/>
      <c r="H46" s="409"/>
    </row>
    <row r="47" spans="1:8">
      <c r="C47" s="409"/>
      <c r="D47" s="409"/>
      <c r="E47" s="409"/>
      <c r="F47" s="409"/>
      <c r="G47" s="409"/>
      <c r="H47" s="409"/>
    </row>
  </sheetData>
  <mergeCells count="4">
    <mergeCell ref="A4:A5"/>
    <mergeCell ref="B4:B5"/>
    <mergeCell ref="C4:E4"/>
    <mergeCell ref="F4:H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B5" sqref="B5"/>
    </sheetView>
  </sheetViews>
  <sheetFormatPr defaultColWidth="9.109375" defaultRowHeight="13.2"/>
  <cols>
    <col min="1" max="1" width="9.5546875" style="4" bestFit="1" customWidth="1"/>
    <col min="2" max="2" width="93.5546875" style="4" customWidth="1"/>
    <col min="3" max="4" width="12.33203125" style="4" bestFit="1" customWidth="1"/>
    <col min="5" max="7" width="12.33203125" style="14" bestFit="1" customWidth="1"/>
    <col min="8" max="11" width="9.6640625" style="14" customWidth="1"/>
    <col min="12" max="16384" width="9.109375" style="14"/>
  </cols>
  <sheetData>
    <row r="1" spans="1:7">
      <c r="A1" s="2" t="s">
        <v>30</v>
      </c>
      <c r="B1" s="3" t="str">
        <f>Info!C2</f>
        <v>Terabank</v>
      </c>
      <c r="C1" s="3"/>
    </row>
    <row r="2" spans="1:7">
      <c r="A2" s="2" t="s">
        <v>31</v>
      </c>
      <c r="B2" s="309">
        <f>'1. key ratios'!B2</f>
        <v>45107</v>
      </c>
      <c r="C2" s="3"/>
    </row>
    <row r="3" spans="1:7">
      <c r="A3" s="2"/>
      <c r="B3" s="3"/>
      <c r="C3" s="3"/>
    </row>
    <row r="4" spans="1:7" ht="15" customHeight="1" thickBot="1">
      <c r="A4" s="4" t="s">
        <v>96</v>
      </c>
      <c r="B4" s="85" t="s">
        <v>187</v>
      </c>
      <c r="C4" s="17" t="s">
        <v>35</v>
      </c>
    </row>
    <row r="5" spans="1:7" ht="15" customHeight="1">
      <c r="A5" s="161" t="s">
        <v>6</v>
      </c>
      <c r="B5" s="162"/>
      <c r="C5" s="307" t="str">
        <f>INT((MONTH($B$2))/3)&amp;"Q"&amp;"-"&amp;YEAR($B$2)</f>
        <v>2Q-2023</v>
      </c>
      <c r="D5" s="307" t="str">
        <f>IF(INT(MONTH($B$2))=3, "4"&amp;"Q"&amp;"-"&amp;YEAR($B$2)-1, IF(INT(MONTH($B$2))=6, "1"&amp;"Q"&amp;"-"&amp;YEAR($B$2), IF(INT(MONTH($B$2))=9, "2"&amp;"Q"&amp;"-"&amp;YEAR($B$2),IF(INT(MONTH($B$2))=12, "3"&amp;"Q"&amp;"-"&amp;YEAR($B$2), 0))))</f>
        <v>1Q-2023</v>
      </c>
      <c r="E5" s="307" t="str">
        <f>IF(INT(MONTH($B$2))=3, "3"&amp;"Q"&amp;"-"&amp;YEAR($B$2)-1, IF(INT(MONTH($B$2))=6, "4"&amp;"Q"&amp;"-"&amp;YEAR($B$2)-1, IF(INT(MONTH($B$2))=9, "1"&amp;"Q"&amp;"-"&amp;YEAR($B$2),IF(INT(MONTH($B$2))=12, "2"&amp;"Q"&amp;"-"&amp;YEAR($B$2), 0))))</f>
        <v>4Q-2022</v>
      </c>
      <c r="F5" s="307" t="str">
        <f>IF(INT(MONTH($B$2))=3, "2"&amp;"Q"&amp;"-"&amp;YEAR($B$2)-1, IF(INT(MONTH($B$2))=6, "3"&amp;"Q"&amp;"-"&amp;YEAR($B$2)-1, IF(INT(MONTH($B$2))=9, "4"&amp;"Q"&amp;"-"&amp;YEAR($B$2)-1,IF(INT(MONTH($B$2))=12, "1"&amp;"Q"&amp;"-"&amp;YEAR($B$2), 0))))</f>
        <v>3Q-2022</v>
      </c>
      <c r="G5" s="308" t="str">
        <f>IF(INT(MONTH($B$2))=3, "1"&amp;"Q"&amp;"-"&amp;YEAR($B$2)-1, IF(INT(MONTH($B$2))=6, "2"&amp;"Q"&amp;"-"&amp;YEAR($B$2)-1, IF(INT(MONTH($B$2))=9, "3"&amp;"Q"&amp;"-"&amp;YEAR($B$2)-1,IF(INT(MONTH($B$2))=12, "4"&amp;"Q"&amp;"-"&amp;YEAR($B$2)-1, 0))))</f>
        <v>2Q-2022</v>
      </c>
    </row>
    <row r="6" spans="1:7" ht="15" customHeight="1">
      <c r="A6" s="18">
        <v>1</v>
      </c>
      <c r="B6" s="246" t="s">
        <v>191</v>
      </c>
      <c r="C6" s="306">
        <v>1169671217.5746617</v>
      </c>
      <c r="D6" s="306">
        <v>1079673318.7844346</v>
      </c>
      <c r="E6" s="306">
        <v>1088785424.95997</v>
      </c>
      <c r="F6" s="306">
        <v>1089623522.3908031</v>
      </c>
      <c r="G6" s="306">
        <v>1066843214.4462864</v>
      </c>
    </row>
    <row r="7" spans="1:7" ht="15" customHeight="1">
      <c r="A7" s="18">
        <v>1.1000000000000001</v>
      </c>
      <c r="B7" s="246" t="s">
        <v>357</v>
      </c>
      <c r="C7" s="526">
        <v>1132279396.6832955</v>
      </c>
      <c r="D7" s="526">
        <v>1043855207.8218008</v>
      </c>
      <c r="E7" s="526">
        <v>1054709228.170453</v>
      </c>
      <c r="F7" s="526">
        <v>1054099333.2438089</v>
      </c>
      <c r="G7" s="526">
        <v>1023874094.8708712</v>
      </c>
    </row>
    <row r="8" spans="1:7">
      <c r="A8" s="18" t="s">
        <v>14</v>
      </c>
      <c r="B8" s="246" t="s">
        <v>95</v>
      </c>
      <c r="C8" s="526">
        <v>0</v>
      </c>
      <c r="D8" s="526">
        <v>0</v>
      </c>
      <c r="E8" s="526">
        <v>0</v>
      </c>
      <c r="F8" s="526">
        <v>0</v>
      </c>
      <c r="G8" s="526">
        <v>0</v>
      </c>
    </row>
    <row r="9" spans="1:7" ht="15" customHeight="1">
      <c r="A9" s="18">
        <v>1.2</v>
      </c>
      <c r="B9" s="247" t="s">
        <v>94</v>
      </c>
      <c r="C9" s="526">
        <v>35781445.891366333</v>
      </c>
      <c r="D9" s="526">
        <v>34626404.962633669</v>
      </c>
      <c r="E9" s="526">
        <v>33355096.789516978</v>
      </c>
      <c r="F9" s="526">
        <v>34012679.146994129</v>
      </c>
      <c r="G9" s="526">
        <v>41206352.027415253</v>
      </c>
    </row>
    <row r="10" spans="1:7" ht="15" customHeight="1">
      <c r="A10" s="18">
        <v>1.3</v>
      </c>
      <c r="B10" s="246" t="s">
        <v>28</v>
      </c>
      <c r="C10" s="526">
        <v>1610375</v>
      </c>
      <c r="D10" s="526">
        <v>1191706</v>
      </c>
      <c r="E10" s="526">
        <v>721100</v>
      </c>
      <c r="F10" s="526">
        <v>1511510</v>
      </c>
      <c r="G10" s="526">
        <v>1762767.5480000002</v>
      </c>
    </row>
    <row r="11" spans="1:7" ht="15" customHeight="1">
      <c r="A11" s="18">
        <v>2</v>
      </c>
      <c r="B11" s="246" t="s">
        <v>188</v>
      </c>
      <c r="C11" s="526">
        <v>18035919.229307715</v>
      </c>
      <c r="D11" s="526">
        <v>12779818.019659478</v>
      </c>
      <c r="E11" s="526">
        <v>13865172.968699019</v>
      </c>
      <c r="F11" s="526">
        <v>10231538.287891574</v>
      </c>
      <c r="G11" s="526">
        <v>20014655.184884515</v>
      </c>
    </row>
    <row r="12" spans="1:7" ht="15" customHeight="1">
      <c r="A12" s="18">
        <v>3</v>
      </c>
      <c r="B12" s="246" t="s">
        <v>189</v>
      </c>
      <c r="C12" s="526">
        <v>110315745</v>
      </c>
      <c r="D12" s="526">
        <v>110315745</v>
      </c>
      <c r="E12" s="526">
        <v>110315745</v>
      </c>
      <c r="F12" s="526">
        <v>103391084.37499999</v>
      </c>
      <c r="G12" s="526">
        <v>103391084.37499999</v>
      </c>
    </row>
    <row r="13" spans="1:7" ht="15" customHeight="1" thickBot="1">
      <c r="A13" s="20">
        <v>4</v>
      </c>
      <c r="B13" s="21" t="s">
        <v>190</v>
      </c>
      <c r="C13" s="306">
        <v>1298022881.8039694</v>
      </c>
      <c r="D13" s="306">
        <v>1202768881.8040941</v>
      </c>
      <c r="E13" s="306">
        <v>1212966342.928669</v>
      </c>
      <c r="F13" s="306">
        <v>1203246145.0536947</v>
      </c>
      <c r="G13" s="306">
        <v>1190248954.006171</v>
      </c>
    </row>
    <row r="14" spans="1:7">
      <c r="B14" s="24"/>
    </row>
    <row r="15" spans="1:7" ht="26.4">
      <c r="B15" s="24" t="s">
        <v>358</v>
      </c>
    </row>
    <row r="16" spans="1:7">
      <c r="B16" s="24"/>
    </row>
    <row r="17" s="14" customFormat="1" ht="10.199999999999999"/>
    <row r="18" s="14" customFormat="1" ht="10.199999999999999"/>
    <row r="19" s="14" customFormat="1" ht="10.199999999999999"/>
    <row r="20" s="14" customFormat="1" ht="10.199999999999999"/>
    <row r="21" s="14" customFormat="1" ht="10.199999999999999"/>
    <row r="22" s="14" customFormat="1" ht="10.199999999999999"/>
    <row r="23" s="14" customFormat="1" ht="10.199999999999999"/>
    <row r="24" s="14" customFormat="1" ht="10.199999999999999"/>
    <row r="25" s="14" customFormat="1" ht="10.199999999999999"/>
    <row r="26" s="14" customFormat="1" ht="10.199999999999999"/>
    <row r="27" s="14" customFormat="1" ht="10.199999999999999"/>
    <row r="28" s="14" customFormat="1" ht="10.199999999999999"/>
    <row r="29" s="14" customFormat="1" ht="10.199999999999999"/>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30"/>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B5" sqref="B5"/>
    </sheetView>
  </sheetViews>
  <sheetFormatPr defaultColWidth="9.109375" defaultRowHeight="13.8"/>
  <cols>
    <col min="1" max="1" width="9.5546875" style="4" bestFit="1" customWidth="1"/>
    <col min="2" max="2" width="65.5546875" style="4" customWidth="1"/>
    <col min="3" max="3" width="27.5546875" style="4" customWidth="1"/>
    <col min="4" max="16384" width="9.109375" style="5"/>
  </cols>
  <sheetData>
    <row r="1" spans="1:8">
      <c r="A1" s="2" t="s">
        <v>30</v>
      </c>
      <c r="B1" s="3" t="str">
        <f>Info!C2</f>
        <v>Terabank</v>
      </c>
    </row>
    <row r="2" spans="1:8">
      <c r="A2" s="2" t="s">
        <v>31</v>
      </c>
      <c r="B2" s="309">
        <f>'1. key ratios'!B2</f>
        <v>45107</v>
      </c>
    </row>
    <row r="4" spans="1:8" ht="27.9" customHeight="1" thickBot="1">
      <c r="A4" s="25" t="s">
        <v>41</v>
      </c>
      <c r="B4" s="26" t="s">
        <v>163</v>
      </c>
      <c r="C4" s="27"/>
    </row>
    <row r="5" spans="1:8">
      <c r="A5" s="28"/>
      <c r="B5" s="303" t="s">
        <v>42</v>
      </c>
      <c r="C5" s="304" t="s">
        <v>371</v>
      </c>
    </row>
    <row r="6" spans="1:8">
      <c r="A6" s="29">
        <v>1</v>
      </c>
      <c r="B6" s="541" t="s">
        <v>724</v>
      </c>
      <c r="C6" s="542" t="s">
        <v>726</v>
      </c>
    </row>
    <row r="7" spans="1:8">
      <c r="A7" s="29">
        <v>2</v>
      </c>
      <c r="B7" s="541" t="s">
        <v>727</v>
      </c>
      <c r="C7" s="542" t="s">
        <v>728</v>
      </c>
    </row>
    <row r="8" spans="1:8">
      <c r="A8" s="29">
        <v>3</v>
      </c>
      <c r="B8" s="541" t="s">
        <v>729</v>
      </c>
      <c r="C8" s="542" t="s">
        <v>728</v>
      </c>
    </row>
    <row r="9" spans="1:8">
      <c r="A9" s="29">
        <v>4</v>
      </c>
      <c r="B9" s="541" t="s">
        <v>730</v>
      </c>
      <c r="C9" s="542" t="s">
        <v>731</v>
      </c>
    </row>
    <row r="10" spans="1:8">
      <c r="A10" s="29">
        <v>5</v>
      </c>
      <c r="B10" s="541" t="s">
        <v>732</v>
      </c>
      <c r="C10" s="542" t="s">
        <v>731</v>
      </c>
    </row>
    <row r="11" spans="1:8">
      <c r="A11" s="29">
        <v>6</v>
      </c>
      <c r="B11" s="541" t="s">
        <v>733</v>
      </c>
      <c r="C11" s="542" t="s">
        <v>731</v>
      </c>
    </row>
    <row r="12" spans="1:8">
      <c r="A12" s="29"/>
      <c r="B12" s="30"/>
      <c r="C12" s="31"/>
      <c r="H12" s="32"/>
    </row>
    <row r="13" spans="1:8" ht="26.4">
      <c r="A13" s="29"/>
      <c r="B13" s="144" t="s">
        <v>43</v>
      </c>
      <c r="C13" s="305" t="s">
        <v>372</v>
      </c>
    </row>
    <row r="14" spans="1:8">
      <c r="A14" s="29">
        <v>1</v>
      </c>
      <c r="B14" s="541" t="s">
        <v>734</v>
      </c>
      <c r="C14" s="543" t="s">
        <v>735</v>
      </c>
    </row>
    <row r="15" spans="1:8">
      <c r="A15" s="29">
        <v>2</v>
      </c>
      <c r="B15" s="541" t="s">
        <v>736</v>
      </c>
      <c r="C15" s="543" t="s">
        <v>737</v>
      </c>
    </row>
    <row r="16" spans="1:8">
      <c r="A16" s="29">
        <v>3</v>
      </c>
      <c r="B16" s="541" t="s">
        <v>738</v>
      </c>
      <c r="C16" s="543" t="s">
        <v>739</v>
      </c>
    </row>
    <row r="17" spans="1:3">
      <c r="A17" s="29">
        <v>4</v>
      </c>
      <c r="B17" s="541" t="s">
        <v>740</v>
      </c>
      <c r="C17" s="543" t="s">
        <v>741</v>
      </c>
    </row>
    <row r="18" spans="1:3">
      <c r="A18" s="29">
        <v>5</v>
      </c>
      <c r="B18" s="541" t="s">
        <v>742</v>
      </c>
      <c r="C18" s="543" t="s">
        <v>743</v>
      </c>
    </row>
    <row r="19" spans="1:3">
      <c r="A19" s="29"/>
      <c r="B19" s="30"/>
      <c r="C19" s="33"/>
    </row>
    <row r="20" spans="1:3" ht="30" customHeight="1">
      <c r="A20" s="29"/>
      <c r="B20" s="569" t="s">
        <v>44</v>
      </c>
      <c r="C20" s="570"/>
    </row>
    <row r="21" spans="1:3">
      <c r="A21" s="29">
        <v>1</v>
      </c>
      <c r="B21" s="30" t="s">
        <v>718</v>
      </c>
      <c r="C21" s="527">
        <v>0.65</v>
      </c>
    </row>
    <row r="22" spans="1:3">
      <c r="A22" s="29">
        <v>2</v>
      </c>
      <c r="B22" s="30" t="s">
        <v>719</v>
      </c>
      <c r="C22" s="527">
        <v>0.15</v>
      </c>
    </row>
    <row r="23" spans="1:3">
      <c r="A23" s="29">
        <v>3</v>
      </c>
      <c r="B23" s="30" t="s">
        <v>720</v>
      </c>
      <c r="C23" s="527">
        <v>0.15</v>
      </c>
    </row>
    <row r="24" spans="1:3">
      <c r="A24" s="29">
        <v>4</v>
      </c>
      <c r="B24" s="30" t="s">
        <v>721</v>
      </c>
      <c r="C24" s="527">
        <v>0.05</v>
      </c>
    </row>
    <row r="25" spans="1:3" ht="15.75" customHeight="1">
      <c r="A25" s="29"/>
      <c r="B25" s="30"/>
      <c r="C25" s="31"/>
    </row>
    <row r="26" spans="1:3" ht="29.25" customHeight="1">
      <c r="A26" s="29"/>
      <c r="B26" s="569" t="s">
        <v>45</v>
      </c>
      <c r="C26" s="570"/>
    </row>
    <row r="27" spans="1:3">
      <c r="A27" s="29">
        <v>1</v>
      </c>
      <c r="B27" s="30" t="s">
        <v>718</v>
      </c>
      <c r="C27" s="527">
        <v>0.65</v>
      </c>
    </row>
    <row r="28" spans="1:3">
      <c r="A28" s="528">
        <v>2</v>
      </c>
      <c r="B28" s="30" t="s">
        <v>719</v>
      </c>
      <c r="C28" s="527">
        <v>0.15</v>
      </c>
    </row>
    <row r="29" spans="1:3">
      <c r="A29" s="528">
        <v>3</v>
      </c>
      <c r="B29" s="30" t="s">
        <v>720</v>
      </c>
      <c r="C29" s="527">
        <v>0.15</v>
      </c>
    </row>
    <row r="30" spans="1:3" ht="14.4" thickBot="1">
      <c r="A30" s="34">
        <v>4</v>
      </c>
      <c r="B30" s="30" t="s">
        <v>721</v>
      </c>
      <c r="C30" s="527">
        <v>0.05</v>
      </c>
    </row>
  </sheetData>
  <mergeCells count="2">
    <mergeCell ref="B26:C26"/>
    <mergeCell ref="B20:C20"/>
  </mergeCells>
  <dataValidations count="1">
    <dataValidation type="list" allowBlank="1" showInputMessage="1" showErrorMessage="1" sqref="C6:C12" xr:uid="{00000000-0002-0000-0600-000000000000}">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A1:G53"/>
  <sheetViews>
    <sheetView zoomScale="70" zoomScaleNormal="70" workbookViewId="0">
      <pane xSplit="1" ySplit="5" topLeftCell="B6" activePane="bottomRight" state="frozen"/>
      <selection activeCell="B61" sqref="B61"/>
      <selection pane="topRight" activeCell="B61" sqref="B61"/>
      <selection pane="bottomLeft" activeCell="B61" sqref="B61"/>
      <selection pane="bottomRight" activeCell="B6" sqref="B6:B7"/>
    </sheetView>
  </sheetViews>
  <sheetFormatPr defaultColWidth="9.109375" defaultRowHeight="13.8"/>
  <cols>
    <col min="1" max="1" width="9.5546875" style="4" bestFit="1" customWidth="1"/>
    <col min="2" max="2" width="54.33203125" style="4" customWidth="1"/>
    <col min="3" max="3" width="28" style="4" customWidth="1"/>
    <col min="4" max="4" width="22.44140625" style="4" customWidth="1"/>
    <col min="5" max="5" width="22.33203125" style="4" customWidth="1"/>
    <col min="6" max="6" width="12" style="5" bestFit="1" customWidth="1"/>
    <col min="7" max="7" width="12.5546875" style="5" bestFit="1" customWidth="1"/>
    <col min="8" max="16384" width="9.109375" style="5"/>
  </cols>
  <sheetData>
    <row r="1" spans="1:5">
      <c r="A1" s="23" t="s">
        <v>30</v>
      </c>
      <c r="B1" s="3" t="str">
        <f>Info!C2</f>
        <v>Terabank</v>
      </c>
    </row>
    <row r="2" spans="1:5" s="2" customFormat="1" ht="15.75" customHeight="1">
      <c r="A2" s="23" t="s">
        <v>31</v>
      </c>
      <c r="B2" s="309">
        <f>'1. key ratios'!B2</f>
        <v>45107</v>
      </c>
    </row>
    <row r="3" spans="1:5" s="2" customFormat="1" ht="15.75" customHeight="1">
      <c r="A3" s="23"/>
    </row>
    <row r="4" spans="1:5" s="2" customFormat="1" ht="15.75" customHeight="1" thickBot="1">
      <c r="A4" s="197" t="s">
        <v>99</v>
      </c>
      <c r="B4" s="575" t="s">
        <v>225</v>
      </c>
      <c r="C4" s="576"/>
      <c r="D4" s="576"/>
      <c r="E4" s="576"/>
    </row>
    <row r="5" spans="1:5" s="38" customFormat="1" ht="17.399999999999999" customHeight="1">
      <c r="A5" s="147"/>
      <c r="B5" s="148"/>
      <c r="C5" s="36" t="s">
        <v>0</v>
      </c>
      <c r="D5" s="36" t="s">
        <v>1</v>
      </c>
      <c r="E5" s="37" t="s">
        <v>2</v>
      </c>
    </row>
    <row r="6" spans="1:5" ht="14.4" customHeight="1">
      <c r="A6" s="102"/>
      <c r="B6" s="571" t="s">
        <v>232</v>
      </c>
      <c r="C6" s="571" t="s">
        <v>660</v>
      </c>
      <c r="D6" s="573" t="s">
        <v>98</v>
      </c>
      <c r="E6" s="574"/>
    </row>
    <row r="7" spans="1:5" ht="99.6" customHeight="1">
      <c r="A7" s="102"/>
      <c r="B7" s="572"/>
      <c r="C7" s="571"/>
      <c r="D7" s="232" t="s">
        <v>97</v>
      </c>
      <c r="E7" s="233" t="s">
        <v>233</v>
      </c>
    </row>
    <row r="8" spans="1:5" ht="20.399999999999999">
      <c r="A8" s="357">
        <v>1</v>
      </c>
      <c r="B8" s="358" t="s">
        <v>561</v>
      </c>
      <c r="C8" s="410">
        <v>190442171.88999999</v>
      </c>
      <c r="D8" s="410">
        <v>0</v>
      </c>
      <c r="E8" s="410">
        <v>190442171.88999999</v>
      </c>
    </row>
    <row r="9" spans="1:5" ht="14.4">
      <c r="A9" s="357">
        <v>1.1000000000000001</v>
      </c>
      <c r="B9" s="359" t="s">
        <v>562</v>
      </c>
      <c r="C9" s="410">
        <v>42251396.510000005</v>
      </c>
      <c r="D9" s="410">
        <v>0</v>
      </c>
      <c r="E9" s="410">
        <v>42251396.510000005</v>
      </c>
    </row>
    <row r="10" spans="1:5" ht="14.4">
      <c r="A10" s="357">
        <v>1.2</v>
      </c>
      <c r="B10" s="359" t="s">
        <v>563</v>
      </c>
      <c r="C10" s="410">
        <v>129661268.95</v>
      </c>
      <c r="D10" s="410">
        <v>0</v>
      </c>
      <c r="E10" s="410">
        <v>129661268.95</v>
      </c>
    </row>
    <row r="11" spans="1:5" ht="14.4">
      <c r="A11" s="357">
        <v>1.3</v>
      </c>
      <c r="B11" s="359" t="s">
        <v>564</v>
      </c>
      <c r="C11" s="410">
        <v>18529506.43</v>
      </c>
      <c r="D11" s="410">
        <v>0</v>
      </c>
      <c r="E11" s="410">
        <v>18529506.43</v>
      </c>
    </row>
    <row r="12" spans="1:5" ht="14.4">
      <c r="A12" s="357">
        <v>2</v>
      </c>
      <c r="B12" s="360" t="s">
        <v>565</v>
      </c>
      <c r="C12" s="410">
        <v>0</v>
      </c>
      <c r="D12" s="410">
        <v>0</v>
      </c>
      <c r="E12" s="410">
        <v>0</v>
      </c>
    </row>
    <row r="13" spans="1:5" ht="14.4">
      <c r="A13" s="357">
        <v>2.1</v>
      </c>
      <c r="B13" s="361" t="s">
        <v>566</v>
      </c>
      <c r="C13" s="410">
        <v>0</v>
      </c>
      <c r="D13" s="410">
        <v>0</v>
      </c>
      <c r="E13" s="410">
        <v>0</v>
      </c>
    </row>
    <row r="14" spans="1:5" ht="20.399999999999999">
      <c r="A14" s="357">
        <v>3</v>
      </c>
      <c r="B14" s="362" t="s">
        <v>567</v>
      </c>
      <c r="C14" s="410">
        <v>0</v>
      </c>
      <c r="D14" s="410">
        <v>0</v>
      </c>
      <c r="E14" s="410">
        <v>0</v>
      </c>
    </row>
    <row r="15" spans="1:5" ht="14.4">
      <c r="A15" s="357">
        <v>4</v>
      </c>
      <c r="B15" s="363" t="s">
        <v>568</v>
      </c>
      <c r="C15" s="410">
        <v>0</v>
      </c>
      <c r="D15" s="410">
        <v>0</v>
      </c>
      <c r="E15" s="410">
        <v>0</v>
      </c>
    </row>
    <row r="16" spans="1:5" ht="20.399999999999999">
      <c r="A16" s="357">
        <v>5</v>
      </c>
      <c r="B16" s="364" t="s">
        <v>569</v>
      </c>
      <c r="C16" s="410">
        <v>0</v>
      </c>
      <c r="D16" s="410">
        <v>0</v>
      </c>
      <c r="E16" s="410">
        <v>0</v>
      </c>
    </row>
    <row r="17" spans="1:5" ht="14.4">
      <c r="A17" s="357">
        <v>5.0999999999999996</v>
      </c>
      <c r="B17" s="365" t="s">
        <v>570</v>
      </c>
      <c r="C17" s="410">
        <v>0</v>
      </c>
      <c r="D17" s="410">
        <v>0</v>
      </c>
      <c r="E17" s="410">
        <v>0</v>
      </c>
    </row>
    <row r="18" spans="1:5" ht="14.4">
      <c r="A18" s="357">
        <v>5.2</v>
      </c>
      <c r="B18" s="365" t="s">
        <v>571</v>
      </c>
      <c r="C18" s="410">
        <v>0</v>
      </c>
      <c r="D18" s="410">
        <v>0</v>
      </c>
      <c r="E18" s="410">
        <v>0</v>
      </c>
    </row>
    <row r="19" spans="1:5" ht="14.4">
      <c r="A19" s="357">
        <v>5.3</v>
      </c>
      <c r="B19" s="366" t="s">
        <v>572</v>
      </c>
      <c r="C19" s="410">
        <v>0</v>
      </c>
      <c r="D19" s="410">
        <v>0</v>
      </c>
      <c r="E19" s="410">
        <v>0</v>
      </c>
    </row>
    <row r="20" spans="1:5" ht="14.4">
      <c r="A20" s="357">
        <v>6</v>
      </c>
      <c r="B20" s="362" t="s">
        <v>573</v>
      </c>
      <c r="C20" s="410">
        <v>1360505340.7393568</v>
      </c>
      <c r="D20" s="410">
        <v>0</v>
      </c>
      <c r="E20" s="410">
        <v>1360505340.7393568</v>
      </c>
    </row>
    <row r="21" spans="1:5" ht="14.4">
      <c r="A21" s="357">
        <v>6.1</v>
      </c>
      <c r="B21" s="365" t="s">
        <v>571</v>
      </c>
      <c r="C21" s="410">
        <v>190860932.72281525</v>
      </c>
      <c r="D21" s="410">
        <v>0</v>
      </c>
      <c r="E21" s="410">
        <v>190860932.72281525</v>
      </c>
    </row>
    <row r="22" spans="1:5" ht="14.4">
      <c r="A22" s="357">
        <v>6.2</v>
      </c>
      <c r="B22" s="366" t="s">
        <v>572</v>
      </c>
      <c r="C22" s="410">
        <v>1169644408.0165415</v>
      </c>
      <c r="D22" s="410">
        <v>0</v>
      </c>
      <c r="E22" s="410">
        <v>1169644408.0165415</v>
      </c>
    </row>
    <row r="23" spans="1:5" ht="14.4">
      <c r="A23" s="357">
        <v>7</v>
      </c>
      <c r="B23" s="360" t="s">
        <v>574</v>
      </c>
      <c r="C23" s="410">
        <v>2538</v>
      </c>
      <c r="D23" s="410">
        <v>0</v>
      </c>
      <c r="E23" s="410">
        <v>2538</v>
      </c>
    </row>
    <row r="24" spans="1:5" ht="20.399999999999999">
      <c r="A24" s="357">
        <v>8</v>
      </c>
      <c r="B24" s="367" t="s">
        <v>575</v>
      </c>
      <c r="C24" s="410">
        <v>0</v>
      </c>
      <c r="D24" s="410">
        <v>0</v>
      </c>
      <c r="E24" s="410">
        <v>0</v>
      </c>
    </row>
    <row r="25" spans="1:5" ht="14.4">
      <c r="A25" s="357">
        <v>9</v>
      </c>
      <c r="B25" s="363" t="s">
        <v>576</v>
      </c>
      <c r="C25" s="410">
        <v>24580620</v>
      </c>
      <c r="D25" s="410">
        <v>0</v>
      </c>
      <c r="E25" s="410">
        <v>24580620</v>
      </c>
    </row>
    <row r="26" spans="1:5" ht="14.4">
      <c r="A26" s="357">
        <v>9.1</v>
      </c>
      <c r="B26" s="365" t="s">
        <v>577</v>
      </c>
      <c r="C26" s="410">
        <v>24580620</v>
      </c>
      <c r="D26" s="410">
        <v>0</v>
      </c>
      <c r="E26" s="410">
        <v>24580620</v>
      </c>
    </row>
    <row r="27" spans="1:5" ht="14.4">
      <c r="A27" s="357">
        <v>9.1999999999999993</v>
      </c>
      <c r="B27" s="365" t="s">
        <v>578</v>
      </c>
      <c r="C27" s="410">
        <v>0</v>
      </c>
      <c r="D27" s="410">
        <v>0</v>
      </c>
      <c r="E27" s="410">
        <v>0</v>
      </c>
    </row>
    <row r="28" spans="1:5" ht="14.4">
      <c r="A28" s="357">
        <v>10</v>
      </c>
      <c r="B28" s="363" t="s">
        <v>579</v>
      </c>
      <c r="C28" s="410">
        <v>24624894</v>
      </c>
      <c r="D28" s="410">
        <v>24624894</v>
      </c>
      <c r="E28" s="410">
        <v>0</v>
      </c>
    </row>
    <row r="29" spans="1:5" ht="14.4">
      <c r="A29" s="357">
        <v>10.1</v>
      </c>
      <c r="B29" s="365" t="s">
        <v>580</v>
      </c>
      <c r="C29" s="410">
        <v>20374000</v>
      </c>
      <c r="D29" s="410">
        <v>20374000</v>
      </c>
      <c r="E29" s="410">
        <v>0</v>
      </c>
    </row>
    <row r="30" spans="1:5" ht="14.4">
      <c r="A30" s="357">
        <v>10.199999999999999</v>
      </c>
      <c r="B30" s="365" t="s">
        <v>581</v>
      </c>
      <c r="C30" s="410">
        <v>4250894</v>
      </c>
      <c r="D30" s="410">
        <v>4250894</v>
      </c>
      <c r="E30" s="410">
        <v>0</v>
      </c>
    </row>
    <row r="31" spans="1:5" ht="14.4">
      <c r="A31" s="357">
        <v>11</v>
      </c>
      <c r="B31" s="363" t="s">
        <v>582</v>
      </c>
      <c r="C31" s="410">
        <v>0</v>
      </c>
      <c r="D31" s="410">
        <v>0</v>
      </c>
      <c r="E31" s="410">
        <v>0</v>
      </c>
    </row>
    <row r="32" spans="1:5" ht="14.4">
      <c r="A32" s="357">
        <v>11.1</v>
      </c>
      <c r="B32" s="365" t="s">
        <v>583</v>
      </c>
      <c r="C32" s="410">
        <v>0</v>
      </c>
      <c r="D32" s="410">
        <v>0</v>
      </c>
      <c r="E32" s="410">
        <v>0</v>
      </c>
    </row>
    <row r="33" spans="1:7" ht="14.4">
      <c r="A33" s="357">
        <v>11.2</v>
      </c>
      <c r="B33" s="365" t="s">
        <v>584</v>
      </c>
      <c r="C33" s="410">
        <v>0</v>
      </c>
      <c r="D33" s="410">
        <v>0</v>
      </c>
      <c r="E33" s="410">
        <v>0</v>
      </c>
    </row>
    <row r="34" spans="1:7" ht="14.4">
      <c r="A34" s="357">
        <v>13</v>
      </c>
      <c r="B34" s="363" t="s">
        <v>585</v>
      </c>
      <c r="C34" s="410">
        <v>31106419.366566196</v>
      </c>
      <c r="D34" s="410">
        <v>0</v>
      </c>
      <c r="E34" s="410">
        <v>31106419.366566196</v>
      </c>
    </row>
    <row r="35" spans="1:7" ht="14.4">
      <c r="A35" s="357">
        <v>13.1</v>
      </c>
      <c r="B35" s="368" t="s">
        <v>586</v>
      </c>
      <c r="C35" s="410">
        <v>22400169</v>
      </c>
      <c r="D35" s="410">
        <v>0</v>
      </c>
      <c r="E35" s="410">
        <v>22400169</v>
      </c>
    </row>
    <row r="36" spans="1:7" ht="14.4">
      <c r="A36" s="357">
        <v>13.2</v>
      </c>
      <c r="B36" s="368" t="s">
        <v>587</v>
      </c>
      <c r="C36" s="410">
        <v>0</v>
      </c>
      <c r="D36" s="410">
        <v>0</v>
      </c>
      <c r="E36" s="410">
        <v>0</v>
      </c>
    </row>
    <row r="37" spans="1:7" ht="27" thickBot="1">
      <c r="A37" s="105"/>
      <c r="B37" s="198" t="s">
        <v>234</v>
      </c>
      <c r="C37" s="149">
        <v>1631261983.995923</v>
      </c>
      <c r="D37" s="149">
        <v>24624894</v>
      </c>
      <c r="E37" s="149">
        <v>1606637089.995923</v>
      </c>
    </row>
    <row r="38" spans="1:7">
      <c r="A38" s="5"/>
      <c r="B38" s="5"/>
      <c r="C38" s="5"/>
      <c r="D38" s="5"/>
      <c r="E38" s="5"/>
    </row>
    <row r="39" spans="1:7">
      <c r="A39" s="5"/>
      <c r="B39" s="5"/>
      <c r="C39" s="5"/>
      <c r="D39" s="5"/>
      <c r="E39" s="5"/>
    </row>
    <row r="41" spans="1:7" s="4" customFormat="1">
      <c r="B41" s="40"/>
      <c r="F41" s="5"/>
      <c r="G41" s="5"/>
    </row>
    <row r="42" spans="1:7" s="4" customFormat="1">
      <c r="B42" s="40"/>
      <c r="F42" s="5"/>
      <c r="G42" s="5"/>
    </row>
    <row r="43" spans="1:7" s="4" customFormat="1">
      <c r="B43" s="40"/>
      <c r="F43" s="5"/>
      <c r="G43" s="5"/>
    </row>
    <row r="44" spans="1:7" s="4" customFormat="1">
      <c r="B44" s="40"/>
      <c r="F44" s="5"/>
      <c r="G44" s="5"/>
    </row>
    <row r="45" spans="1:7" s="4" customFormat="1">
      <c r="B45" s="40"/>
      <c r="F45" s="5"/>
      <c r="G45" s="5"/>
    </row>
    <row r="46" spans="1:7" s="4" customFormat="1">
      <c r="B46" s="40"/>
      <c r="F46" s="5"/>
      <c r="G46" s="5"/>
    </row>
    <row r="47" spans="1:7" s="4" customFormat="1">
      <c r="B47" s="40"/>
      <c r="F47" s="5"/>
      <c r="G47" s="5"/>
    </row>
    <row r="48" spans="1:7" s="4" customFormat="1">
      <c r="B48" s="40"/>
      <c r="F48" s="5"/>
      <c r="G48" s="5"/>
    </row>
    <row r="49" spans="2:7" s="4" customFormat="1">
      <c r="B49" s="40"/>
      <c r="F49" s="5"/>
      <c r="G49" s="5"/>
    </row>
    <row r="50" spans="2:7" s="4" customFormat="1">
      <c r="B50" s="40"/>
      <c r="F50" s="5"/>
      <c r="G50" s="5"/>
    </row>
    <row r="51" spans="2:7" s="4" customFormat="1">
      <c r="B51" s="40"/>
      <c r="F51" s="5"/>
      <c r="G51" s="5"/>
    </row>
    <row r="52" spans="2:7" s="4" customFormat="1">
      <c r="B52" s="40"/>
      <c r="F52" s="5"/>
      <c r="G52" s="5"/>
    </row>
    <row r="53" spans="2:7" s="4" customFormat="1">
      <c r="B53" s="40"/>
      <c r="F53" s="5"/>
      <c r="G53"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B5" sqref="B5"/>
    </sheetView>
  </sheetViews>
  <sheetFormatPr defaultColWidth="9.109375" defaultRowHeight="13.2" outlineLevelRow="1"/>
  <cols>
    <col min="1" max="1" width="9.5546875" style="4" bestFit="1" customWidth="1"/>
    <col min="2" max="2" width="114.33203125" style="4" customWidth="1"/>
    <col min="3" max="3" width="18.88671875" style="4" customWidth="1"/>
    <col min="4" max="4" width="25.44140625" style="4" customWidth="1"/>
    <col min="5" max="5" width="24.33203125" style="4" customWidth="1"/>
    <col min="6" max="6" width="24" style="4" customWidth="1"/>
    <col min="7" max="7" width="10" style="4" bestFit="1" customWidth="1"/>
    <col min="8" max="8" width="12" style="4" bestFit="1" customWidth="1"/>
    <col min="9" max="9" width="12.5546875" style="4" bestFit="1" customWidth="1"/>
    <col min="10" max="16384" width="9.109375" style="4"/>
  </cols>
  <sheetData>
    <row r="1" spans="1:6">
      <c r="A1" s="2" t="s">
        <v>30</v>
      </c>
      <c r="B1" s="3" t="str">
        <f>Info!C2</f>
        <v>Terabank</v>
      </c>
    </row>
    <row r="2" spans="1:6" s="2" customFormat="1" ht="15.75" customHeight="1">
      <c r="A2" s="2" t="s">
        <v>31</v>
      </c>
      <c r="B2" s="309">
        <f>'1. key ratios'!B2</f>
        <v>45107</v>
      </c>
      <c r="C2" s="4"/>
      <c r="D2" s="4"/>
      <c r="E2" s="4"/>
      <c r="F2" s="4"/>
    </row>
    <row r="3" spans="1:6" s="2" customFormat="1" ht="15.75" customHeight="1">
      <c r="C3" s="4"/>
      <c r="D3" s="4"/>
      <c r="E3" s="4"/>
      <c r="F3" s="4"/>
    </row>
    <row r="4" spans="1:6" s="2" customFormat="1" ht="13.8" thickBot="1">
      <c r="A4" s="2" t="s">
        <v>46</v>
      </c>
      <c r="B4" s="199" t="s">
        <v>554</v>
      </c>
      <c r="C4" s="35" t="s">
        <v>35</v>
      </c>
      <c r="D4" s="4"/>
      <c r="E4" s="4"/>
      <c r="F4" s="4"/>
    </row>
    <row r="5" spans="1:6">
      <c r="A5" s="153">
        <v>1</v>
      </c>
      <c r="B5" s="200" t="s">
        <v>556</v>
      </c>
      <c r="C5" s="154">
        <f>'7. LI1'!E37</f>
        <v>1606637089.995923</v>
      </c>
    </row>
    <row r="6" spans="1:6">
      <c r="A6" s="41">
        <v>2.1</v>
      </c>
      <c r="B6" s="103" t="s">
        <v>214</v>
      </c>
      <c r="C6" s="94">
        <v>86717055.596786544</v>
      </c>
    </row>
    <row r="7" spans="1:6" s="24" customFormat="1" outlineLevel="1">
      <c r="A7" s="18">
        <v>2.2000000000000002</v>
      </c>
      <c r="B7" s="19" t="s">
        <v>215</v>
      </c>
      <c r="C7" s="94">
        <v>80518750</v>
      </c>
    </row>
    <row r="8" spans="1:6" s="24" customFormat="1">
      <c r="A8" s="18">
        <v>3</v>
      </c>
      <c r="B8" s="151" t="s">
        <v>555</v>
      </c>
      <c r="C8" s="155">
        <f>SUM(C5:C7)</f>
        <v>1773872895.5927095</v>
      </c>
    </row>
    <row r="9" spans="1:6">
      <c r="A9" s="41">
        <v>4</v>
      </c>
      <c r="B9" s="42" t="s">
        <v>48</v>
      </c>
      <c r="C9" s="94">
        <v>0</v>
      </c>
    </row>
    <row r="10" spans="1:6" s="24" customFormat="1" outlineLevel="1">
      <c r="A10" s="18">
        <v>5.0999999999999996</v>
      </c>
      <c r="B10" s="19" t="s">
        <v>216</v>
      </c>
      <c r="C10" s="94">
        <v>-44293461.305081077</v>
      </c>
    </row>
    <row r="11" spans="1:6" s="24" customFormat="1" outlineLevel="1">
      <c r="A11" s="18">
        <v>5.2</v>
      </c>
      <c r="B11" s="19" t="s">
        <v>217</v>
      </c>
      <c r="C11" s="94">
        <v>-78908375</v>
      </c>
    </row>
    <row r="12" spans="1:6" s="24" customFormat="1">
      <c r="A12" s="18">
        <v>6</v>
      </c>
      <c r="B12" s="150" t="s">
        <v>359</v>
      </c>
      <c r="C12" s="94">
        <v>0</v>
      </c>
    </row>
    <row r="13" spans="1:6" s="24" customFormat="1" ht="13.8" thickBot="1">
      <c r="A13" s="20">
        <v>7</v>
      </c>
      <c r="B13" s="152" t="s">
        <v>177</v>
      </c>
      <c r="C13" s="156">
        <f>SUM(C8:C12)</f>
        <v>1650671059.2876284</v>
      </c>
    </row>
    <row r="15" spans="1:6" ht="26.4">
      <c r="B15" s="24" t="s">
        <v>360</v>
      </c>
    </row>
    <row r="17" spans="1:2" ht="13.8">
      <c r="A17" s="163"/>
      <c r="B17" s="164"/>
    </row>
    <row r="18" spans="1:2" ht="14.4">
      <c r="A18" s="168"/>
      <c r="B18" s="169"/>
    </row>
    <row r="19" spans="1:2" ht="13.8">
      <c r="A19" s="170"/>
      <c r="B19" s="165"/>
    </row>
    <row r="20" spans="1:2" ht="13.8">
      <c r="A20" s="171"/>
      <c r="B20" s="166"/>
    </row>
    <row r="21" spans="1:2" ht="13.8">
      <c r="A21" s="171"/>
      <c r="B21" s="169"/>
    </row>
    <row r="22" spans="1:2" ht="13.8">
      <c r="A22" s="170"/>
      <c r="B22" s="167"/>
    </row>
    <row r="23" spans="1:2" ht="13.8">
      <c r="A23" s="171"/>
      <c r="B23" s="166"/>
    </row>
    <row r="24" spans="1:2" ht="13.8">
      <c r="A24" s="171"/>
      <c r="B24" s="166"/>
    </row>
    <row r="25" spans="1:2" ht="13.8">
      <c r="A25" s="171"/>
      <c r="B25" s="172"/>
    </row>
    <row r="26" spans="1:2" ht="13.8">
      <c r="A26" s="171"/>
      <c r="B26" s="169"/>
    </row>
    <row r="27" spans="1:2">
      <c r="B27" s="40"/>
    </row>
    <row r="28" spans="1:2">
      <c r="B28" s="40"/>
    </row>
    <row r="29" spans="1:2">
      <c r="B29" s="40"/>
    </row>
    <row r="30" spans="1:2">
      <c r="B30" s="40"/>
    </row>
    <row r="31" spans="1:2">
      <c r="B31" s="40"/>
    </row>
    <row r="32" spans="1:2">
      <c r="B32" s="40"/>
    </row>
    <row r="33" spans="2:2">
      <c r="B33" s="40"/>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FNlhP+G+POW6nFpEnIwhI4yVGR5JYrwBPrYRXWWJuRM=</DigestValue>
    </Reference>
    <Reference Type="http://www.w3.org/2000/09/xmldsig#Object" URI="#idOfficeObject">
      <DigestMethod Algorithm="http://www.w3.org/2001/04/xmlenc#sha256"/>
      <DigestValue>v76YuZFNp0RdywR/IdsGMHG2WwWB2HSxiGMxfM4hz8M=</DigestValue>
    </Reference>
    <Reference Type="http://uri.etsi.org/01903#SignedProperties" URI="#idSignedProperties">
      <Transforms>
        <Transform Algorithm="http://www.w3.org/TR/2001/REC-xml-c14n-20010315"/>
      </Transforms>
      <DigestMethod Algorithm="http://www.w3.org/2001/04/xmlenc#sha256"/>
      <DigestValue>6IBWqW5Ti3hVubMlH8PnbJs9aPh/HMmedHMMsFG+qp8=</DigestValue>
    </Reference>
  </SignedInfo>
  <SignatureValue>TQbI1Onw1PIiwU0jigBDiXfa4YJKzMwKFYX3ocv4f/VPqZO1qIgPBBEUxC0AdjaD8wwsKGG7ITzW
06Vkc74PQ0uotv+bS1n/BFSn28d5PvcDD4BpoMpw3umTHN+70JMWmzXy1ArtIdvHH8IXxF/+w0+h
MbbygVQoh2ENQvCVjGM4xykJYn5/ECgqWQF02ryXoGhXIhenpRYR3x619Um338yDf0Q2f5dzTGZ7
y2tXZF6o2GsmkWSoT44mwpHiskdtWQc1Clhla7gPy/mvpn0PNk35CSDoY4f5+lKwvAESvIIH5/6O
4N2UWldd1fOMyQC7BPdVnVDTxLamv0ovs2Zi9g==</SignatureValue>
  <KeyInfo>
    <X509Data>
      <X509Certificate>MIIGNzCCBR+gAwIBAgIKcs+IQwADAAJDHTANBgkqhkiG9w0BAQsFADBKMRIwEAYKCZImiZPyLGQBGRYCZ2UxEzARBgoJkiaJk/IsZAEZFgNuYmcxHzAdBgNVBAMTFk5CRyBDbGFzcyAyIElOVCBTdWIgQ0EwHhcNMjMxMTAxMTIzOTAxWhcNMjUxMDMxMTIzOTAxWjA1MRUwEwYDVQQKEwxKU0MgVGVyYWJhbmsxHDAaBgNVBAMTE0JLUyAtIFNvcGhpZSBKdWdlbGkwggEiMA0GCSqGSIb3DQEBAQUAA4IBDwAwggEKAoIBAQDxbRsz2ynsdoXVMCZU4ARg7xoxUAvLwKKnmvchu44rJxkrSGXuZ9whJUI2tevVLbRC61nTfMioi0WHhDsnBxcr4BKx+m194T8p91AZaTN35uOLrLTK1Zh5IF6Oa2Dr9n9eMXsUZKwsDLZpQvrELwr0Ewm83k+eDQurtzuQ8lD03VXtURAGEE75UPbCIZFUmapHa6GY44pRyZA51T8aDlNCVCFHpkFE/YMoRc/+eLZdwMlWKcGVvpXcjSC8KWSHvt22Sm3BCBedCrLuVwEAcfrGbZW6ISn93LVHqet8IkFb65YgOjHmdJ+nmJw3RgfMW76iXvqxfF5wz0brWbh7I91pAgMBAAGjggMyMIIDLjA8BgkrBgEEAYI3FQcELzAtBiUrBgEEAYI3FQjmsmCDjfVEhoGZCYO4oUqDvoRxBIPEkTOEg4hdAgFkAgEjMB0GA1UdJQQWMBQGCCsGAQUFBwMCBggrBgEFBQcDBDALBgNVHQ8EBAMCB4AwJwYJKwYBBAGCNxUKBBowGDAKBggrBgEFBQcDAjAKBggrBgEFBQcDBDAdBgNVHQ4EFgQUbLpZHuiGohEKf/kogeChsj/9U9k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G/INm21sgQFbphLve0CNJ172o3/ifGVOHlDL/ryWi3xh24hL5lv5nIAQzhGvlkzmhTz4LUXW/VrdjI6a/zeG3TtdU9j/6iOOC/gQ7D9oFwFmV6MmzaZBsPleiVhdnAhbqmhpwcZ3cxXjkZp0Lbs8xOgmfIpr4oqsNJoWNNNrYvyrFo4YeW+2JYTlrljUMIfy49UO85FsL2L2lgqQX8WgNtJJZx/yJ4VUZUEB3+3O09Lzdh46RTb1Fusprp9568w4jLxHlc48jtp19+NM6eOQxVBpLWzu9rHnjPOBs5f1wR8QnZ7FsMQNWM3FAeHN0ZnoThh5zxU3wPyvY/zEsCuFm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Transform>
          <Transform Algorithm="http://www.w3.org/TR/2001/REC-xml-c14n-20010315"/>
        </Transforms>
        <DigestMethod Algorithm="http://www.w3.org/2001/04/xmlenc#sha256"/>
        <DigestValue>2Bzs4gum/xWrzi1J3zlpKQjXfUFO8G5kngi4nc7nJGg=</DigestValue>
      </Reference>
      <Reference URI="/xl/calcChain.xml?ContentType=application/vnd.openxmlformats-officedocument.spreadsheetml.calcChain+xml">
        <DigestMethod Algorithm="http://www.w3.org/2001/04/xmlenc#sha256"/>
        <DigestValue>yx9gx8MYb/ztSvu5OvIhB0Bf0OmZJKR0WQxj9ijVzfQ=</DigestValue>
      </Reference>
      <Reference URI="/xl/drawings/drawing1.xml?ContentType=application/vnd.openxmlformats-officedocument.drawing+xml">
        <DigestMethod Algorithm="http://www.w3.org/2001/04/xmlenc#sha256"/>
        <DigestValue>8UznAeC8oa4Ew3iX/QTjCcvew3MR81lMbkd21hZdj6Y=</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BfOqFYncvTrOA0w5jBPLJpo6svE1gFZliFydlsU/uz4=</DigestValue>
      </Reference>
      <Reference URI="/xl/printerSettings/printerSettings14.bin?ContentType=application/vnd.openxmlformats-officedocument.spreadsheetml.printerSettings">
        <DigestMethod Algorithm="http://www.w3.org/2001/04/xmlenc#sha256"/>
        <DigestValue>zxLIGjiJ19gUsPtQr72salfkFKrVFBCr1X8320JEcsQ=</DigestValue>
      </Reference>
      <Reference URI="/xl/printerSettings/printerSettings15.bin?ContentType=application/vnd.openxmlformats-officedocument.spreadsheetml.printerSettings">
        <DigestMethod Algorithm="http://www.w3.org/2001/04/xmlenc#sha256"/>
        <DigestValue>iE26OokMEnQMYiWgMfFhVXzSbn0Dmk333xx6Y+G1iUw=</DigestValue>
      </Reference>
      <Reference URI="/xl/printerSettings/printerSettings16.bin?ContentType=application/vnd.openxmlformats-officedocument.spreadsheetml.printerSettings">
        <DigestMethod Algorithm="http://www.w3.org/2001/04/xmlenc#sha256"/>
        <DigestValue>nkR1lu9OLM1UMxWiPa7wm3YcnQOlFOICy95qYiodDz0=</DigestValue>
      </Reference>
      <Reference URI="/xl/printerSettings/printerSettings17.bin?ContentType=application/vnd.openxmlformats-officedocument.spreadsheetml.printerSettings">
        <DigestMethod Algorithm="http://www.w3.org/2001/04/xmlenc#sha256"/>
        <DigestValue>2bvX94YA3UVSaKlpfCjo157kRTaGD9ZFW7t96/Nk1uk=</DigestValue>
      </Reference>
      <Reference URI="/xl/printerSettings/printerSettings18.bin?ContentType=application/vnd.openxmlformats-officedocument.spreadsheetml.printerSettings">
        <DigestMethod Algorithm="http://www.w3.org/2001/04/xmlenc#sha256"/>
        <DigestValue>SWiohiWSuPjjcblZxueyphOzVidWJvXmdfCiNQW6SiY=</DigestValue>
      </Reference>
      <Reference URI="/xl/printerSettings/printerSettings19.bin?ContentType=application/vnd.openxmlformats-officedocument.spreadsheetml.printerSettings">
        <DigestMethod Algorithm="http://www.w3.org/2001/04/xmlenc#sha256"/>
        <DigestValue>iE26OokMEnQMYiWgMfFhVXzSbn0Dmk333xx6Y+G1iUw=</DigestValue>
      </Reference>
      <Reference URI="/xl/printerSettings/printerSettings2.bin?ContentType=application/vnd.openxmlformats-officedocument.spreadsheetml.printerSettings">
        <DigestMethod Algorithm="http://www.w3.org/2001/04/xmlenc#sha256"/>
        <DigestValue>yMi8stU5bqFShuh1MUNAff1/atoh6+i0/ROVy9FQsKk=</DigestValue>
      </Reference>
      <Reference URI="/xl/printerSettings/printerSettings20.bin?ContentType=application/vnd.openxmlformats-officedocument.spreadsheetml.printerSettings">
        <DigestMethod Algorithm="http://www.w3.org/2001/04/xmlenc#sha256"/>
        <DigestValue>qqKz7UtelGHdfiWdqNc1EvL8LqlQ7O4MTpeoyQcgyv0=</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86+sc8Rko5cNZ5BGa++/4xNznWSElckK3iS1B5pTwDQ=</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86+sc8Rko5cNZ5BGa++/4xNznWSElckK3iS1B5pTwDQ=</DigestValue>
      </Reference>
      <Reference URI="/xl/sharedStrings.xml?ContentType=application/vnd.openxmlformats-officedocument.spreadsheetml.sharedStrings+xml">
        <DigestMethod Algorithm="http://www.w3.org/2001/04/xmlenc#sha256"/>
        <DigestValue>JCb1/gfR1ZH8OgsxqpRQilAu2zwkFcg2R+MHv85Xonw=</DigestValue>
      </Reference>
      <Reference URI="/xl/styles.xml?ContentType=application/vnd.openxmlformats-officedocument.spreadsheetml.styles+xml">
        <DigestMethod Algorithm="http://www.w3.org/2001/04/xmlenc#sha256"/>
        <DigestValue>m7okwDv5OTuB3IXXNbDFGgGDJWhUA5xERrYXLuTObas=</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UbouoNxVOlqoKwKvxjvq/xqO1ODoIO2BF1l/pQmnDuA=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vsURyn7NH9ulMZ3BAj1E+o6ILK9vRJDt2PKmxPlKbTg=</DigestValue>
      </Reference>
      <Reference URI="/xl/worksheets/sheet10.xml?ContentType=application/vnd.openxmlformats-officedocument.spreadsheetml.worksheet+xml">
        <DigestMethod Algorithm="http://www.w3.org/2001/04/xmlenc#sha256"/>
        <DigestValue>pJl+Q5RuRLvIM3VYRDv9Or0wANljBKsCU1Ja976rGI0=</DigestValue>
      </Reference>
      <Reference URI="/xl/worksheets/sheet11.xml?ContentType=application/vnd.openxmlformats-officedocument.spreadsheetml.worksheet+xml">
        <DigestMethod Algorithm="http://www.w3.org/2001/04/xmlenc#sha256"/>
        <DigestValue>Neg036WdD8jdVMd0uGnX087QuKNeCdgjPHPjHhw403A=</DigestValue>
      </Reference>
      <Reference URI="/xl/worksheets/sheet12.xml?ContentType=application/vnd.openxmlformats-officedocument.spreadsheetml.worksheet+xml">
        <DigestMethod Algorithm="http://www.w3.org/2001/04/xmlenc#sha256"/>
        <DigestValue>BQzsCVr7IdjCjhSs67KCMqoL/lHuNjobG+unHuBPCog=</DigestValue>
      </Reference>
      <Reference URI="/xl/worksheets/sheet13.xml?ContentType=application/vnd.openxmlformats-officedocument.spreadsheetml.worksheet+xml">
        <DigestMethod Algorithm="http://www.w3.org/2001/04/xmlenc#sha256"/>
        <DigestValue>HSMAfVkO/wYwv/6BjKMgjmZZFB7V2GZ3LZDWgI+gZ1A=</DigestValue>
      </Reference>
      <Reference URI="/xl/worksheets/sheet14.xml?ContentType=application/vnd.openxmlformats-officedocument.spreadsheetml.worksheet+xml">
        <DigestMethod Algorithm="http://www.w3.org/2001/04/xmlenc#sha256"/>
        <DigestValue>RhUygGtZj9+b/+Y4aaUjJcsjLdk2zVCMS3TGH6sHC8E=</DigestValue>
      </Reference>
      <Reference URI="/xl/worksheets/sheet15.xml?ContentType=application/vnd.openxmlformats-officedocument.spreadsheetml.worksheet+xml">
        <DigestMethod Algorithm="http://www.w3.org/2001/04/xmlenc#sha256"/>
        <DigestValue>CRkOCLv1ceSSEPhJYshUQJb6Q7d22+OcqZ4YyjDT3mE=</DigestValue>
      </Reference>
      <Reference URI="/xl/worksheets/sheet16.xml?ContentType=application/vnd.openxmlformats-officedocument.spreadsheetml.worksheet+xml">
        <DigestMethod Algorithm="http://www.w3.org/2001/04/xmlenc#sha256"/>
        <DigestValue>6GLVvGqn8JC/Co3MBwOy+qxk8ErKvwlKF8vBuXiFgQg=</DigestValue>
      </Reference>
      <Reference URI="/xl/worksheets/sheet17.xml?ContentType=application/vnd.openxmlformats-officedocument.spreadsheetml.worksheet+xml">
        <DigestMethod Algorithm="http://www.w3.org/2001/04/xmlenc#sha256"/>
        <DigestValue>WDSKND/8Z6odG3dKk327suw03N+mJDtrUuaAddEN/TE=</DigestValue>
      </Reference>
      <Reference URI="/xl/worksheets/sheet18.xml?ContentType=application/vnd.openxmlformats-officedocument.spreadsheetml.worksheet+xml">
        <DigestMethod Algorithm="http://www.w3.org/2001/04/xmlenc#sha256"/>
        <DigestValue>DVmfVJ6v+FG4gz89bczvyMrTLRmQZ4RsdbfOt3WaLxw=</DigestValue>
      </Reference>
      <Reference URI="/xl/worksheets/sheet19.xml?ContentType=application/vnd.openxmlformats-officedocument.spreadsheetml.worksheet+xml">
        <DigestMethod Algorithm="http://www.w3.org/2001/04/xmlenc#sha256"/>
        <DigestValue>Tm1GYqMWHuuPocOmGF4m0QfOgoX06akPiZYX4vGbGB8=</DigestValue>
      </Reference>
      <Reference URI="/xl/worksheets/sheet2.xml?ContentType=application/vnd.openxmlformats-officedocument.spreadsheetml.worksheet+xml">
        <DigestMethod Algorithm="http://www.w3.org/2001/04/xmlenc#sha256"/>
        <DigestValue>mP5qEIJZtZr0sbYut3FspBOFpEtrDfoNPaeB9NMm2PE=</DigestValue>
      </Reference>
      <Reference URI="/xl/worksheets/sheet20.xml?ContentType=application/vnd.openxmlformats-officedocument.spreadsheetml.worksheet+xml">
        <DigestMethod Algorithm="http://www.w3.org/2001/04/xmlenc#sha256"/>
        <DigestValue>SvpmvTFkOkD4NrJQKbLP15rDuLYGPNaA1VF/r0OxH6A=</DigestValue>
      </Reference>
      <Reference URI="/xl/worksheets/sheet21.xml?ContentType=application/vnd.openxmlformats-officedocument.spreadsheetml.worksheet+xml">
        <DigestMethod Algorithm="http://www.w3.org/2001/04/xmlenc#sha256"/>
        <DigestValue>YyDPaehZQ1tq1kZmeWiKSdu+rGt3A5lFEafWeMq1Rp8=</DigestValue>
      </Reference>
      <Reference URI="/xl/worksheets/sheet22.xml?ContentType=application/vnd.openxmlformats-officedocument.spreadsheetml.worksheet+xml">
        <DigestMethod Algorithm="http://www.w3.org/2001/04/xmlenc#sha256"/>
        <DigestValue>t37nqCt1mjp0Kcjm6VtvGbZIIBBug4AiOckrSmmeMaQ=</DigestValue>
      </Reference>
      <Reference URI="/xl/worksheets/sheet23.xml?ContentType=application/vnd.openxmlformats-officedocument.spreadsheetml.worksheet+xml">
        <DigestMethod Algorithm="http://www.w3.org/2001/04/xmlenc#sha256"/>
        <DigestValue>2DHkCTw4OS3mcM705eOPs37EJhVRvxcqGWXnfmek7T8=</DigestValue>
      </Reference>
      <Reference URI="/xl/worksheets/sheet24.xml?ContentType=application/vnd.openxmlformats-officedocument.spreadsheetml.worksheet+xml">
        <DigestMethod Algorithm="http://www.w3.org/2001/04/xmlenc#sha256"/>
        <DigestValue>p9EXo3RELTGHbxXg6iiXS54dpxchIUb7vVJGoJsd7Xw=</DigestValue>
      </Reference>
      <Reference URI="/xl/worksheets/sheet25.xml?ContentType=application/vnd.openxmlformats-officedocument.spreadsheetml.worksheet+xml">
        <DigestMethod Algorithm="http://www.w3.org/2001/04/xmlenc#sha256"/>
        <DigestValue>Z/HKE4mzejh4C+CE7M94/MKS9aTJoy94i3KE878tZcM=</DigestValue>
      </Reference>
      <Reference URI="/xl/worksheets/sheet26.xml?ContentType=application/vnd.openxmlformats-officedocument.spreadsheetml.worksheet+xml">
        <DigestMethod Algorithm="http://www.w3.org/2001/04/xmlenc#sha256"/>
        <DigestValue>7gMexhiZGlBLNjLzFw4//ylRVo4Xv6DuHVH73UaziXU=</DigestValue>
      </Reference>
      <Reference URI="/xl/worksheets/sheet27.xml?ContentType=application/vnd.openxmlformats-officedocument.spreadsheetml.worksheet+xml">
        <DigestMethod Algorithm="http://www.w3.org/2001/04/xmlenc#sha256"/>
        <DigestValue>ZToyxr3ItJgGRPZjZEHU5pKaAEkhaxffWbSx+ASBmxg=</DigestValue>
      </Reference>
      <Reference URI="/xl/worksheets/sheet28.xml?ContentType=application/vnd.openxmlformats-officedocument.spreadsheetml.worksheet+xml">
        <DigestMethod Algorithm="http://www.w3.org/2001/04/xmlenc#sha256"/>
        <DigestValue>yVao6Ov6o941GdWYLyt8TcB2pyBXA+l611nOWk7h54U=</DigestValue>
      </Reference>
      <Reference URI="/xl/worksheets/sheet29.xml?ContentType=application/vnd.openxmlformats-officedocument.spreadsheetml.worksheet+xml">
        <DigestMethod Algorithm="http://www.w3.org/2001/04/xmlenc#sha256"/>
        <DigestValue>iZLancGfq2UnVu2JKXAyFay4d1rkv85wPDRjJrHYPS0=</DigestValue>
      </Reference>
      <Reference URI="/xl/worksheets/sheet3.xml?ContentType=application/vnd.openxmlformats-officedocument.spreadsheetml.worksheet+xml">
        <DigestMethod Algorithm="http://www.w3.org/2001/04/xmlenc#sha256"/>
        <DigestValue>MCmfvwtFW4zdY88lEH/wUWjUiOmkF9A3HN5S+q7JfHU=</DigestValue>
      </Reference>
      <Reference URI="/xl/worksheets/sheet4.xml?ContentType=application/vnd.openxmlformats-officedocument.spreadsheetml.worksheet+xml">
        <DigestMethod Algorithm="http://www.w3.org/2001/04/xmlenc#sha256"/>
        <DigestValue>LGLgYL+6Pru9nFVoU99eEx4IBQw+/VAmneqbbLXO7c4=</DigestValue>
      </Reference>
      <Reference URI="/xl/worksheets/sheet5.xml?ContentType=application/vnd.openxmlformats-officedocument.spreadsheetml.worksheet+xml">
        <DigestMethod Algorithm="http://www.w3.org/2001/04/xmlenc#sha256"/>
        <DigestValue>PmO+bZ+jjV819gneYCBTj9j02AyEjCK/BUygryUCLfs=</DigestValue>
      </Reference>
      <Reference URI="/xl/worksheets/sheet6.xml?ContentType=application/vnd.openxmlformats-officedocument.spreadsheetml.worksheet+xml">
        <DigestMethod Algorithm="http://www.w3.org/2001/04/xmlenc#sha256"/>
        <DigestValue>llG5bBtLordf1nrWN8vLwp16IbrsdXcqmC7PXUItXc4=</DigestValue>
      </Reference>
      <Reference URI="/xl/worksheets/sheet7.xml?ContentType=application/vnd.openxmlformats-officedocument.spreadsheetml.worksheet+xml">
        <DigestMethod Algorithm="http://www.w3.org/2001/04/xmlenc#sha256"/>
        <DigestValue>n9nWEW2QyUkhFE/fwrBjUgUR4QGZRAxj5egMgsR54Ho=</DigestValue>
      </Reference>
      <Reference URI="/xl/worksheets/sheet8.xml?ContentType=application/vnd.openxmlformats-officedocument.spreadsheetml.worksheet+xml">
        <DigestMethod Algorithm="http://www.w3.org/2001/04/xmlenc#sha256"/>
        <DigestValue>ZoWGf741KmR+4CrlCilA6qdyktglleBtxrYCgIGQQhw=</DigestValue>
      </Reference>
      <Reference URI="/xl/worksheets/sheet9.xml?ContentType=application/vnd.openxmlformats-officedocument.spreadsheetml.worksheet+xml">
        <DigestMethod Algorithm="http://www.w3.org/2001/04/xmlenc#sha256"/>
        <DigestValue>Ok/fokSy8DSvXWbX7AYC0KiYdBVSPs//F0oVqJW4isg=</DigestValue>
      </Reference>
    </Manifest>
    <SignatureProperties>
      <SignatureProperty Id="idSignatureTime" Target="#idPackageSignature">
        <mdssi:SignatureTime xmlns:mdssi="http://schemas.openxmlformats.org/package/2006/digital-signature">
          <mdssi:Format>YYYY-MM-DDThh:mm:ssTZD</mdssi:Format>
          <mdssi:Value>2024-01-16T13:41:07Z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16.0.17126/26</OfficeVersion>
          <ApplicationVersion>16.0.17126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2024-01-16T13:41:07Z</xd:SigningTime>
          <xd:SigningCertificate>
            <xd:Cert>
              <xd:CertDigest>
                <DigestMethod Algorithm="http://www.w3.org/2001/04/xmlenc#sha256"/>
                <DigestValue>qpKkEN+TOcrV+Oka/a3GJ+gnGAfM+vHvRMlmUjNiFfQ=</DigestValue>
              </xd:CertDigest>
              <xd:IssuerSerial>
                <X509IssuerName>CN=NBG Class 2 INT Sub CA, DC=nbg, DC=ge</X509IssuerName>
                <X509SerialNumber>542178073762022914409245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MEQMepcvMOjZMg+xmaJlh8EirwPs3I9RA6m7iCwWuY0=</DigestValue>
    </Reference>
    <Reference Type="http://www.w3.org/2000/09/xmldsig#Object" URI="#idOfficeObject">
      <DigestMethod Algorithm="http://www.w3.org/2001/04/xmlenc#sha256"/>
      <DigestValue>v76YuZFNp0RdywR/IdsGMHG2WwWB2HSxiGMxfM4hz8M=</DigestValue>
    </Reference>
    <Reference Type="http://uri.etsi.org/01903#SignedProperties" URI="#idSignedProperties">
      <Transforms>
        <Transform Algorithm="http://www.w3.org/TR/2001/REC-xml-c14n-20010315"/>
      </Transforms>
      <DigestMethod Algorithm="http://www.w3.org/2001/04/xmlenc#sha256"/>
      <DigestValue>AaLYRXX/81z7Hp7B05E3bibXeU/mnL5hCDF37rAFcC4=</DigestValue>
    </Reference>
  </SignedInfo>
  <SignatureValue>R/hgMISkQURTcHVrMgE5tbrePK0DC8vohF1I1IRnHB/c20IC9KBVJuCX0ydWqDz7dh3mobhEnbrT
2t/sml94kChT822Dz9LCpH8qnvVj7+5WyL35UZ86tlxvZ3bWbqU3DX/QzCnJSIk5GJ7kPerSTX1D
VY1Xk8XuyO8Ae9y79Y+KiVoX8pXR47ucjS8tGiSTOogw7IK8Tj+FK5IO0Hx1Kct50G/zPKJCTlrK
Jz79jnwTaX7vq4BgEHoIc8/zYz3oeOxbX1A+m2OU73A1hbHddBN+7Sga10nx7tjeyt+DQgJjAadU
JYSEzF2n9BwIE0cs5mqs7PpzAfGLUiCx+UtxQg==</SignatureValue>
  <KeyInfo>
    <X509Data>
      <X509Certificate>MIIGOzCCBSOgAwIBAgIKcs1tNQADAAJDHDANBgkqhkiG9w0BAQsFADBKMRIwEAYKCZImiZPyLGQBGRYCZ2UxEzARBgoJkiaJk/IsZAEZFgNuYmcxHzAdBgNVBAMTFk5CRyBDbGFzcyAyIElOVCBTdWIgQ0EwHhcNMjMxMTAxMTIzNjQzWhcNMjUxMDMxMTIzNjQzWjA5MRUwEwYDVQQKEwxKU0MgVEVSQUJBTksxIDAeBgNVBAMTF0JLUyAtIEFuYSBTaGFyYXNoZW5pZHplMIIBIjANBgkqhkiG9w0BAQEFAAOCAQ8AMIIBCgKCAQEA7iUiBLd5AQTKDuw/rMPj1c6RND7TxKTqPwQqsCT+4KWL8UR6Ws7VoYfKSdHP2U1lav8V9vDdoVC6zRJdGhPgTaXKRWtZ7NH8PlsnW0Gj1uMKDsrJpJEur5ZwW64uD0WM2J3kjs4SDwPSSxrdviiZ4C76RQV0xA3b5pRmXKSfKPsAZ2hoLXrL4xWBhiXPMcBOGTW8s0sUrbUjjt7avEQuPARcWrDeRMRcRuQ9LFnMKmFcLyeqc0ysEENjMiZvw3seuvjTHunJ/98o/a9g2tQVWBxql/t1wAww5yU9VFWm6sQ1Js8hWeeEQALaWs7271GEF7IEThiRystTKw1VBjmGxwIDAQABo4IDMjCCAy4wPAYJKwYBBAGCNxUHBC8wLQYlKwYBBAGCNxUI5rJgg431RIaBmQmDuKFKg76EcQSDxJEzhIOIXQIBZAIBIzAdBgNVHSUEFjAUBggrBgEFBQcDAgYIKwYBBQUHAwQwCwYDVR0PBAQDAgeAMCcGCSsGAQQBgjcVCgQaMBgwCgYIKwYBBQUHAwIwCgYIKwYBBQUHAwQwHQYDVR0OBBYEFEOlLpmYjVlndkKTZyT4y1tkdAXK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etVywpVO0KlK5TTzuUGJDiP55NYUJPR6vdu/fe0jCuFSb0N6Z3tUpxV6LFkzxzbmc26Q9zBDbrPq0rbpNOB4jjWU9gpP8tIVkuwGxz9lIrgOxxiVsq4mtqcDk849yqod8bVMEvJtRQCiazUjp51P9oVDYanZ8I5591Sw/+kTH3etlSrhB65kiL0HMzmJuAAUq1CM5+q9BDW66m8dnGeagQoFnS6NKNOZq1IrrUYe0xcrNKcax/Aea3gjIlSwxi4jrKVKE3yY8I00iNAcQR0vB/GzeLPJrzLipB4nRjdZP2kcVhA9NfEwVupnBHKTBkytmMyN+0OoCRSbHSmVbHuE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Transform>
          <Transform Algorithm="http://www.w3.org/TR/2001/REC-xml-c14n-20010315"/>
        </Transforms>
        <DigestMethod Algorithm="http://www.w3.org/2001/04/xmlenc#sha256"/>
        <DigestValue>2Bzs4gum/xWrzi1J3zlpKQjXfUFO8G5kngi4nc7nJGg=</DigestValue>
      </Reference>
      <Reference URI="/xl/calcChain.xml?ContentType=application/vnd.openxmlformats-officedocument.spreadsheetml.calcChain+xml">
        <DigestMethod Algorithm="http://www.w3.org/2001/04/xmlenc#sha256"/>
        <DigestValue>yx9gx8MYb/ztSvu5OvIhB0Bf0OmZJKR0WQxj9ijVzfQ=</DigestValue>
      </Reference>
      <Reference URI="/xl/drawings/drawing1.xml?ContentType=application/vnd.openxmlformats-officedocument.drawing+xml">
        <DigestMethod Algorithm="http://www.w3.org/2001/04/xmlenc#sha256"/>
        <DigestValue>8UznAeC8oa4Ew3iX/QTjCcvew3MR81lMbkd21hZdj6Y=</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BfOqFYncvTrOA0w5jBPLJpo6svE1gFZliFydlsU/uz4=</DigestValue>
      </Reference>
      <Reference URI="/xl/printerSettings/printerSettings14.bin?ContentType=application/vnd.openxmlformats-officedocument.spreadsheetml.printerSettings">
        <DigestMethod Algorithm="http://www.w3.org/2001/04/xmlenc#sha256"/>
        <DigestValue>zxLIGjiJ19gUsPtQr72salfkFKrVFBCr1X8320JEcsQ=</DigestValue>
      </Reference>
      <Reference URI="/xl/printerSettings/printerSettings15.bin?ContentType=application/vnd.openxmlformats-officedocument.spreadsheetml.printerSettings">
        <DigestMethod Algorithm="http://www.w3.org/2001/04/xmlenc#sha256"/>
        <DigestValue>iE26OokMEnQMYiWgMfFhVXzSbn0Dmk333xx6Y+G1iUw=</DigestValue>
      </Reference>
      <Reference URI="/xl/printerSettings/printerSettings16.bin?ContentType=application/vnd.openxmlformats-officedocument.spreadsheetml.printerSettings">
        <DigestMethod Algorithm="http://www.w3.org/2001/04/xmlenc#sha256"/>
        <DigestValue>nkR1lu9OLM1UMxWiPa7wm3YcnQOlFOICy95qYiodDz0=</DigestValue>
      </Reference>
      <Reference URI="/xl/printerSettings/printerSettings17.bin?ContentType=application/vnd.openxmlformats-officedocument.spreadsheetml.printerSettings">
        <DigestMethod Algorithm="http://www.w3.org/2001/04/xmlenc#sha256"/>
        <DigestValue>2bvX94YA3UVSaKlpfCjo157kRTaGD9ZFW7t96/Nk1uk=</DigestValue>
      </Reference>
      <Reference URI="/xl/printerSettings/printerSettings18.bin?ContentType=application/vnd.openxmlformats-officedocument.spreadsheetml.printerSettings">
        <DigestMethod Algorithm="http://www.w3.org/2001/04/xmlenc#sha256"/>
        <DigestValue>SWiohiWSuPjjcblZxueyphOzVidWJvXmdfCiNQW6SiY=</DigestValue>
      </Reference>
      <Reference URI="/xl/printerSettings/printerSettings19.bin?ContentType=application/vnd.openxmlformats-officedocument.spreadsheetml.printerSettings">
        <DigestMethod Algorithm="http://www.w3.org/2001/04/xmlenc#sha256"/>
        <DigestValue>iE26OokMEnQMYiWgMfFhVXzSbn0Dmk333xx6Y+G1iUw=</DigestValue>
      </Reference>
      <Reference URI="/xl/printerSettings/printerSettings2.bin?ContentType=application/vnd.openxmlformats-officedocument.spreadsheetml.printerSettings">
        <DigestMethod Algorithm="http://www.w3.org/2001/04/xmlenc#sha256"/>
        <DigestValue>yMi8stU5bqFShuh1MUNAff1/atoh6+i0/ROVy9FQsKk=</DigestValue>
      </Reference>
      <Reference URI="/xl/printerSettings/printerSettings20.bin?ContentType=application/vnd.openxmlformats-officedocument.spreadsheetml.printerSettings">
        <DigestMethod Algorithm="http://www.w3.org/2001/04/xmlenc#sha256"/>
        <DigestValue>qqKz7UtelGHdfiWdqNc1EvL8LqlQ7O4MTpeoyQcgyv0=</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86+sc8Rko5cNZ5BGa++/4xNznWSElckK3iS1B5pTwDQ=</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86+sc8Rko5cNZ5BGa++/4xNznWSElckK3iS1B5pTwDQ=</DigestValue>
      </Reference>
      <Reference URI="/xl/sharedStrings.xml?ContentType=application/vnd.openxmlformats-officedocument.spreadsheetml.sharedStrings+xml">
        <DigestMethod Algorithm="http://www.w3.org/2001/04/xmlenc#sha256"/>
        <DigestValue>JCb1/gfR1ZH8OgsxqpRQilAu2zwkFcg2R+MHv85Xonw=</DigestValue>
      </Reference>
      <Reference URI="/xl/styles.xml?ContentType=application/vnd.openxmlformats-officedocument.spreadsheetml.styles+xml">
        <DigestMethod Algorithm="http://www.w3.org/2001/04/xmlenc#sha256"/>
        <DigestValue>m7okwDv5OTuB3IXXNbDFGgGDJWhUA5xERrYXLuTObas=</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UbouoNxVOlqoKwKvxjvq/xqO1ODoIO2BF1l/pQmnDuA=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vsURyn7NH9ulMZ3BAj1E+o6ILK9vRJDt2PKmxPlKbTg=</DigestValue>
      </Reference>
      <Reference URI="/xl/worksheets/sheet10.xml?ContentType=application/vnd.openxmlformats-officedocument.spreadsheetml.worksheet+xml">
        <DigestMethod Algorithm="http://www.w3.org/2001/04/xmlenc#sha256"/>
        <DigestValue>pJl+Q5RuRLvIM3VYRDv9Or0wANljBKsCU1Ja976rGI0=</DigestValue>
      </Reference>
      <Reference URI="/xl/worksheets/sheet11.xml?ContentType=application/vnd.openxmlformats-officedocument.spreadsheetml.worksheet+xml">
        <DigestMethod Algorithm="http://www.w3.org/2001/04/xmlenc#sha256"/>
        <DigestValue>Neg036WdD8jdVMd0uGnX087QuKNeCdgjPHPjHhw403A=</DigestValue>
      </Reference>
      <Reference URI="/xl/worksheets/sheet12.xml?ContentType=application/vnd.openxmlformats-officedocument.spreadsheetml.worksheet+xml">
        <DigestMethod Algorithm="http://www.w3.org/2001/04/xmlenc#sha256"/>
        <DigestValue>BQzsCVr7IdjCjhSs67KCMqoL/lHuNjobG+unHuBPCog=</DigestValue>
      </Reference>
      <Reference URI="/xl/worksheets/sheet13.xml?ContentType=application/vnd.openxmlformats-officedocument.spreadsheetml.worksheet+xml">
        <DigestMethod Algorithm="http://www.w3.org/2001/04/xmlenc#sha256"/>
        <DigestValue>HSMAfVkO/wYwv/6BjKMgjmZZFB7V2GZ3LZDWgI+gZ1A=</DigestValue>
      </Reference>
      <Reference URI="/xl/worksheets/sheet14.xml?ContentType=application/vnd.openxmlformats-officedocument.spreadsheetml.worksheet+xml">
        <DigestMethod Algorithm="http://www.w3.org/2001/04/xmlenc#sha256"/>
        <DigestValue>RhUygGtZj9+b/+Y4aaUjJcsjLdk2zVCMS3TGH6sHC8E=</DigestValue>
      </Reference>
      <Reference URI="/xl/worksheets/sheet15.xml?ContentType=application/vnd.openxmlformats-officedocument.spreadsheetml.worksheet+xml">
        <DigestMethod Algorithm="http://www.w3.org/2001/04/xmlenc#sha256"/>
        <DigestValue>CRkOCLv1ceSSEPhJYshUQJb6Q7d22+OcqZ4YyjDT3mE=</DigestValue>
      </Reference>
      <Reference URI="/xl/worksheets/sheet16.xml?ContentType=application/vnd.openxmlformats-officedocument.spreadsheetml.worksheet+xml">
        <DigestMethod Algorithm="http://www.w3.org/2001/04/xmlenc#sha256"/>
        <DigestValue>6GLVvGqn8JC/Co3MBwOy+qxk8ErKvwlKF8vBuXiFgQg=</DigestValue>
      </Reference>
      <Reference URI="/xl/worksheets/sheet17.xml?ContentType=application/vnd.openxmlformats-officedocument.spreadsheetml.worksheet+xml">
        <DigestMethod Algorithm="http://www.w3.org/2001/04/xmlenc#sha256"/>
        <DigestValue>WDSKND/8Z6odG3dKk327suw03N+mJDtrUuaAddEN/TE=</DigestValue>
      </Reference>
      <Reference URI="/xl/worksheets/sheet18.xml?ContentType=application/vnd.openxmlformats-officedocument.spreadsheetml.worksheet+xml">
        <DigestMethod Algorithm="http://www.w3.org/2001/04/xmlenc#sha256"/>
        <DigestValue>DVmfVJ6v+FG4gz89bczvyMrTLRmQZ4RsdbfOt3WaLxw=</DigestValue>
      </Reference>
      <Reference URI="/xl/worksheets/sheet19.xml?ContentType=application/vnd.openxmlformats-officedocument.spreadsheetml.worksheet+xml">
        <DigestMethod Algorithm="http://www.w3.org/2001/04/xmlenc#sha256"/>
        <DigestValue>Tm1GYqMWHuuPocOmGF4m0QfOgoX06akPiZYX4vGbGB8=</DigestValue>
      </Reference>
      <Reference URI="/xl/worksheets/sheet2.xml?ContentType=application/vnd.openxmlformats-officedocument.spreadsheetml.worksheet+xml">
        <DigestMethod Algorithm="http://www.w3.org/2001/04/xmlenc#sha256"/>
        <DigestValue>mP5qEIJZtZr0sbYut3FspBOFpEtrDfoNPaeB9NMm2PE=</DigestValue>
      </Reference>
      <Reference URI="/xl/worksheets/sheet20.xml?ContentType=application/vnd.openxmlformats-officedocument.spreadsheetml.worksheet+xml">
        <DigestMethod Algorithm="http://www.w3.org/2001/04/xmlenc#sha256"/>
        <DigestValue>SvpmvTFkOkD4NrJQKbLP15rDuLYGPNaA1VF/r0OxH6A=</DigestValue>
      </Reference>
      <Reference URI="/xl/worksheets/sheet21.xml?ContentType=application/vnd.openxmlformats-officedocument.spreadsheetml.worksheet+xml">
        <DigestMethod Algorithm="http://www.w3.org/2001/04/xmlenc#sha256"/>
        <DigestValue>YyDPaehZQ1tq1kZmeWiKSdu+rGt3A5lFEafWeMq1Rp8=</DigestValue>
      </Reference>
      <Reference URI="/xl/worksheets/sheet22.xml?ContentType=application/vnd.openxmlformats-officedocument.spreadsheetml.worksheet+xml">
        <DigestMethod Algorithm="http://www.w3.org/2001/04/xmlenc#sha256"/>
        <DigestValue>t37nqCt1mjp0Kcjm6VtvGbZIIBBug4AiOckrSmmeMaQ=</DigestValue>
      </Reference>
      <Reference URI="/xl/worksheets/sheet23.xml?ContentType=application/vnd.openxmlformats-officedocument.spreadsheetml.worksheet+xml">
        <DigestMethod Algorithm="http://www.w3.org/2001/04/xmlenc#sha256"/>
        <DigestValue>2DHkCTw4OS3mcM705eOPs37EJhVRvxcqGWXnfmek7T8=</DigestValue>
      </Reference>
      <Reference URI="/xl/worksheets/sheet24.xml?ContentType=application/vnd.openxmlformats-officedocument.spreadsheetml.worksheet+xml">
        <DigestMethod Algorithm="http://www.w3.org/2001/04/xmlenc#sha256"/>
        <DigestValue>p9EXo3RELTGHbxXg6iiXS54dpxchIUb7vVJGoJsd7Xw=</DigestValue>
      </Reference>
      <Reference URI="/xl/worksheets/sheet25.xml?ContentType=application/vnd.openxmlformats-officedocument.spreadsheetml.worksheet+xml">
        <DigestMethod Algorithm="http://www.w3.org/2001/04/xmlenc#sha256"/>
        <DigestValue>Z/HKE4mzejh4C+CE7M94/MKS9aTJoy94i3KE878tZcM=</DigestValue>
      </Reference>
      <Reference URI="/xl/worksheets/sheet26.xml?ContentType=application/vnd.openxmlformats-officedocument.spreadsheetml.worksheet+xml">
        <DigestMethod Algorithm="http://www.w3.org/2001/04/xmlenc#sha256"/>
        <DigestValue>7gMexhiZGlBLNjLzFw4//ylRVo4Xv6DuHVH73UaziXU=</DigestValue>
      </Reference>
      <Reference URI="/xl/worksheets/sheet27.xml?ContentType=application/vnd.openxmlformats-officedocument.spreadsheetml.worksheet+xml">
        <DigestMethod Algorithm="http://www.w3.org/2001/04/xmlenc#sha256"/>
        <DigestValue>ZToyxr3ItJgGRPZjZEHU5pKaAEkhaxffWbSx+ASBmxg=</DigestValue>
      </Reference>
      <Reference URI="/xl/worksheets/sheet28.xml?ContentType=application/vnd.openxmlformats-officedocument.spreadsheetml.worksheet+xml">
        <DigestMethod Algorithm="http://www.w3.org/2001/04/xmlenc#sha256"/>
        <DigestValue>yVao6Ov6o941GdWYLyt8TcB2pyBXA+l611nOWk7h54U=</DigestValue>
      </Reference>
      <Reference URI="/xl/worksheets/sheet29.xml?ContentType=application/vnd.openxmlformats-officedocument.spreadsheetml.worksheet+xml">
        <DigestMethod Algorithm="http://www.w3.org/2001/04/xmlenc#sha256"/>
        <DigestValue>iZLancGfq2UnVu2JKXAyFay4d1rkv85wPDRjJrHYPS0=</DigestValue>
      </Reference>
      <Reference URI="/xl/worksheets/sheet3.xml?ContentType=application/vnd.openxmlformats-officedocument.spreadsheetml.worksheet+xml">
        <DigestMethod Algorithm="http://www.w3.org/2001/04/xmlenc#sha256"/>
        <DigestValue>MCmfvwtFW4zdY88lEH/wUWjUiOmkF9A3HN5S+q7JfHU=</DigestValue>
      </Reference>
      <Reference URI="/xl/worksheets/sheet4.xml?ContentType=application/vnd.openxmlformats-officedocument.spreadsheetml.worksheet+xml">
        <DigestMethod Algorithm="http://www.w3.org/2001/04/xmlenc#sha256"/>
        <DigestValue>LGLgYL+6Pru9nFVoU99eEx4IBQw+/VAmneqbbLXO7c4=</DigestValue>
      </Reference>
      <Reference URI="/xl/worksheets/sheet5.xml?ContentType=application/vnd.openxmlformats-officedocument.spreadsheetml.worksheet+xml">
        <DigestMethod Algorithm="http://www.w3.org/2001/04/xmlenc#sha256"/>
        <DigestValue>PmO+bZ+jjV819gneYCBTj9j02AyEjCK/BUygryUCLfs=</DigestValue>
      </Reference>
      <Reference URI="/xl/worksheets/sheet6.xml?ContentType=application/vnd.openxmlformats-officedocument.spreadsheetml.worksheet+xml">
        <DigestMethod Algorithm="http://www.w3.org/2001/04/xmlenc#sha256"/>
        <DigestValue>llG5bBtLordf1nrWN8vLwp16IbrsdXcqmC7PXUItXc4=</DigestValue>
      </Reference>
      <Reference URI="/xl/worksheets/sheet7.xml?ContentType=application/vnd.openxmlformats-officedocument.spreadsheetml.worksheet+xml">
        <DigestMethod Algorithm="http://www.w3.org/2001/04/xmlenc#sha256"/>
        <DigestValue>n9nWEW2QyUkhFE/fwrBjUgUR4QGZRAxj5egMgsR54Ho=</DigestValue>
      </Reference>
      <Reference URI="/xl/worksheets/sheet8.xml?ContentType=application/vnd.openxmlformats-officedocument.spreadsheetml.worksheet+xml">
        <DigestMethod Algorithm="http://www.w3.org/2001/04/xmlenc#sha256"/>
        <DigestValue>ZoWGf741KmR+4CrlCilA6qdyktglleBtxrYCgIGQQhw=</DigestValue>
      </Reference>
      <Reference URI="/xl/worksheets/sheet9.xml?ContentType=application/vnd.openxmlformats-officedocument.spreadsheetml.worksheet+xml">
        <DigestMethod Algorithm="http://www.w3.org/2001/04/xmlenc#sha256"/>
        <DigestValue>Ok/fokSy8DSvXWbX7AYC0KiYdBVSPs//F0oVqJW4isg=</DigestValue>
      </Reference>
    </Manifest>
    <SignatureProperties>
      <SignatureProperty Id="idSignatureTime" Target="#idPackageSignature">
        <mdssi:SignatureTime xmlns:mdssi="http://schemas.openxmlformats.org/package/2006/digital-signature">
          <mdssi:Format>YYYY-MM-DDThh:mm:ssTZD</mdssi:Format>
          <mdssi:Value>2024-01-16T13:41:28Z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16.0.17126/26</OfficeVersion>
          <ApplicationVersion>16.0.17126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2024-01-16T13:41:28Z</xd:SigningTime>
          <xd:SigningCertificate>
            <xd:Cert>
              <xd:CertDigest>
                <DigestMethod Algorithm="http://www.w3.org/2001/04/xmlenc#sha256"/>
                <DigestValue>8vNnZSEpz1qzed/2UP41dQPjtndOjlqOMaN3jhZLJ1g=</DigestValue>
              </xd:CertDigest>
              <xd:IssuerSerial>
                <X509IssuerName>CN=NBG Class 2 INT Sub CA, DC=nbg, DC=ge</X509IssuerName>
                <X509SerialNumber>542139230778186797302556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5E1C8CAF-9701-4452-819E-0C12CFF204F8}">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2024-01-16T10:05:31Z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