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201_{919C7D99-D3E4-4758-A308-D1F2F260DE83}" xr6:coauthVersionLast="47" xr6:coauthVersionMax="47" xr10:uidLastSave="{00000000-0000-0000-0000-000000000000}"/>
  <bookViews>
    <workbookView xWindow="-120" yWindow="-120" windowWidth="29040" windowHeight="15720" tabRatio="919" activeTab="10"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 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84" l="1"/>
  <c r="F5" i="84"/>
  <c r="E5" i="84"/>
  <c r="D5" i="84"/>
  <c r="C5" i="84"/>
  <c r="B2" i="97" l="1"/>
  <c r="B2" i="95"/>
  <c r="B2" i="92"/>
  <c r="B2" i="93"/>
  <c r="B2" i="91"/>
  <c r="B2" i="64"/>
  <c r="B2" i="90"/>
  <c r="B2" i="69"/>
  <c r="B2" i="94"/>
  <c r="B2" i="89"/>
  <c r="B2" i="73"/>
  <c r="B2" i="88"/>
  <c r="B2" i="52"/>
  <c r="B2" i="86"/>
  <c r="B2" i="110"/>
  <c r="B2" i="109"/>
  <c r="B2" i="108"/>
  <c r="B1" i="110"/>
  <c r="B1" i="109"/>
  <c r="B1" i="108"/>
  <c r="F5" i="86" l="1"/>
  <c r="E5" i="86"/>
  <c r="D5" i="86"/>
  <c r="C5" i="86"/>
  <c r="G5" i="86"/>
  <c r="B2" i="120"/>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69"/>
  <c r="B1" i="94"/>
  <c r="B1" i="89"/>
  <c r="B1" i="73"/>
  <c r="B1" i="88"/>
  <c r="B1" i="52"/>
  <c r="B1" i="86"/>
  <c r="B1" i="91" l="1"/>
  <c r="B1" i="84"/>
</calcChain>
</file>

<file path=xl/sharedStrings.xml><?xml version="1.0" encoding="utf-8"?>
<sst xmlns="http://schemas.openxmlformats.org/spreadsheetml/2006/main" count="1205" uniqueCount="749">
  <si>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</si>
  <si>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</si>
  <si>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</si>
  <si>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</si>
  <si>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</si>
  <si>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</si>
  <si>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</si>
  <si>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</si>
  <si>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</si>
  <si>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</si>
  <si>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</si>
  <si>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</si>
  <si>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</si>
  <si>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</si>
  <si>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</si>
  <si>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</si>
  <si>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</si>
  <si>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</si>
  <si>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</si>
  <si>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</si>
  <si>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</si>
  <si>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</si>
  <si>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</si>
  <si>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</si>
  <si>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</si>
  <si>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</si>
  <si>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</si>
  <si>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</si>
  <si>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</si>
  <si>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</si>
  <si>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</si>
  <si>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</si>
  <si>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</si>
  <si>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</si>
  <si>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</si>
  <si>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</si>
  <si>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</si>
  <si>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</si>
  <si>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</si>
  <si>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</si>
  <si>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</si>
  <si>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</si>
  <si>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</si>
  <si>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</si>
  <si>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</si>
  <si>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</si>
  <si>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</si>
  <si>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</si>
  <si>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</si>
  <si>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</si>
  <si>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</si>
  <si>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</si>
  <si>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</si>
  <si>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</si>
  <si>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</si>
  <si>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</si>
  <si>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</si>
  <si>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</si>
  <si>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</si>
  <si>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</si>
  <si>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</si>
  <si>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</si>
  <si>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</si>
  <si>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</si>
  <si>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</si>
  <si>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</si>
  <si>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</si>
  <si>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</si>
  <si>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</si>
  <si>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</si>
  <si>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</si>
  <si>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</si>
  <si>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</si>
  <si>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</si>
  <si>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</si>
  <si>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</si>
  <si>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</si>
  <si>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</si>
  <si>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</si>
  <si>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</si>
  <si>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</si>
  <si>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</si>
  <si>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</si>
  <si>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</si>
  <si>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</si>
  <si>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</si>
  <si>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</si>
  <si>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</si>
  <si>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</si>
  <si>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</si>
  <si>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</si>
  <si>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</si>
  <si>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</si>
  <si>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</si>
  <si>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</si>
  <si>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</si>
  <si>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</si>
  <si>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</si>
  <si>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</si>
  <si>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</si>
  <si>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</si>
  <si>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</si>
  <si>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</si>
  <si>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</si>
  <si>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</si>
  <si>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</si>
  <si>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</si>
  <si>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</si>
  <si>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</si>
  <si>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</si>
  <si>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</si>
  <si>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</si>
  <si>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</si>
  <si>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</si>
  <si>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</si>
  <si>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</si>
  <si>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</si>
  <si>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</si>
  <si>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</si>
  <si>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</si>
  <si>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</si>
  <si>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</si>
  <si>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</si>
  <si>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</si>
  <si>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</si>
  <si>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</si>
  <si>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</si>
  <si>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</si>
  <si>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</si>
  <si>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</si>
  <si>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</si>
  <si>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</si>
  <si>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</si>
  <si>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</si>
  <si>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</si>
  <si>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</si>
  <si>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</si>
  <si>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</si>
  <si>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</si>
  <si>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</si>
  <si>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</si>
  <si>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</si>
  <si>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</si>
  <si>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</si>
  <si>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</si>
  <si>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</si>
  <si>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</si>
  <si>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</si>
  <si>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</si>
  <si>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</si>
  <si>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</si>
  <si>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</si>
  <si>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</si>
  <si>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</si>
  <si>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</si>
  <si>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</si>
  <si>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</si>
  <si>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</si>
  <si>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</si>
  <si>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</si>
  <si>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</si>
  <si>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</si>
  <si>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</si>
  <si>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</si>
  <si>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</si>
  <si>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</si>
  <si>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</si>
  <si>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</si>
  <si>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</si>
  <si>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</si>
  <si>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</si>
  <si>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</si>
  <si>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</si>
  <si>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</si>
  <si>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</si>
  <si>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</si>
  <si>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</si>
  <si>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</si>
  <si>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</si>
  <si>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</si>
  <si>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</si>
  <si>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</si>
  <si>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</si>
  <si>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</si>
  <si>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</si>
  <si>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</si>
  <si>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</si>
  <si>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</si>
  <si>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</si>
  <si>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</si>
  <si>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</si>
  <si>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</si>
  <si>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</si>
  <si>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</si>
  <si>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</si>
  <si>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</si>
  <si>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</si>
  <si>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</si>
  <si>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</si>
  <si>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</si>
  <si>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</si>
  <si>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</si>
  <si>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</si>
  <si>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</si>
  <si>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</si>
  <si>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</si>
  <si>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</si>
  <si>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</si>
  <si>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</si>
  <si>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</si>
  <si>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</si>
  <si>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</si>
  <si>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</si>
  <si>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</si>
  <si>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</si>
  <si>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</si>
  <si>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</si>
  <si>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</si>
  <si>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</si>
  <si>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</si>
  <si>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</si>
  <si>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</si>
  <si>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</si>
  <si>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</si>
  <si>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</si>
  <si>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</si>
  <si>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</si>
  <si>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</si>
  <si>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</si>
  <si>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</si>
  <si>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</si>
  <si>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</si>
  <si>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</si>
  <si>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</si>
  <si>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</si>
  <si>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</si>
  <si>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</si>
  <si>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</si>
  <si>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</si>
  <si>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</si>
  <si>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</si>
  <si>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</si>
  <si>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</si>
  <si>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</si>
  <si>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</si>
  <si>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</si>
  <si>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</si>
  <si>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</si>
  <si>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</si>
  <si>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</si>
  <si>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</si>
  <si>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</si>
  <si>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</si>
  <si>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</si>
  <si>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</si>
  <si>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</si>
  <si>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</si>
  <si>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</si>
  <si>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</si>
  <si>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</si>
  <si>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</si>
  <si>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</si>
  <si>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</si>
  <si>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</si>
  <si>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</si>
  <si>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</si>
  <si>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</si>
  <si>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</si>
  <si>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</si>
  <si>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</si>
  <si>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</si>
  <si>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</si>
  <si>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</si>
  <si>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</si>
  <si>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</si>
  <si>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</si>
  <si>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</si>
  <si>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</si>
  <si>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</si>
  <si>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</si>
  <si>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</si>
  <si>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</si>
  <si>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</si>
  <si>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</si>
  <si>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</si>
  <si>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</si>
  <si>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</si>
  <si>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</si>
  <si>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</si>
  <si>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</si>
  <si>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</si>
  <si>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</si>
  <si>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</si>
  <si>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</si>
  <si>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</si>
  <si>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</si>
  <si>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</si>
  <si>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</si>
  <si>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</si>
  <si>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</si>
  <si>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</si>
  <si>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</si>
  <si>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</si>
  <si>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</si>
  <si>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</si>
  <si>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</si>
  <si>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</si>
  <si>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</si>
  <si>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</si>
  <si>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</si>
  <si>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</si>
  <si>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</si>
  <si>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</si>
  <si>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</si>
  <si>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</si>
  <si>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</si>
  <si>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</si>
  <si>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</si>
  <si>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</si>
  <si>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</si>
  <si>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</si>
  <si>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</si>
  <si>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</si>
  <si>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</si>
  <si>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</si>
  <si>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</si>
  <si>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</si>
  <si>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</si>
  <si>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</si>
  <si>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</si>
  <si>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</si>
  <si>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</si>
  <si>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</si>
  <si>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</si>
  <si>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</si>
  <si>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</si>
  <si>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</si>
  <si>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</si>
  <si>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</si>
  <si>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</si>
  <si>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</si>
  <si>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</si>
  <si>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</si>
  <si>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</si>
  <si>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</si>
  <si>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</si>
  <si>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</si>
  <si>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</si>
  <si>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</si>
  <si>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</si>
  <si>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</si>
  <si>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</si>
  <si>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</si>
  <si>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</si>
  <si>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</si>
  <si>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</si>
  <si>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</si>
  <si>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</si>
  <si>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</si>
  <si>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</si>
  <si>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</si>
  <si>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</si>
  <si>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</si>
  <si>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</si>
  <si>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</si>
  <si>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</si>
  <si>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</si>
  <si>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</si>
  <si>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</si>
  <si>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</si>
  <si>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</si>
  <si>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</si>
  <si>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</si>
  <si>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</si>
  <si>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</si>
  <si>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</si>
  <si>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</si>
  <si>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</si>
  <si>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</si>
  <si>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</si>
  <si>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</si>
  <si>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</si>
  <si>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</si>
  <si>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</si>
  <si>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</si>
  <si>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</si>
  <si>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</si>
  <si>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</si>
  <si>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</si>
  <si>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</si>
  <si>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</si>
  <si>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</si>
  <si>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</si>
  <si>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</si>
  <si>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</si>
  <si>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</si>
  <si>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</si>
  <si>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</si>
  <si>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</si>
  <si>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</si>
  <si>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</si>
  <si>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</si>
  <si>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</si>
  <si>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</si>
  <si>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</si>
  <si>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</si>
  <si>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</si>
  <si>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</si>
  <si>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</si>
  <si>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</si>
  <si>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</si>
  <si>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</si>
  <si>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</si>
  <si>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</si>
  <si>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</si>
  <si>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</si>
  <si>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</si>
  <si>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</si>
  <si>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</si>
  <si>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</si>
  <si>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</si>
  <si>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</si>
  <si>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</si>
  <si>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</si>
  <si>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</si>
  <si>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</si>
  <si>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</si>
  <si>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</si>
  <si>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</si>
  <si>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</si>
  <si>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</si>
  <si>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</si>
  <si>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</si>
  <si>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</si>
  <si>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</si>
  <si>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</si>
  <si>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</si>
  <si>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</si>
  <si>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</si>
  <si>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</si>
  <si>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</si>
  <si>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</si>
  <si>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</si>
  <si>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</si>
  <si>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</si>
  <si>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</si>
  <si>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</si>
  <si>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</si>
  <si>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</si>
  <si>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</si>
  <si>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</si>
  <si>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</si>
  <si>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</si>
  <si>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</si>
  <si>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</si>
  <si>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</si>
  <si>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</si>
  <si>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</si>
  <si>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</si>
  <si>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</si>
  <si>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</si>
  <si>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</si>
  <si>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</si>
  <si>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</si>
  <si>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</si>
  <si>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</si>
  <si>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</si>
  <si>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</si>
  <si>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</si>
  <si>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</si>
  <si>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</si>
  <si>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</si>
  <si>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</si>
  <si>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</si>
  <si>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</si>
  <si>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</si>
  <si>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</si>
  <si>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</si>
  <si>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</si>
  <si>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</si>
  <si>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</si>
  <si>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</si>
  <si>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</si>
  <si>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</si>
  <si>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</si>
  <si>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</si>
  <si>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</si>
  <si>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</si>
  <si>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</si>
  <si>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</si>
  <si>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</si>
  <si>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</si>
  <si>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</si>
  <si>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</si>
  <si>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</si>
  <si>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</si>
  <si>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</si>
  <si>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</si>
  <si>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</si>
  <si>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</si>
  <si>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</si>
  <si>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</si>
  <si>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</si>
  <si>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</si>
  <si>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</si>
  <si>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</si>
  <si>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</si>
  <si>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</si>
  <si>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</si>
  <si>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</si>
  <si>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</si>
  <si>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</si>
  <si>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</si>
  <si>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</si>
  <si>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</si>
  <si>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</si>
  <si>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</si>
  <si>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</si>
  <si>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</si>
  <si>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</si>
  <si>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</si>
  <si>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</si>
  <si>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</si>
  <si>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</si>
  <si>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</si>
  <si>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</si>
  <si>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</si>
  <si>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</si>
  <si>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</si>
  <si>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</si>
  <si>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</si>
  <si>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</si>
  <si>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</si>
  <si>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</si>
  <si>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</si>
  <si>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</si>
  <si>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</si>
  <si>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</si>
  <si>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</si>
  <si>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</si>
  <si>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</si>
  <si>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</si>
  <si>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</si>
  <si>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</si>
  <si>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</si>
  <si>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</si>
  <si>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</si>
  <si>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</si>
  <si>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</si>
  <si>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</si>
  <si>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</si>
  <si>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</si>
  <si>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</si>
  <si>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</si>
  <si>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</si>
  <si>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</si>
  <si>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</si>
  <si>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</si>
  <si>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</si>
  <si>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</si>
  <si>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</si>
  <si>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</si>
  <si>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</si>
  <si>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</si>
  <si>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</si>
  <si>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</si>
  <si>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</si>
  <si>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</si>
  <si>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</si>
  <si>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</si>
  <si>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</si>
  <si>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</si>
  <si>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</si>
  <si>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</si>
  <si>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</si>
  <si>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</si>
  <si>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</si>
  <si>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</si>
  <si>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</si>
  <si>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</si>
  <si>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</si>
  <si>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</si>
  <si>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</si>
  <si>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</si>
  <si>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</si>
  <si>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</si>
  <si>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</si>
  <si>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</si>
  <si>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</si>
  <si>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</si>
  <si>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</si>
  <si>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</si>
  <si>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</si>
  <si>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</si>
  <si>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</si>
  <si>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</si>
  <si>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</si>
  <si>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</si>
  <si>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</si>
  <si>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</si>
  <si>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</si>
  <si>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</si>
  <si>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</si>
  <si>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</si>
  <si>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</si>
  <si>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</si>
  <si>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</si>
  <si>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</si>
  <si>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</si>
  <si>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</si>
  <si>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</si>
  <si>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</si>
  <si>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</si>
  <si>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</si>
  <si>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</si>
  <si>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</si>
  <si>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</si>
  <si>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</si>
  <si>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</si>
  <si>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</si>
  <si>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</si>
  <si>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</si>
  <si>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</si>
  <si>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</si>
  <si>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</si>
  <si>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</si>
  <si>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</si>
  <si>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</si>
  <si>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</si>
  <si>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</si>
  <si>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</si>
  <si>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</si>
  <si>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</si>
  <si>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</si>
  <si>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</si>
  <si>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</si>
  <si>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</si>
  <si>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</si>
  <si>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</si>
  <si>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</si>
  <si>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</si>
  <si>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</si>
  <si>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</si>
  <si>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</si>
  <si>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</si>
  <si>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</si>
  <si>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</si>
  <si>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</si>
  <si>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</si>
  <si>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</si>
  <si>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</si>
  <si>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</si>
  <si>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</si>
  <si>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</si>
  <si>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</si>
  <si>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</si>
  <si>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</si>
  <si>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</si>
  <si>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</si>
  <si>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</si>
  <si>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</si>
  <si>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</si>
  <si>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</si>
  <si>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</si>
  <si>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</si>
  <si>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</si>
  <si>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</si>
  <si>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</si>
  <si>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</si>
  <si>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</si>
  <si>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</si>
  <si>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</si>
  <si>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</si>
  <si>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</si>
  <si>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</si>
  <si>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</si>
  <si>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</si>
  <si>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</si>
  <si>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</si>
  <si>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</si>
  <si>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</si>
  <si>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</si>
  <si>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</si>
  <si>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</si>
  <si>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</si>
  <si>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</si>
  <si>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</si>
  <si>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</si>
  <si>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</si>
  <si>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</si>
  <si>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</si>
  <si>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</si>
  <si>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</si>
  <si>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</si>
  <si>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</si>
  <si>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</si>
  <si>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</si>
  <si>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</si>
  <si>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</si>
  <si>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</si>
  <si>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</si>
  <si>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</si>
  <si>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</si>
  <si>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</si>
  <si>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</si>
  <si>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</si>
  <si>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</si>
  <si>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</si>
  <si>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</si>
  <si>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</si>
  <si>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</si>
  <si>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</si>
  <si>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</si>
  <si>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Sten Arne Berggren</t>
  </si>
  <si>
    <t>Independent chair</t>
  </si>
  <si>
    <t>Tsira Kemularia</t>
  </si>
  <si>
    <t>Independent member</t>
  </si>
  <si>
    <t xml:space="preserve">Efthymios Kyriakopoulos </t>
  </si>
  <si>
    <t>Eran Klein</t>
  </si>
  <si>
    <t>Per Anders Jorgen Fasth</t>
  </si>
  <si>
    <t>Venera Suknidze</t>
  </si>
  <si>
    <t>Rajeev Lochan Sawhey</t>
  </si>
  <si>
    <t>Vakhtang Butskhrikidze</t>
  </si>
  <si>
    <t>CEO</t>
  </si>
  <si>
    <t>Tornike Gogichaishvili</t>
  </si>
  <si>
    <t>Deputy CEO, Retail and MSME Banking</t>
  </si>
  <si>
    <t>Nino Masurashvili</t>
  </si>
  <si>
    <t>Deputy CEO, Chief Risk Officer</t>
  </si>
  <si>
    <t>Giorgi Megrelishvili</t>
  </si>
  <si>
    <t>Deputy CEO, Chief Financial Officer</t>
  </si>
  <si>
    <t>George Tkhelidze</t>
  </si>
  <si>
    <t>Deputy CEO, Corporate and Investment Banking</t>
  </si>
  <si>
    <t>TBC Bank Group PLC</t>
  </si>
  <si>
    <t>Mamuka Khazaradze</t>
  </si>
  <si>
    <t>Dunross &amp; Co.</t>
  </si>
  <si>
    <t>JSC TBC Bank</t>
  </si>
  <si>
    <t>Arne Berggren</t>
  </si>
  <si>
    <t>www.tbcbank.com.ge</t>
  </si>
  <si>
    <t>Table 9 (Capital), N11</t>
  </si>
  <si>
    <t>Table 9 (Capital), N2</t>
  </si>
  <si>
    <t>Table 9 (Capital), N3</t>
  </si>
  <si>
    <t>Table 9 (Capital), N5</t>
  </si>
  <si>
    <t>Table 9 (Capital), N4</t>
  </si>
  <si>
    <t>In Lari</t>
  </si>
  <si>
    <t>4Q-2022</t>
  </si>
  <si>
    <t>3Q-2022</t>
  </si>
  <si>
    <t>2Q-2022</t>
  </si>
  <si>
    <t>1Q-2022</t>
  </si>
  <si>
    <t>Badri Japaridzed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</si>
</sst>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b/>
      <sz val="10"/>
      <color theme="1"/>
      <name val="Sylfaen"/>
      <family val="1"/>
    </font>
    <font>
      <sz val="10"/>
      <color theme="1"/>
      <name val="Sylfaen"/>
      <family val="1"/>
    </font>
    <font>
      <b/>
      <i/>
      <sz val="10"/>
      <color theme="1"/>
      <name val="Sylfaen"/>
      <family val="1"/>
    </font>
    <font>
      <i/>
      <sz val="10"/>
      <name val="Sylfaen"/>
      <family val="1"/>
    </font>
    <font>
      <sz val="10"/>
      <color rgb="FF333333"/>
      <name val="Sylfaen"/>
      <family val="1"/>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0" tint="-0.14999847407452621"/>
        <bgColor indexed="64"/>
      </patternFill>
    </fill>
  </fills>
  <borders count="14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9"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168" fontId="23" fillId="64" borderId="38" applyNumberFormat="0" applyAlignment="0" applyProtection="0"/>
    <xf numFmtId="169" fontId="23" fillId="64" borderId="38" applyNumberFormat="0" applyAlignment="0" applyProtection="0"/>
    <xf numFmtId="168"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0" fontId="24"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0" fontId="25" fillId="10" borderId="34"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169" fontId="26" fillId="65" borderId="39" applyNumberFormat="0" applyAlignment="0" applyProtection="0"/>
    <xf numFmtId="168" fontId="26" fillId="65" borderId="39" applyNumberFormat="0" applyAlignment="0" applyProtection="0"/>
    <xf numFmtId="0" fontId="24"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1" applyNumberFormat="0" applyFill="0" applyAlignment="0" applyProtection="0"/>
    <xf numFmtId="169" fontId="38" fillId="0" borderId="41" applyNumberFormat="0" applyFill="0" applyAlignment="0" applyProtection="0"/>
    <xf numFmtId="0"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168" fontId="38" fillId="0" borderId="41" applyNumberFormat="0" applyFill="0" applyAlignment="0" applyProtection="0"/>
    <xf numFmtId="169" fontId="38" fillId="0" borderId="41" applyNumberFormat="0" applyFill="0" applyAlignment="0" applyProtection="0"/>
    <xf numFmtId="168"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69" fontId="39" fillId="0" borderId="42" applyNumberFormat="0" applyFill="0" applyAlignment="0" applyProtection="0"/>
    <xf numFmtId="0"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168" fontId="39" fillId="0" borderId="42" applyNumberFormat="0" applyFill="0" applyAlignment="0" applyProtection="0"/>
    <xf numFmtId="169" fontId="39" fillId="0" borderId="42" applyNumberFormat="0" applyFill="0" applyAlignment="0" applyProtection="0"/>
    <xf numFmtId="168"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69"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168" fontId="40" fillId="0" borderId="43" applyNumberFormat="0" applyFill="0" applyAlignment="0" applyProtection="0"/>
    <xf numFmtId="169" fontId="40" fillId="0" borderId="43" applyNumberFormat="0" applyFill="0" applyAlignment="0" applyProtection="0"/>
    <xf numFmtId="168"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9"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168" fontId="51" fillId="43" borderId="38" applyNumberFormat="0" applyAlignment="0" applyProtection="0"/>
    <xf numFmtId="169" fontId="51" fillId="43" borderId="38" applyNumberFormat="0" applyAlignment="0" applyProtection="0"/>
    <xf numFmtId="168"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168" fontId="54" fillId="0" borderId="44" applyNumberFormat="0" applyFill="0" applyAlignment="0" applyProtection="0"/>
    <xf numFmtId="169" fontId="54" fillId="0" borderId="44" applyNumberFormat="0" applyFill="0" applyAlignment="0" applyProtection="0"/>
    <xf numFmtId="168" fontId="54" fillId="0" borderId="44" applyNumberFormat="0" applyFill="0" applyAlignment="0" applyProtection="0"/>
    <xf numFmtId="0" fontId="52"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5"/>
    <xf numFmtId="169" fontId="9" fillId="0" borderId="45"/>
    <xf numFmtId="168"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68"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68"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69"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168"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9"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168" fontId="68" fillId="64" borderId="47" applyNumberFormat="0" applyAlignment="0" applyProtection="0"/>
    <xf numFmtId="169" fontId="68" fillId="64" borderId="47" applyNumberFormat="0" applyAlignment="0" applyProtection="0"/>
    <xf numFmtId="168" fontId="68" fillId="64" borderId="47" applyNumberFormat="0" applyAlignment="0" applyProtection="0"/>
    <xf numFmtId="0" fontId="66" fillId="64" borderId="47"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9"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168" fontId="77" fillId="0" borderId="48" applyNumberFormat="0" applyFill="0" applyAlignment="0" applyProtection="0"/>
    <xf numFmtId="169" fontId="77" fillId="0" borderId="48" applyNumberFormat="0" applyFill="0" applyAlignment="0" applyProtection="0"/>
    <xf numFmtId="168" fontId="77" fillId="0" borderId="48" applyNumberFormat="0" applyFill="0" applyAlignment="0" applyProtection="0"/>
    <xf numFmtId="0" fontId="30" fillId="0" borderId="48" applyNumberFormat="0" applyFill="0" applyAlignment="0" applyProtection="0"/>
    <xf numFmtId="0" fontId="8" fillId="0" borderId="49"/>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2" fillId="0" borderId="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9"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2" fillId="69" borderId="121" applyNumberFormat="0" applyFont="0" applyBorder="0" applyProtection="0">
      <alignment horizontal="center" vertical="center"/>
    </xf>
    <xf numFmtId="0" fontId="37" fillId="0" borderId="123">
      <alignment horizontal="left" vertical="center"/>
    </xf>
    <xf numFmtId="0" fontId="37" fillId="0" borderId="123">
      <alignment horizontal="left" vertical="center"/>
    </xf>
    <xf numFmtId="168" fontId="37" fillId="0" borderId="123">
      <alignment horizontal="left" vertical="center"/>
    </xf>
    <xf numFmtId="0" fontId="45" fillId="70" borderId="122" applyFont="0" applyBorder="0">
      <alignment horizontal="center" wrapText="1"/>
    </xf>
    <xf numFmtId="3" fontId="2" fillId="71" borderId="121" applyFont="0" applyProtection="0">
      <alignment horizontal="right" vertical="center"/>
    </xf>
    <xf numFmtId="9" fontId="2" fillId="71" borderId="121" applyFont="0" applyProtection="0">
      <alignment horizontal="right" vertical="center"/>
    </xf>
    <xf numFmtId="0" fontId="2" fillId="71" borderId="122" applyNumberFormat="0" applyFont="0" applyBorder="0" applyProtection="0">
      <alignment horizontal="left" vertical="center"/>
    </xf>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9"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0" fontId="49" fillId="43" borderId="131" applyNumberFormat="0" applyAlignment="0" applyProtection="0"/>
    <xf numFmtId="3" fontId="2" fillId="72" borderId="121" applyFont="0">
      <alignment horizontal="right" vertical="center"/>
      <protection locked="0"/>
    </xf>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3" fontId="2" fillId="75" borderId="121" applyFont="0">
      <alignment horizontal="right" vertical="center"/>
      <protection locked="0"/>
    </xf>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9"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0" fontId="66" fillId="64" borderId="133" applyNumberFormat="0" applyAlignment="0" applyProtection="0"/>
    <xf numFmtId="3" fontId="2" fillId="70" borderId="121" applyFont="0">
      <alignment horizontal="right" vertical="center"/>
    </xf>
    <xf numFmtId="188" fontId="2" fillId="70" borderId="121" applyFont="0">
      <alignment horizontal="right" vertical="center"/>
    </xf>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9"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cellStyleXfs>
  <cellXfs count="745">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Alignment="1">
      <alignment horizontal="right"/>
    </xf>
    <xf numFmtId="0" fontId="87"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7" xfId="0" applyFont="1" applyBorder="1" applyAlignment="1">
      <alignment horizontal="center" vertical="center" wrapText="1"/>
    </xf>
    <xf numFmtId="0" fontId="84" fillId="0" borderId="3" xfId="0" applyFont="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xf numFmtId="0" fontId="85" fillId="0" borderId="0" xfId="0" applyFont="1" applyAlignment="1">
      <alignment wrapText="1"/>
    </xf>
    <xf numFmtId="0" fontId="2" fillId="0" borderId="19" xfId="0" applyFont="1" applyBorder="1"/>
    <xf numFmtId="0" fontId="2" fillId="0" borderId="19" xfId="0" applyFont="1" applyBorder="1" applyAlignment="1">
      <alignment wrapText="1"/>
    </xf>
    <xf numFmtId="0" fontId="2" fillId="0" borderId="23" xfId="0" applyFont="1" applyBorder="1" applyAlignment="1">
      <alignment wrapText="1"/>
    </xf>
    <xf numFmtId="0" fontId="46" fillId="0" borderId="0" xfId="11" applyFont="1" applyAlignment="1">
      <alignment horizontal="right"/>
    </xf>
    <xf numFmtId="0" fontId="45" fillId="0" borderId="15" xfId="11" applyFont="1" applyBorder="1" applyAlignment="1">
      <alignment horizontal="center" vertical="center"/>
    </xf>
    <xf numFmtId="0" fontId="45" fillId="0" borderId="16" xfId="11" applyFont="1" applyBorder="1" applyAlignment="1">
      <alignment horizontal="center" vertical="center"/>
    </xf>
    <xf numFmtId="0" fontId="2" fillId="0" borderId="0" xfId="11" applyAlignment="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4"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7"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xf numFmtId="0" fontId="84" fillId="0" borderId="4" xfId="0" applyFont="1" applyBorder="1" applyAlignment="1">
      <alignment horizontal="center" vertical="center" wrapText="1"/>
    </xf>
    <xf numFmtId="0" fontId="84" fillId="0" borderId="6" xfId="0" applyFont="1" applyBorder="1" applyAlignment="1">
      <alignment horizontal="center" vertical="center" wrapText="1"/>
    </xf>
    <xf numFmtId="167" fontId="85" fillId="0" borderId="0" xfId="0" applyNumberFormat="1" applyFont="1" applyAlignment="1">
      <alignment horizontal="center"/>
    </xf>
    <xf numFmtId="167" fontId="90" fillId="0" borderId="0" xfId="0" applyNumberFormat="1" applyFont="1" applyAlignment="1">
      <alignment horizontal="center"/>
    </xf>
    <xf numFmtId="167" fontId="88" fillId="0" borderId="0" xfId="0" applyNumberFormat="1" applyFont="1" applyAlignment="1">
      <alignment horizontal="center"/>
    </xf>
    <xf numFmtId="0" fontId="84" fillId="0" borderId="17" xfId="0" applyFont="1" applyBorder="1" applyAlignment="1">
      <alignment vertical="center"/>
    </xf>
    <xf numFmtId="0" fontId="2" fillId="3" borderId="20" xfId="9" applyFont="1" applyFill="1" applyBorder="1" applyAlignment="1" applyProtection="1">
      <alignment horizontal="left" vertical="center"/>
      <protection locked="0"/>
    </xf>
    <xf numFmtId="0" fontId="45" fillId="3" borderId="21" xfId="16" applyFont="1" applyFill="1" applyBorder="1" applyProtection="1">
      <protection locked="0"/>
    </xf>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ill="1" applyBorder="1" applyAlignment="1" applyProtection="1">
      <alignment horizontal="right" vertical="center"/>
      <protection locked="0"/>
    </xf>
    <xf numFmtId="0" fontId="45" fillId="3" borderId="22" xfId="16" applyFont="1" applyFill="1" applyBorder="1" applyProtection="1">
      <protection locked="0"/>
    </xf>
    <xf numFmtId="0" fontId="84" fillId="0" borderId="15" xfId="0" applyFont="1" applyBorder="1"/>
    <xf numFmtId="0" fontId="87"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0" fontId="84" fillId="0" borderId="53" xfId="0" applyFont="1" applyBorder="1" applyAlignment="1">
      <alignment horizontal="center"/>
    </xf>
    <xf numFmtId="0" fontId="84" fillId="0" borderId="54"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7" fillId="0" borderId="0" xfId="0" applyFont="1" applyAlignment="1">
      <alignment horizontal="center"/>
    </xf>
    <xf numFmtId="0" fontId="2" fillId="3" borderId="17"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1" fillId="3" borderId="3" xfId="11" applyFont="1" applyFill="1" applyBorder="1" applyAlignment="1">
      <alignment horizontal="left" vertical="center"/>
    </xf>
    <xf numFmtId="0" fontId="89" fillId="3" borderId="3" xfId="11" applyFont="1" applyFill="1" applyBorder="1" applyAlignment="1">
      <alignment wrapText="1"/>
    </xf>
    <xf numFmtId="0" fontId="91" fillId="3" borderId="3" xfId="11" applyFont="1" applyFill="1" applyBorder="1" applyAlignment="1">
      <alignment horizontal="left" vertical="center" wrapText="1"/>
    </xf>
    <xf numFmtId="0" fontId="91" fillId="0" borderId="3" xfId="11" applyFont="1" applyBorder="1" applyAlignment="1">
      <alignment horizontal="left" vertical="center" wrapText="1"/>
    </xf>
    <xf numFmtId="0" fontId="89" fillId="0" borderId="3" xfId="11" applyFont="1" applyBorder="1" applyAlignment="1">
      <alignment wrapText="1"/>
    </xf>
    <xf numFmtId="0" fontId="91" fillId="3" borderId="3" xfId="9" applyFont="1" applyFill="1" applyBorder="1" applyAlignment="1" applyProtection="1">
      <alignment horizontal="left" vertical="center"/>
      <protection locked="0"/>
    </xf>
    <xf numFmtId="0" fontId="89" fillId="3" borderId="3" xfId="20961" applyFont="1" applyFill="1" applyBorder="1"/>
    <xf numFmtId="193" fontId="84" fillId="0" borderId="0" xfId="0" applyNumberFormat="1" applyFont="1"/>
    <xf numFmtId="0" fontId="45" fillId="0" borderId="24" xfId="0" applyFont="1" applyBorder="1" applyAlignment="1">
      <alignment vertical="center" wrapText="1"/>
    </xf>
    <xf numFmtId="0" fontId="89"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2"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1" xfId="0" applyFont="1" applyBorder="1" applyAlignment="1">
      <alignment vertical="center" wrapText="1"/>
    </xf>
    <xf numFmtId="0" fontId="2" fillId="0" borderId="14" xfId="11" applyBorder="1" applyAlignment="1">
      <alignment vertical="center"/>
    </xf>
    <xf numFmtId="0" fontId="2" fillId="0" borderId="15" xfId="11" applyBorder="1" applyAlignment="1">
      <alignment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Border="1" applyAlignment="1">
      <alignment horizontal="left" vertical="center" wrapText="1" indent="2"/>
    </xf>
    <xf numFmtId="0" fontId="93" fillId="0" borderId="0" xfId="11" applyFont="1"/>
    <xf numFmtId="0" fontId="94"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6" fillId="0" borderId="0" xfId="0" applyFont="1"/>
    <xf numFmtId="0" fontId="3" fillId="0" borderId="62" xfId="0" applyFont="1" applyBorder="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Border="1" applyAlignment="1">
      <alignment horizontal="center" vertical="center" wrapText="1"/>
    </xf>
    <xf numFmtId="193" fontId="3" fillId="36" borderId="21" xfId="0" applyNumberFormat="1" applyFont="1" applyFill="1" applyBorder="1"/>
    <xf numFmtId="9" fontId="3" fillId="36" borderId="22" xfId="20962" applyFont="1" applyFill="1" applyBorder="1"/>
    <xf numFmtId="0" fontId="86" fillId="0" borderId="0" xfId="0" applyFont="1" applyAlignment="1">
      <alignment horizontal="center" wrapText="1"/>
    </xf>
    <xf numFmtId="0" fontId="84" fillId="0" borderId="67" xfId="0" applyFont="1" applyBorder="1" applyAlignment="1">
      <alignment vertical="center" wrapText="1"/>
    </xf>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5" xfId="0" applyFont="1" applyFill="1" applyBorder="1" applyAlignment="1">
      <alignment wrapText="1"/>
    </xf>
    <xf numFmtId="0" fontId="95" fillId="0" borderId="0" xfId="0" applyFont="1" applyAlignment="1">
      <alignment wrapText="1"/>
    </xf>
    <xf numFmtId="0" fontId="2" fillId="0" borderId="0" xfId="0" applyFont="1" applyAlignment="1">
      <alignment wrapText="1"/>
    </xf>
    <xf numFmtId="0" fontId="98" fillId="3" borderId="77" xfId="0" applyFont="1" applyFill="1" applyBorder="1" applyAlignment="1">
      <alignment horizontal="left"/>
    </xf>
    <xf numFmtId="0" fontId="98"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3" borderId="83" xfId="0" applyFont="1" applyFill="1" applyBorder="1" applyAlignment="1">
      <alignment vertical="center"/>
    </xf>
    <xf numFmtId="0" fontId="3" fillId="0" borderId="66" xfId="0" applyFont="1" applyBorder="1" applyAlignment="1">
      <alignment horizontal="center" vertical="center"/>
    </xf>
    <xf numFmtId="0" fontId="3" fillId="0" borderId="7" xfId="0" applyFont="1" applyBorder="1" applyAlignment="1">
      <alignment vertical="center"/>
    </xf>
    <xf numFmtId="0" fontId="3" fillId="0" borderId="17" xfId="0" applyFont="1" applyBorder="1" applyAlignment="1">
      <alignment horizontal="center" vertical="center"/>
    </xf>
    <xf numFmtId="0" fontId="3" fillId="0" borderId="79" xfId="0" applyFont="1" applyBorder="1" applyAlignment="1">
      <alignment vertical="center"/>
    </xf>
    <xf numFmtId="0" fontId="4" fillId="0" borderId="79" xfId="0" applyFont="1" applyBorder="1" applyAlignment="1">
      <alignment vertical="center"/>
    </xf>
    <xf numFmtId="0" fontId="3" fillId="0" borderId="20" xfId="0" applyFont="1" applyBorder="1" applyAlignment="1">
      <alignment horizontal="center" vertical="center"/>
    </xf>
    <xf numFmtId="0" fontId="4" fillId="0" borderId="21" xfId="0" applyFont="1" applyBorder="1" applyAlignment="1">
      <alignment vertical="center"/>
    </xf>
    <xf numFmtId="0" fontId="3" fillId="3" borderId="62" xfId="0" applyFont="1" applyFill="1" applyBorder="1" applyAlignment="1">
      <alignment horizontal="center" vertical="center"/>
    </xf>
    <xf numFmtId="0" fontId="3" fillId="3" borderId="0" xfId="0" applyFont="1" applyFill="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85" xfId="0" applyFont="1" applyBorder="1" applyAlignment="1">
      <alignment horizontal="center" vertical="center"/>
    </xf>
    <xf numFmtId="0" fontId="3" fillId="0" borderId="86" xfId="0" applyFont="1" applyBorder="1" applyAlignment="1">
      <alignment vertical="center"/>
    </xf>
    <xf numFmtId="169" fontId="9" fillId="37" borderId="23" xfId="20" applyBorder="1"/>
    <xf numFmtId="169" fontId="9" fillId="37" borderId="87" xfId="20" applyBorder="1"/>
    <xf numFmtId="169" fontId="9" fillId="37" borderId="24" xfId="20" applyBorder="1"/>
    <xf numFmtId="0" fontId="3" fillId="0" borderId="88" xfId="0" applyFont="1" applyBorder="1" applyAlignment="1">
      <alignment horizontal="center" vertical="center"/>
    </xf>
    <xf numFmtId="0" fontId="3" fillId="0" borderId="89" xfId="0" applyFont="1" applyBorder="1" applyAlignment="1">
      <alignment vertical="center"/>
    </xf>
    <xf numFmtId="0" fontId="4" fillId="0" borderId="0" xfId="0" applyFont="1" applyAlignment="1">
      <alignment horizontal="center"/>
    </xf>
    <xf numFmtId="0" fontId="86" fillId="0" borderId="79" xfId="0" applyFont="1" applyBorder="1" applyAlignment="1">
      <alignment horizontal="center" vertical="center" wrapText="1"/>
    </xf>
    <xf numFmtId="0" fontId="86" fillId="0" borderId="80" xfId="0" applyFont="1" applyBorder="1" applyAlignment="1">
      <alignment horizontal="center" vertical="center" wrapText="1"/>
    </xf>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80" xfId="0" applyFont="1" applyFill="1" applyBorder="1" applyAlignment="1">
      <alignment horizontal="left" vertical="center" wrapText="1"/>
    </xf>
    <xf numFmtId="0" fontId="3" fillId="0" borderId="17" xfId="0" applyFont="1" applyBorder="1" applyAlignment="1">
      <alignment horizontal="right" vertical="center" wrapText="1"/>
    </xf>
    <xf numFmtId="0" fontId="99"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99" fillId="0" borderId="0" xfId="0" applyFont="1" applyAlignment="1">
      <alignment horizontal="left" vertical="center"/>
    </xf>
    <xf numFmtId="49" fontId="100" fillId="0" borderId="20" xfId="5" applyNumberFormat="1" applyFont="1" applyBorder="1" applyAlignment="1" applyProtection="1">
      <alignment horizontal="left" vertical="center"/>
      <protection locked="0"/>
    </xf>
    <xf numFmtId="0" fontId="101" fillId="0" borderId="21" xfId="9" applyFont="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2" fillId="36" borderId="80" xfId="0" applyNumberFormat="1" applyFont="1" applyFill="1" applyBorder="1" applyAlignment="1">
      <alignment vertical="center" wrapText="1"/>
    </xf>
    <xf numFmtId="3" fontId="102" fillId="36" borderId="21" xfId="0" applyNumberFormat="1" applyFont="1" applyFill="1" applyBorder="1" applyAlignment="1">
      <alignment vertical="center" wrapText="1"/>
    </xf>
    <xf numFmtId="3" fontId="102" fillId="36" borderId="22"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4" xfId="20964" applyFont="1" applyFill="1" applyBorder="1">
      <alignment vertical="center"/>
    </xf>
    <xf numFmtId="0" fontId="45" fillId="76" borderId="95" xfId="20964" applyFont="1" applyFill="1" applyBorder="1">
      <alignment vertical="center"/>
    </xf>
    <xf numFmtId="0" fontId="45" fillId="76" borderId="92" xfId="20964" applyFont="1" applyFill="1" applyBorder="1">
      <alignment vertical="center"/>
    </xf>
    <xf numFmtId="0" fontId="104" fillId="70" borderId="91" xfId="20964" applyFont="1" applyFill="1" applyBorder="1" applyAlignment="1">
      <alignment horizontal="center" vertical="center"/>
    </xf>
    <xf numFmtId="0" fontId="104" fillId="70" borderId="92" xfId="20964" applyFont="1" applyFill="1" applyBorder="1" applyAlignment="1">
      <alignment horizontal="left" vertical="center" wrapText="1"/>
    </xf>
    <xf numFmtId="0" fontId="103" fillId="77" borderId="93" xfId="20964" applyFont="1" applyFill="1" applyBorder="1" applyAlignment="1">
      <alignment horizontal="center" vertical="center"/>
    </xf>
    <xf numFmtId="0" fontId="103" fillId="77" borderId="95" xfId="20964" applyFont="1" applyFill="1" applyBorder="1" applyAlignment="1">
      <alignment vertical="top" wrapText="1"/>
    </xf>
    <xf numFmtId="0" fontId="105" fillId="70" borderId="91" xfId="20964" applyFont="1" applyFill="1" applyBorder="1" applyAlignment="1">
      <alignment horizontal="center" vertical="center"/>
    </xf>
    <xf numFmtId="0" fontId="104" fillId="70" borderId="95" xfId="20964" applyFont="1" applyFill="1" applyBorder="1" applyAlignment="1">
      <alignment vertical="center" wrapText="1"/>
    </xf>
    <xf numFmtId="0" fontId="104" fillId="70" borderId="92" xfId="20964" applyFont="1" applyFill="1" applyBorder="1" applyAlignment="1">
      <alignment horizontal="left" vertical="center"/>
    </xf>
    <xf numFmtId="0" fontId="105" fillId="3" borderId="91" xfId="20964" applyFont="1" applyFill="1" applyBorder="1" applyAlignment="1">
      <alignment horizontal="center" vertical="center"/>
    </xf>
    <xf numFmtId="0" fontId="104" fillId="3" borderId="92" xfId="20964" applyFont="1" applyFill="1" applyBorder="1" applyAlignment="1">
      <alignment horizontal="left" vertical="center"/>
    </xf>
    <xf numFmtId="0" fontId="105" fillId="0" borderId="91" xfId="20964" applyFont="1" applyBorder="1" applyAlignment="1">
      <alignment horizontal="center" vertical="center"/>
    </xf>
    <xf numFmtId="0" fontId="104" fillId="0" borderId="92" xfId="20964" applyFont="1" applyBorder="1" applyAlignment="1">
      <alignment horizontal="left" vertical="center"/>
    </xf>
    <xf numFmtId="0" fontId="106" fillId="77" borderId="93" xfId="20964" applyFont="1" applyFill="1" applyBorder="1" applyAlignment="1">
      <alignment horizontal="center" vertical="center"/>
    </xf>
    <xf numFmtId="0" fontId="103" fillId="77" borderId="95" xfId="20964" applyFont="1" applyFill="1" applyBorder="1">
      <alignment vertical="center"/>
    </xf>
    <xf numFmtId="0" fontId="103" fillId="76" borderId="94" xfId="20964" applyFont="1" applyFill="1" applyBorder="1">
      <alignment vertical="center"/>
    </xf>
    <xf numFmtId="0" fontId="103" fillId="76" borderId="95" xfId="20964" applyFont="1" applyFill="1" applyBorder="1">
      <alignment vertical="center"/>
    </xf>
    <xf numFmtId="0" fontId="108" fillId="3" borderId="91" xfId="20964" applyFont="1" applyFill="1" applyBorder="1" applyAlignment="1">
      <alignment horizontal="center" vertical="center"/>
    </xf>
    <xf numFmtId="0" fontId="109" fillId="77" borderId="93" xfId="20964" applyFont="1" applyFill="1" applyBorder="1" applyAlignment="1">
      <alignment horizontal="center" vertical="center"/>
    </xf>
    <xf numFmtId="0" fontId="45" fillId="77" borderId="95" xfId="20964" applyFont="1" applyFill="1" applyBorder="1">
      <alignment vertical="center"/>
    </xf>
    <xf numFmtId="0" fontId="108" fillId="70" borderId="91" xfId="20964" applyFont="1" applyFill="1" applyBorder="1" applyAlignment="1">
      <alignment horizontal="center" vertical="center"/>
    </xf>
    <xf numFmtId="0" fontId="109" fillId="3" borderId="93" xfId="20964" applyFont="1" applyFill="1" applyBorder="1" applyAlignment="1">
      <alignment horizontal="center" vertical="center"/>
    </xf>
    <xf numFmtId="0" fontId="45" fillId="3" borderId="95" xfId="20964" applyFont="1" applyFill="1" applyBorder="1">
      <alignment vertical="center"/>
    </xf>
    <xf numFmtId="0" fontId="105" fillId="70" borderId="93" xfId="20964" applyFont="1" applyFill="1" applyBorder="1" applyAlignment="1">
      <alignment horizontal="center" vertical="center"/>
    </xf>
    <xf numFmtId="0" fontId="19" fillId="70" borderId="93" xfId="20964" applyFont="1" applyFill="1" applyBorder="1" applyAlignment="1">
      <alignment horizontal="center" vertical="center"/>
    </xf>
    <xf numFmtId="0" fontId="99" fillId="0" borderId="93" xfId="0" applyFont="1" applyBorder="1" applyAlignment="1">
      <alignment horizontal="left" vertical="center" wrapText="1"/>
    </xf>
    <xf numFmtId="0" fontId="4" fillId="36" borderId="93" xfId="0" applyFont="1" applyFill="1" applyBorder="1" applyAlignment="1">
      <alignment horizontal="left" vertical="center" wrapText="1"/>
    </xf>
    <xf numFmtId="0" fontId="3" fillId="0" borderId="93" xfId="0" applyFont="1" applyBorder="1" applyAlignment="1">
      <alignment horizontal="left" vertical="center" wrapText="1"/>
    </xf>
    <xf numFmtId="0" fontId="4" fillId="36" borderId="81" xfId="0" applyFont="1" applyFill="1" applyBorder="1" applyAlignment="1">
      <alignment vertical="center" wrapText="1"/>
    </xf>
    <xf numFmtId="0" fontId="4" fillId="36" borderId="92" xfId="0" applyFont="1" applyFill="1" applyBorder="1" applyAlignment="1">
      <alignment vertical="center" wrapText="1"/>
    </xf>
    <xf numFmtId="0" fontId="4" fillId="36" borderId="68" xfId="0" applyFont="1" applyFill="1" applyBorder="1" applyAlignment="1">
      <alignment vertical="center" wrapText="1"/>
    </xf>
    <xf numFmtId="0" fontId="4" fillId="36" borderId="28" xfId="0" applyFont="1" applyFill="1" applyBorder="1" applyAlignment="1">
      <alignment vertical="center" wrapText="1"/>
    </xf>
    <xf numFmtId="0" fontId="84" fillId="0" borderId="93" xfId="0" applyFont="1" applyBorder="1"/>
    <xf numFmtId="0" fontId="6" fillId="0" borderId="93" xfId="17" applyFill="1" applyBorder="1" applyAlignment="1" applyProtection="1">
      <alignment horizontal="left" vertical="center"/>
    </xf>
    <xf numFmtId="0" fontId="6" fillId="0" borderId="93" xfId="17" applyBorder="1" applyAlignment="1" applyProtection="1"/>
    <xf numFmtId="0" fontId="6" fillId="0" borderId="93" xfId="17" applyFill="1" applyBorder="1" applyAlignment="1" applyProtection="1">
      <alignment horizontal="left" vertical="center" wrapText="1"/>
    </xf>
    <xf numFmtId="0" fontId="6" fillId="0" borderId="93"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2" fillId="0" borderId="3" xfId="0" applyFont="1" applyBorder="1" applyAlignment="1">
      <alignment wrapText="1"/>
    </xf>
    <xf numFmtId="0" fontId="84" fillId="0" borderId="18" xfId="0" applyFont="1" applyBorder="1"/>
    <xf numFmtId="0" fontId="45" fillId="0" borderId="18" xfId="0" applyFont="1" applyBorder="1" applyAlignment="1">
      <alignment horizontal="center" vertical="center" wrapText="1"/>
    </xf>
    <xf numFmtId="3" fontId="102" fillId="36" borderId="23" xfId="0" applyNumberFormat="1" applyFont="1" applyFill="1" applyBorder="1" applyAlignment="1">
      <alignment vertical="center" wrapText="1"/>
    </xf>
    <xf numFmtId="3" fontId="102" fillId="36" borderId="37" xfId="0" applyNumberFormat="1" applyFont="1" applyFill="1" applyBorder="1" applyAlignment="1">
      <alignment vertical="center" wrapText="1"/>
    </xf>
    <xf numFmtId="0" fontId="2" fillId="0" borderId="15" xfId="0" applyFont="1" applyBorder="1" applyAlignment="1">
      <alignment horizontal="left" vertical="center" wrapText="1" indent="1"/>
    </xf>
    <xf numFmtId="14" fontId="2" fillId="0" borderId="0" xfId="0" applyNumberFormat="1" applyFont="1"/>
    <xf numFmtId="169" fontId="2" fillId="37" borderId="0" xfId="20" applyFont="1"/>
    <xf numFmtId="169" fontId="2" fillId="37" borderId="90" xfId="20" applyFont="1" applyBorder="1"/>
    <xf numFmtId="0" fontId="2" fillId="2" borderId="17" xfId="0" applyFont="1" applyFill="1" applyBorder="1" applyAlignment="1">
      <alignment horizontal="right" vertical="center"/>
    </xf>
    <xf numFmtId="0" fontId="45" fillId="0" borderId="17" xfId="0" applyFont="1" applyBorder="1" applyAlignment="1">
      <alignment horizontal="center" vertical="center" wrapText="1"/>
    </xf>
    <xf numFmtId="0" fontId="2" fillId="2" borderId="20"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96" xfId="0" applyFont="1" applyFill="1" applyBorder="1" applyAlignment="1">
      <alignment wrapText="1"/>
    </xf>
    <xf numFmtId="0" fontId="3" fillId="3" borderId="97" xfId="0" applyFont="1" applyFill="1" applyBorder="1"/>
    <xf numFmtId="0" fontId="4" fillId="3" borderId="74" xfId="0" applyFont="1" applyFill="1" applyBorder="1" applyAlignment="1">
      <alignment horizontal="center" wrapText="1"/>
    </xf>
    <xf numFmtId="0" fontId="3" fillId="0" borderId="93" xfId="0" applyFont="1" applyBorder="1" applyAlignment="1">
      <alignment horizontal="center"/>
    </xf>
    <xf numFmtId="0" fontId="3" fillId="3" borderId="62"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0" xfId="0" applyFont="1" applyFill="1" applyBorder="1" applyAlignment="1">
      <alignment horizontal="center" vertical="center" wrapText="1"/>
    </xf>
    <xf numFmtId="0" fontId="3" fillId="0" borderId="17" xfId="0" applyFont="1" applyBorder="1"/>
    <xf numFmtId="0" fontId="3" fillId="0" borderId="93" xfId="0" applyFont="1" applyBorder="1" applyAlignment="1">
      <alignment wrapText="1"/>
    </xf>
    <xf numFmtId="164" fontId="3" fillId="0" borderId="80" xfId="7" applyNumberFormat="1" applyFont="1" applyBorder="1"/>
    <xf numFmtId="0" fontId="98" fillId="0" borderId="93" xfId="0" applyFont="1" applyBorder="1" applyAlignment="1">
      <alignment horizontal="left" wrapText="1" indent="2"/>
    </xf>
    <xf numFmtId="0" fontId="4" fillId="0" borderId="17" xfId="0" applyFont="1" applyBorder="1"/>
    <xf numFmtId="0" fontId="4" fillId="0" borderId="93" xfId="0" applyFont="1" applyBorder="1" applyAlignment="1">
      <alignment wrapText="1"/>
    </xf>
    <xf numFmtId="164" fontId="4" fillId="0" borderId="80" xfId="7" applyNumberFormat="1" applyFont="1" applyBorder="1"/>
    <xf numFmtId="0" fontId="110" fillId="3" borderId="62" xfId="0" applyFont="1" applyFill="1" applyBorder="1" applyAlignment="1">
      <alignment horizontal="left"/>
    </xf>
    <xf numFmtId="0" fontId="110" fillId="3" borderId="0" xfId="0" applyFont="1" applyFill="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0" fontId="98" fillId="0" borderId="93" xfId="0" applyFont="1" applyBorder="1" applyAlignment="1">
      <alignment horizontal="left" wrapText="1" indent="4"/>
    </xf>
    <xf numFmtId="0" fontId="3" fillId="3" borderId="0" xfId="0" applyFont="1" applyFill="1" applyAlignment="1">
      <alignment wrapText="1"/>
    </xf>
    <xf numFmtId="0" fontId="4" fillId="0" borderId="20" xfId="0" applyFont="1" applyBorder="1"/>
    <xf numFmtId="0" fontId="4" fillId="0" borderId="21" xfId="0" applyFont="1" applyBorder="1" applyAlignment="1">
      <alignment wrapText="1"/>
    </xf>
    <xf numFmtId="0" fontId="2" fillId="2" borderId="85" xfId="0" applyFont="1" applyFill="1" applyBorder="1" applyAlignment="1">
      <alignment horizontal="right" vertical="center"/>
    </xf>
    <xf numFmtId="0" fontId="2" fillId="0" borderId="91" xfId="0" applyFont="1" applyBorder="1" applyAlignment="1">
      <alignment vertical="center" wrapText="1"/>
    </xf>
    <xf numFmtId="0" fontId="111" fillId="0" borderId="0" xfId="11" applyFont="1"/>
    <xf numFmtId="0" fontId="113" fillId="0" borderId="0" xfId="11" applyFont="1"/>
    <xf numFmtId="0" fontId="112" fillId="0" borderId="0" xfId="0" applyFont="1"/>
    <xf numFmtId="0" fontId="114" fillId="0" borderId="67" xfId="0" applyFont="1" applyBorder="1" applyAlignment="1">
      <alignment horizontal="left" vertical="center" wrapText="1"/>
    </xf>
    <xf numFmtId="0" fontId="6" fillId="0" borderId="108" xfId="17" applyBorder="1" applyAlignment="1" applyProtection="1"/>
    <xf numFmtId="0" fontId="112" fillId="0" borderId="0" xfId="0" applyFont="1" applyAlignment="1">
      <alignment horizontal="left" vertical="top" wrapText="1"/>
    </xf>
    <xf numFmtId="0" fontId="110" fillId="0" borderId="108" xfId="0" applyFont="1" applyBorder="1" applyAlignment="1">
      <alignment horizontal="center" vertical="center"/>
    </xf>
    <xf numFmtId="0" fontId="0" fillId="0" borderId="108" xfId="0" applyBorder="1" applyAlignment="1">
      <alignment horizontal="center"/>
    </xf>
    <xf numFmtId="0" fontId="123" fillId="3" borderId="108" xfId="20966" applyFont="1" applyFill="1" applyBorder="1" applyAlignment="1">
      <alignment horizontal="left" vertical="center" wrapText="1"/>
    </xf>
    <xf numFmtId="0" fontId="124" fillId="0" borderId="108" xfId="20966" applyFont="1" applyBorder="1" applyAlignment="1">
      <alignment horizontal="left" vertical="center" wrapText="1" indent="1"/>
    </xf>
    <xf numFmtId="0" fontId="125" fillId="3" borderId="118" xfId="0" applyFont="1" applyFill="1" applyBorder="1" applyAlignment="1">
      <alignment horizontal="left" vertical="center" wrapText="1"/>
    </xf>
    <xf numFmtId="0" fontId="124" fillId="3" borderId="108" xfId="20966" applyFont="1" applyFill="1" applyBorder="1" applyAlignment="1">
      <alignment horizontal="left" vertical="center" wrapText="1" indent="1"/>
    </xf>
    <xf numFmtId="0" fontId="123" fillId="0" borderId="118" xfId="0" applyFont="1" applyBorder="1" applyAlignment="1">
      <alignment horizontal="left" vertical="center" wrapText="1"/>
    </xf>
    <xf numFmtId="0" fontId="125" fillId="0" borderId="118" xfId="0" applyFont="1" applyBorder="1" applyAlignment="1">
      <alignment horizontal="left" vertical="center" wrapText="1"/>
    </xf>
    <xf numFmtId="0" fontId="125" fillId="0" borderId="118" xfId="0" applyFont="1" applyBorder="1" applyAlignment="1">
      <alignment vertical="center" wrapText="1"/>
    </xf>
    <xf numFmtId="0" fontId="126" fillId="0" borderId="118" xfId="0" applyFont="1" applyBorder="1" applyAlignment="1">
      <alignment horizontal="left" vertical="center" wrapText="1" indent="1"/>
    </xf>
    <xf numFmtId="0" fontId="126" fillId="3" borderId="118" xfId="0" applyFont="1" applyFill="1" applyBorder="1" applyAlignment="1">
      <alignment horizontal="left" vertical="center" wrapText="1" indent="1"/>
    </xf>
    <xf numFmtId="0" fontId="125" fillId="3" borderId="119" xfId="0" applyFont="1" applyFill="1" applyBorder="1" applyAlignment="1">
      <alignment horizontal="left" vertical="center" wrapText="1"/>
    </xf>
    <xf numFmtId="0" fontId="126" fillId="0" borderId="108" xfId="20966" applyFont="1" applyBorder="1" applyAlignment="1">
      <alignment horizontal="left" vertical="center" wrapText="1" indent="1"/>
    </xf>
    <xf numFmtId="0" fontId="125" fillId="0" borderId="108" xfId="0" applyFont="1" applyBorder="1" applyAlignment="1">
      <alignment horizontal="left" vertical="center" wrapText="1"/>
    </xf>
    <xf numFmtId="0" fontId="127" fillId="0" borderId="108" xfId="20966" applyFont="1" applyBorder="1" applyAlignment="1">
      <alignment horizontal="center" vertical="center" wrapText="1"/>
    </xf>
    <xf numFmtId="0" fontId="125" fillId="3" borderId="120" xfId="0" applyFont="1" applyFill="1" applyBorder="1" applyAlignment="1">
      <alignment horizontal="left" vertical="center" wrapText="1"/>
    </xf>
    <xf numFmtId="0" fontId="0" fillId="0" borderId="121" xfId="0" applyBorder="1" applyAlignment="1">
      <alignment horizontal="center"/>
    </xf>
    <xf numFmtId="0" fontId="124" fillId="3" borderId="121" xfId="20966" applyFont="1" applyFill="1" applyBorder="1" applyAlignment="1">
      <alignment horizontal="left" vertical="center" wrapText="1" indent="1"/>
    </xf>
    <xf numFmtId="0" fontId="124" fillId="3" borderId="118" xfId="0" applyFont="1" applyFill="1" applyBorder="1" applyAlignment="1">
      <alignment horizontal="left" vertical="center" wrapText="1" indent="1"/>
    </xf>
    <xf numFmtId="0" fontId="124" fillId="0" borderId="121" xfId="20966" applyFont="1" applyBorder="1" applyAlignment="1">
      <alignment horizontal="left" vertical="center" wrapText="1" indent="1"/>
    </xf>
    <xf numFmtId="0" fontId="124" fillId="0" borderId="118" xfId="0" applyFont="1" applyBorder="1" applyAlignment="1">
      <alignment horizontal="left" vertical="center" wrapText="1" indent="1"/>
    </xf>
    <xf numFmtId="0" fontId="124" fillId="0" borderId="119" xfId="0" applyFont="1" applyBorder="1" applyAlignment="1">
      <alignment horizontal="left" vertical="center" wrapText="1" indent="1"/>
    </xf>
    <xf numFmtId="0" fontId="125" fillId="0" borderId="121" xfId="20966" applyFont="1" applyBorder="1" applyAlignment="1">
      <alignment horizontal="left" vertical="center" wrapText="1"/>
    </xf>
    <xf numFmtId="0" fontId="125" fillId="0" borderId="121" xfId="0" applyFont="1" applyBorder="1" applyAlignment="1">
      <alignment vertical="center" wrapText="1"/>
    </xf>
    <xf numFmtId="0" fontId="127" fillId="0" borderId="121" xfId="20966" applyFont="1" applyBorder="1" applyAlignment="1">
      <alignment horizontal="center" vertical="center" wrapText="1"/>
    </xf>
    <xf numFmtId="0" fontId="125" fillId="3" borderId="121" xfId="20966" applyFont="1" applyFill="1" applyBorder="1" applyAlignment="1">
      <alignment horizontal="left" vertical="center" wrapText="1"/>
    </xf>
    <xf numFmtId="0" fontId="128" fillId="0" borderId="0" xfId="0" applyFont="1" applyAlignment="1">
      <alignment horizontal="justify"/>
    </xf>
    <xf numFmtId="0" fontId="125" fillId="0" borderId="121"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1" xfId="0" applyFont="1" applyBorder="1" applyAlignment="1">
      <alignment horizontal="center" vertical="center" wrapText="1"/>
    </xf>
    <xf numFmtId="0" fontId="0" fillId="0" borderId="121" xfId="0" applyBorder="1" applyAlignment="1">
      <alignment horizontal="center" vertical="center"/>
    </xf>
    <xf numFmtId="0" fontId="125" fillId="0" borderId="126" xfId="0" applyFont="1" applyBorder="1" applyAlignment="1">
      <alignment horizontal="justify" vertical="center" wrapText="1"/>
    </xf>
    <xf numFmtId="0" fontId="125" fillId="0" borderId="118" xfId="0" applyFont="1" applyBorder="1" applyAlignment="1">
      <alignment horizontal="justify" vertical="center" wrapText="1"/>
    </xf>
    <xf numFmtId="0" fontId="123" fillId="0" borderId="118" xfId="0" applyFont="1" applyBorder="1" applyAlignment="1">
      <alignment horizontal="justify" vertical="center" wrapText="1"/>
    </xf>
    <xf numFmtId="0" fontId="125" fillId="3" borderId="118" xfId="0" applyFont="1" applyFill="1" applyBorder="1" applyAlignment="1">
      <alignment horizontal="justify" vertical="center" wrapText="1"/>
    </xf>
    <xf numFmtId="0" fontId="125" fillId="0" borderId="119" xfId="0" applyFont="1" applyBorder="1" applyAlignment="1">
      <alignment horizontal="justify" vertical="center" wrapText="1"/>
    </xf>
    <xf numFmtId="0" fontId="125" fillId="0" borderId="120" xfId="0" applyFont="1" applyBorder="1" applyAlignment="1">
      <alignment horizontal="justify" vertical="center" wrapText="1"/>
    </xf>
    <xf numFmtId="0" fontId="123" fillId="0" borderId="118" xfId="0" applyFont="1" applyBorder="1" applyAlignment="1">
      <alignment vertical="center" wrapText="1"/>
    </xf>
    <xf numFmtId="0" fontId="124" fillId="0" borderId="118" xfId="0" applyFont="1" applyBorder="1" applyAlignment="1">
      <alignment horizontal="left" vertical="center" wrapText="1"/>
    </xf>
    <xf numFmtId="0" fontId="125" fillId="0" borderId="127" xfId="0" applyFont="1" applyBorder="1" applyAlignment="1">
      <alignment vertical="center" wrapText="1"/>
    </xf>
    <xf numFmtId="0" fontId="125" fillId="3" borderId="118" xfId="0" applyFont="1" applyFill="1" applyBorder="1" applyAlignment="1">
      <alignment vertical="center" wrapText="1"/>
    </xf>
    <xf numFmtId="0" fontId="103" fillId="0" borderId="124" xfId="0" applyFont="1" applyBorder="1" applyAlignment="1">
      <alignment vertical="center" wrapText="1"/>
    </xf>
    <xf numFmtId="0" fontId="2" fillId="0" borderId="124" xfId="0" applyFont="1" applyBorder="1" applyAlignment="1">
      <alignment horizontal="left" vertical="center" wrapText="1" indent="4"/>
    </xf>
    <xf numFmtId="0" fontId="45" fillId="0" borderId="124" xfId="0" applyFont="1" applyBorder="1" applyAlignment="1">
      <alignment vertical="center" wrapText="1"/>
    </xf>
    <xf numFmtId="0" fontId="2" fillId="0" borderId="121" xfId="0" applyFont="1" applyBorder="1" applyAlignment="1" applyProtection="1">
      <alignment horizontal="left" vertical="center" indent="11"/>
      <protection locked="0"/>
    </xf>
    <xf numFmtId="0" fontId="46" fillId="0" borderId="121" xfId="0" applyFont="1" applyBorder="1" applyAlignment="1" applyProtection="1">
      <alignment horizontal="left" vertical="center" indent="17"/>
      <protection locked="0"/>
    </xf>
    <xf numFmtId="0" fontId="110" fillId="0" borderId="121" xfId="0" applyFont="1" applyBorder="1" applyAlignment="1">
      <alignment vertical="center"/>
    </xf>
    <xf numFmtId="0" fontId="94" fillId="0" borderId="121" xfId="0" applyFont="1" applyBorder="1" applyAlignment="1">
      <alignment vertical="center" wrapText="1"/>
    </xf>
    <xf numFmtId="0" fontId="95" fillId="0" borderId="124" xfId="0" applyFont="1" applyBorder="1" applyAlignment="1">
      <alignment horizontal="left" vertical="center" wrapText="1"/>
    </xf>
    <xf numFmtId="0" fontId="2" fillId="0" borderId="124" xfId="0" applyFont="1" applyBorder="1" applyAlignment="1">
      <alignment horizontal="left" vertical="center" wrapText="1"/>
    </xf>
    <xf numFmtId="193" fontId="93" fillId="0" borderId="0" xfId="0" applyNumberFormat="1" applyFont="1" applyAlignment="1">
      <alignment horizontal="right"/>
    </xf>
    <xf numFmtId="0" fontId="124" fillId="3" borderId="119" xfId="0" applyFont="1" applyFill="1" applyBorder="1" applyAlignment="1">
      <alignment horizontal="left" vertical="center" wrapText="1" indent="1"/>
    </xf>
    <xf numFmtId="0" fontId="124" fillId="3" borderId="121" xfId="0" applyFont="1" applyFill="1" applyBorder="1" applyAlignment="1">
      <alignment horizontal="left" vertical="center" wrapText="1" indent="1"/>
    </xf>
    <xf numFmtId="0" fontId="84" fillId="0" borderId="121" xfId="0" applyFont="1" applyBorder="1"/>
    <xf numFmtId="0" fontId="124" fillId="0" borderId="121" xfId="0" applyFont="1" applyBorder="1" applyAlignment="1">
      <alignment horizontal="left" vertical="center" wrapText="1" indent="1"/>
    </xf>
    <xf numFmtId="0" fontId="125" fillId="3" borderId="121" xfId="0" applyFont="1" applyFill="1" applyBorder="1" applyAlignment="1">
      <alignment horizontal="left" vertical="center" wrapText="1"/>
    </xf>
    <xf numFmtId="0" fontId="126" fillId="3" borderId="121" xfId="0" applyFont="1" applyFill="1" applyBorder="1" applyAlignment="1">
      <alignment horizontal="left" vertical="center" wrapText="1" indent="1"/>
    </xf>
    <xf numFmtId="0" fontId="128" fillId="0" borderId="121" xfId="0" applyFont="1" applyBorder="1" applyAlignment="1">
      <alignment horizontal="justify"/>
    </xf>
    <xf numFmtId="0" fontId="115" fillId="0" borderId="121" xfId="0" applyFont="1" applyBorder="1"/>
    <xf numFmtId="49" fontId="117" fillId="0" borderId="121" xfId="5" applyNumberFormat="1" applyFont="1" applyBorder="1" applyAlignment="1" applyProtection="1">
      <alignment horizontal="right" vertical="center"/>
      <protection locked="0"/>
    </xf>
    <xf numFmtId="0" fontId="116" fillId="3" borderId="121" xfId="13" applyFont="1" applyFill="1" applyBorder="1" applyAlignment="1" applyProtection="1">
      <alignment horizontal="left" vertical="center" wrapText="1"/>
      <protection locked="0"/>
    </xf>
    <xf numFmtId="49" fontId="116" fillId="3" borderId="121" xfId="5" applyNumberFormat="1" applyFont="1" applyFill="1" applyBorder="1" applyAlignment="1" applyProtection="1">
      <alignment horizontal="right" vertical="center"/>
      <protection locked="0"/>
    </xf>
    <xf numFmtId="0" fontId="116" fillId="0" borderId="121" xfId="13" applyFont="1" applyBorder="1" applyAlignment="1" applyProtection="1">
      <alignment horizontal="left" vertical="center" wrapText="1"/>
      <protection locked="0"/>
    </xf>
    <xf numFmtId="49" fontId="116" fillId="0" borderId="121" xfId="5" applyNumberFormat="1" applyFont="1" applyBorder="1" applyAlignment="1" applyProtection="1">
      <alignment horizontal="right" vertical="center"/>
      <protection locked="0"/>
    </xf>
    <xf numFmtId="0" fontId="118" fillId="0" borderId="121" xfId="13" applyFont="1" applyBorder="1" applyAlignment="1" applyProtection="1">
      <alignment horizontal="left" vertical="center" wrapText="1"/>
      <protection locked="0"/>
    </xf>
    <xf numFmtId="0" fontId="115" fillId="0" borderId="121" xfId="0" applyFont="1" applyBorder="1" applyAlignment="1">
      <alignment horizontal="center" vertical="center" wrapText="1"/>
    </xf>
    <xf numFmtId="14" fontId="112" fillId="0" borderId="0" xfId="0" applyNumberFormat="1" applyFont="1"/>
    <xf numFmtId="43" fontId="95" fillId="0" borderId="0" xfId="7" applyFont="1"/>
    <xf numFmtId="0" fontId="112" fillId="0" borderId="0" xfId="0" applyFont="1" applyAlignment="1">
      <alignment wrapText="1"/>
    </xf>
    <xf numFmtId="0" fontId="111" fillId="0" borderId="121" xfId="0" applyFont="1" applyBorder="1"/>
    <xf numFmtId="0" fontId="111" fillId="0" borderId="121" xfId="0" applyFont="1" applyBorder="1" applyAlignment="1">
      <alignment horizontal="left" indent="8"/>
    </xf>
    <xf numFmtId="0" fontId="111" fillId="0" borderId="121" xfId="0" applyFont="1" applyBorder="1" applyAlignment="1">
      <alignment wrapText="1"/>
    </xf>
    <xf numFmtId="0" fontId="115" fillId="0" borderId="0" xfId="0" applyFont="1"/>
    <xf numFmtId="0" fontId="114" fillId="0" borderId="121" xfId="0" applyFont="1" applyBorder="1"/>
    <xf numFmtId="49" fontId="117" fillId="0" borderId="121" xfId="5" applyNumberFormat="1" applyFont="1" applyBorder="1" applyAlignment="1" applyProtection="1">
      <alignment horizontal="right" vertical="center" wrapText="1"/>
      <protection locked="0"/>
    </xf>
    <xf numFmtId="49" fontId="116" fillId="3" borderId="121" xfId="5" applyNumberFormat="1" applyFont="1" applyFill="1" applyBorder="1" applyAlignment="1" applyProtection="1">
      <alignment horizontal="right" vertical="center" wrapText="1"/>
      <protection locked="0"/>
    </xf>
    <xf numFmtId="49" fontId="116" fillId="0" borderId="121" xfId="5" applyNumberFormat="1" applyFont="1" applyBorder="1" applyAlignment="1" applyProtection="1">
      <alignment horizontal="right" vertical="center" wrapText="1"/>
      <protection locked="0"/>
    </xf>
    <xf numFmtId="0" fontId="111" fillId="0" borderId="121" xfId="0" applyFont="1" applyBorder="1" applyAlignment="1">
      <alignment horizontal="center" vertical="center" wrapText="1"/>
    </xf>
    <xf numFmtId="0" fontId="111" fillId="0" borderId="125" xfId="0" applyFont="1" applyBorder="1" applyAlignment="1">
      <alignment horizontal="center" vertical="center" wrapText="1"/>
    </xf>
    <xf numFmtId="0" fontId="111" fillId="0" borderId="121" xfId="0" applyFont="1" applyBorder="1" applyAlignment="1">
      <alignment horizontal="center" vertical="center"/>
    </xf>
    <xf numFmtId="0" fontId="111" fillId="0" borderId="0" xfId="0" applyFont="1"/>
    <xf numFmtId="0" fontId="111" fillId="0" borderId="0" xfId="0" applyFont="1" applyAlignment="1">
      <alignment wrapText="1"/>
    </xf>
    <xf numFmtId="14" fontId="111" fillId="0" borderId="0" xfId="0" applyNumberFormat="1" applyFont="1"/>
    <xf numFmtId="0" fontId="112" fillId="0" borderId="0" xfId="0" applyFont="1" applyAlignment="1">
      <alignment horizontal="left"/>
    </xf>
    <xf numFmtId="0" fontId="111" fillId="0" borderId="121" xfId="0" applyFont="1" applyBorder="1" applyAlignment="1">
      <alignment horizontal="left" vertical="center" wrapText="1"/>
    </xf>
    <xf numFmtId="0" fontId="114" fillId="0" borderId="121" xfId="0" applyFont="1" applyBorder="1" applyAlignment="1">
      <alignment horizontal="left" wrapText="1" indent="1"/>
    </xf>
    <xf numFmtId="0" fontId="114" fillId="0" borderId="121" xfId="0" applyFont="1" applyBorder="1" applyAlignment="1">
      <alignment horizontal="left" vertical="center" indent="1"/>
    </xf>
    <xf numFmtId="0" fontId="111" fillId="0" borderId="121" xfId="0" applyFont="1" applyBorder="1" applyAlignment="1">
      <alignment horizontal="left" wrapText="1" indent="1"/>
    </xf>
    <xf numFmtId="0" fontId="111" fillId="0" borderId="121" xfId="0" applyFont="1" applyBorder="1" applyAlignment="1">
      <alignment horizontal="left" indent="1"/>
    </xf>
    <xf numFmtId="0" fontId="111" fillId="0" borderId="121" xfId="0" applyFont="1" applyBorder="1" applyAlignment="1">
      <alignment horizontal="left" wrapText="1" indent="4"/>
    </xf>
    <xf numFmtId="0" fontId="111" fillId="0" borderId="121" xfId="0" applyFont="1" applyBorder="1" applyAlignment="1">
      <alignment horizontal="left" indent="3"/>
    </xf>
    <xf numFmtId="0" fontId="114" fillId="0" borderId="121" xfId="0" applyFont="1" applyBorder="1" applyAlignment="1">
      <alignment horizontal="left" indent="1"/>
    </xf>
    <xf numFmtId="0" fontId="115" fillId="0" borderId="7" xfId="0" applyFont="1" applyBorder="1"/>
    <xf numFmtId="0" fontId="112" fillId="0" borderId="121" xfId="0" applyFont="1" applyBorder="1" applyAlignment="1">
      <alignment horizontal="left" wrapText="1" indent="2"/>
    </xf>
    <xf numFmtId="0" fontId="112" fillId="0" borderId="121" xfId="0" applyFont="1" applyBorder="1"/>
    <xf numFmtId="0" fontId="112" fillId="0" borderId="121" xfId="0" applyFont="1" applyBorder="1" applyAlignment="1">
      <alignment horizontal="left" wrapText="1"/>
    </xf>
    <xf numFmtId="0" fontId="111" fillId="0" borderId="121" xfId="0" applyFont="1" applyBorder="1" applyAlignment="1">
      <alignment horizontal="center"/>
    </xf>
    <xf numFmtId="0" fontId="111" fillId="0" borderId="0" xfId="0" applyFont="1" applyAlignment="1">
      <alignment horizontal="center" vertical="center"/>
    </xf>
    <xf numFmtId="0" fontId="111" fillId="0" borderId="7" xfId="0" applyFont="1" applyBorder="1" applyAlignment="1">
      <alignment horizontal="center" vertical="center" wrapText="1"/>
    </xf>
    <xf numFmtId="0" fontId="111" fillId="0" borderId="7" xfId="0" applyFont="1" applyBorder="1" applyAlignment="1">
      <alignment wrapText="1"/>
    </xf>
    <xf numFmtId="0" fontId="111" fillId="0" borderId="0" xfId="0" applyFont="1" applyAlignment="1">
      <alignment horizontal="center" vertical="center" wrapText="1"/>
    </xf>
    <xf numFmtId="0" fontId="111" fillId="0" borderId="100" xfId="0" applyFont="1" applyBorder="1" applyAlignment="1">
      <alignment horizontal="center" vertical="center" wrapText="1"/>
    </xf>
    <xf numFmtId="0" fontId="111" fillId="0" borderId="124" xfId="0" applyFont="1" applyBorder="1" applyAlignment="1">
      <alignment horizontal="center" vertical="center" wrapText="1"/>
    </xf>
    <xf numFmtId="0" fontId="111" fillId="0" borderId="101" xfId="0" applyFont="1" applyBorder="1" applyAlignment="1">
      <alignment horizontal="center" vertical="center" wrapText="1"/>
    </xf>
    <xf numFmtId="49" fontId="111" fillId="0" borderId="22" xfId="0" applyNumberFormat="1" applyFont="1" applyBorder="1" applyAlignment="1">
      <alignment horizontal="left" wrapText="1" indent="1"/>
    </xf>
    <xf numFmtId="0" fontId="111" fillId="0" borderId="20" xfId="0" applyFont="1" applyBorder="1" applyAlignment="1">
      <alignment horizontal="left" wrapText="1" indent="1"/>
    </xf>
    <xf numFmtId="49" fontId="111" fillId="0" borderId="80" xfId="0" applyNumberFormat="1" applyFont="1" applyBorder="1" applyAlignment="1">
      <alignment horizontal="left" wrapText="1" indent="1"/>
    </xf>
    <xf numFmtId="0" fontId="111" fillId="0" borderId="17" xfId="0" applyFont="1" applyBorder="1" applyAlignment="1">
      <alignment horizontal="left" wrapText="1" indent="1"/>
    </xf>
    <xf numFmtId="49" fontId="111" fillId="0" borderId="17" xfId="0" applyNumberFormat="1" applyFont="1" applyBorder="1" applyAlignment="1">
      <alignment horizontal="left" wrapText="1" indent="3"/>
    </xf>
    <xf numFmtId="49" fontId="111" fillId="0" borderId="80" xfId="0" applyNumberFormat="1" applyFont="1" applyBorder="1" applyAlignment="1">
      <alignment horizontal="left" wrapText="1" indent="3"/>
    </xf>
    <xf numFmtId="49" fontId="111" fillId="0" borderId="80" xfId="0" applyNumberFormat="1" applyFont="1" applyBorder="1" applyAlignment="1">
      <alignment horizontal="left" wrapText="1" indent="2"/>
    </xf>
    <xf numFmtId="49" fontId="111" fillId="0" borderId="17" xfId="0" applyNumberFormat="1" applyFont="1" applyBorder="1" applyAlignment="1">
      <alignment horizontal="left" wrapText="1" indent="2"/>
    </xf>
    <xf numFmtId="49" fontId="111" fillId="0" borderId="80" xfId="0" applyNumberFormat="1" applyFont="1" applyBorder="1" applyAlignment="1">
      <alignment horizontal="left" vertical="top" wrapText="1" indent="2"/>
    </xf>
    <xf numFmtId="49" fontId="111" fillId="0" borderId="80" xfId="0" applyNumberFormat="1" applyFont="1" applyBorder="1" applyAlignment="1">
      <alignment horizontal="left" indent="1"/>
    </xf>
    <xf numFmtId="0" fontId="111" fillId="0" borderId="17" xfId="0" applyFont="1" applyBorder="1" applyAlignment="1">
      <alignment horizontal="left" indent="1"/>
    </xf>
    <xf numFmtId="49" fontId="111" fillId="0" borderId="17" xfId="0" applyNumberFormat="1" applyFont="1" applyBorder="1" applyAlignment="1">
      <alignment horizontal="left" indent="1"/>
    </xf>
    <xf numFmtId="49" fontId="111" fillId="0" borderId="80" xfId="0" applyNumberFormat="1" applyFont="1" applyBorder="1" applyAlignment="1">
      <alignment horizontal="left" indent="3"/>
    </xf>
    <xf numFmtId="49" fontId="111" fillId="0" borderId="17" xfId="0" applyNumberFormat="1" applyFont="1" applyBorder="1" applyAlignment="1">
      <alignment horizontal="left" indent="3"/>
    </xf>
    <xf numFmtId="0" fontId="111" fillId="0" borderId="17" xfId="0" applyFont="1" applyBorder="1" applyAlignment="1">
      <alignment horizontal="left" indent="2"/>
    </xf>
    <xf numFmtId="0" fontId="111" fillId="0" borderId="80" xfId="0" applyFont="1" applyBorder="1" applyAlignment="1">
      <alignment horizontal="left" indent="2"/>
    </xf>
    <xf numFmtId="0" fontId="111" fillId="0" borderId="80" xfId="0" applyFont="1" applyBorder="1" applyAlignment="1">
      <alignment horizontal="left" indent="1"/>
    </xf>
    <xf numFmtId="0" fontId="114" fillId="0" borderId="63" xfId="0" applyFont="1" applyBorder="1"/>
    <xf numFmtId="0" fontId="111" fillId="0" borderId="66" xfId="0" applyFont="1" applyBorder="1"/>
    <xf numFmtId="0" fontId="111" fillId="0" borderId="74" xfId="0" applyFont="1" applyBorder="1" applyAlignment="1">
      <alignment horizontal="center" vertical="center" wrapText="1"/>
    </xf>
    <xf numFmtId="0" fontId="111" fillId="0" borderId="80" xfId="0" applyFont="1" applyBorder="1" applyAlignment="1">
      <alignment horizontal="center" vertical="center" wrapText="1"/>
    </xf>
    <xf numFmtId="0" fontId="111" fillId="0" borderId="0" xfId="0" applyFont="1" applyAlignment="1">
      <alignment horizontal="left"/>
    </xf>
    <xf numFmtId="0" fontId="114" fillId="0" borderId="121" xfId="0" applyFont="1" applyBorder="1" applyAlignment="1">
      <alignment horizontal="left" vertical="center" wrapText="1"/>
    </xf>
    <xf numFmtId="0" fontId="116" fillId="0" borderId="0" xfId="0" applyFont="1"/>
    <xf numFmtId="0" fontId="93" fillId="0" borderId="0" xfId="0" applyFont="1" applyAlignment="1">
      <alignment wrapText="1"/>
    </xf>
    <xf numFmtId="0" fontId="114" fillId="0" borderId="121" xfId="0" applyFont="1" applyBorder="1" applyAlignment="1">
      <alignment horizontal="center" vertical="center" wrapText="1"/>
    </xf>
    <xf numFmtId="0" fontId="116" fillId="0" borderId="0" xfId="0" applyFont="1" applyAlignment="1">
      <alignment horizontal="center" vertical="center"/>
    </xf>
    <xf numFmtId="0" fontId="132" fillId="0" borderId="0" xfId="0" applyFont="1"/>
    <xf numFmtId="0" fontId="111" fillId="0" borderId="116" xfId="0" applyFont="1" applyBorder="1" applyAlignment="1">
      <alignment horizontal="left" vertical="center" wrapText="1" indent="1" readingOrder="1"/>
    </xf>
    <xf numFmtId="0" fontId="132" fillId="0" borderId="121" xfId="0" applyFont="1" applyBorder="1" applyAlignment="1">
      <alignment horizontal="left" indent="3"/>
    </xf>
    <xf numFmtId="0" fontId="114" fillId="0" borderId="121" xfId="0" applyFont="1" applyBorder="1" applyAlignment="1">
      <alignment vertical="center" wrapText="1" readingOrder="1"/>
    </xf>
    <xf numFmtId="0" fontId="132" fillId="0" borderId="121" xfId="0" applyFont="1" applyBorder="1" applyAlignment="1">
      <alignment horizontal="left" indent="2"/>
    </xf>
    <xf numFmtId="0" fontId="111" fillId="0" borderId="117" xfId="0" applyFont="1" applyBorder="1" applyAlignment="1">
      <alignment vertical="center" wrapText="1" readingOrder="1"/>
    </xf>
    <xf numFmtId="0" fontId="132" fillId="0" borderId="125" xfId="0" applyFont="1" applyBorder="1" applyAlignment="1">
      <alignment horizontal="left" indent="2"/>
    </xf>
    <xf numFmtId="0" fontId="111" fillId="0" borderId="116" xfId="0" applyFont="1" applyBorder="1" applyAlignment="1">
      <alignment vertical="center" wrapText="1" readingOrder="1"/>
    </xf>
    <xf numFmtId="0" fontId="111" fillId="0" borderId="115" xfId="0" applyFont="1" applyBorder="1" applyAlignment="1">
      <alignment vertical="center" wrapText="1" readingOrder="1"/>
    </xf>
    <xf numFmtId="0" fontId="132" fillId="0" borderId="7" xfId="0" applyFont="1" applyBorder="1"/>
    <xf numFmtId="167" fontId="134" fillId="80" borderId="56" xfId="0" applyNumberFormat="1" applyFont="1" applyFill="1" applyBorder="1" applyAlignment="1">
      <alignment horizontal="center"/>
    </xf>
    <xf numFmtId="0" fontId="2" fillId="0" borderId="122" xfId="0" applyFont="1" applyBorder="1" applyAlignment="1">
      <alignment wrapText="1"/>
    </xf>
    <xf numFmtId="0" fontId="84" fillId="0" borderId="83" xfId="0" applyFont="1" applyBorder="1"/>
    <xf numFmtId="0" fontId="2" fillId="0" borderId="83" xfId="0" applyFont="1" applyBorder="1"/>
    <xf numFmtId="10" fontId="84" fillId="0" borderId="83" xfId="20962" applyNumberFormat="1" applyFont="1" applyBorder="1" applyAlignment="1"/>
    <xf numFmtId="0" fontId="2" fillId="0" borderId="100" xfId="0" applyFont="1" applyBorder="1" applyAlignment="1">
      <alignment wrapText="1"/>
    </xf>
    <xf numFmtId="0" fontId="85" fillId="0" borderId="121" xfId="0" applyFont="1" applyBorder="1"/>
    <xf numFmtId="0" fontId="85" fillId="0" borderId="121" xfId="0" applyFont="1" applyBorder="1" applyAlignment="1">
      <alignment horizontal="left"/>
    </xf>
    <xf numFmtId="164" fontId="2" fillId="0" borderId="0" xfId="7" applyNumberFormat="1" applyFont="1"/>
    <xf numFmtId="164" fontId="84" fillId="0" borderId="0" xfId="7" applyNumberFormat="1" applyFont="1"/>
    <xf numFmtId="164" fontId="2" fillId="0" borderId="0" xfId="7" applyNumberFormat="1" applyFont="1" applyBorder="1"/>
    <xf numFmtId="164" fontId="84" fillId="0" borderId="0" xfId="7" applyNumberFormat="1" applyFont="1" applyBorder="1"/>
    <xf numFmtId="164" fontId="2" fillId="0" borderId="108" xfId="7" applyNumberFormat="1" applyFont="1" applyFill="1" applyBorder="1" applyAlignment="1" applyProtection="1">
      <alignment horizontal="center" vertical="center" wrapText="1"/>
    </xf>
    <xf numFmtId="164" fontId="0" fillId="0" borderId="0" xfId="7" applyNumberFormat="1" applyFont="1"/>
    <xf numFmtId="164" fontId="85" fillId="0" borderId="0" xfId="7" applyNumberFormat="1" applyFont="1"/>
    <xf numFmtId="164" fontId="85" fillId="0" borderId="0" xfId="7" applyNumberFormat="1" applyFont="1" applyBorder="1"/>
    <xf numFmtId="164" fontId="0" fillId="0" borderId="135" xfId="7" applyNumberFormat="1" applyFont="1" applyBorder="1"/>
    <xf numFmtId="164" fontId="0" fillId="0" borderId="0" xfId="0" applyNumberFormat="1"/>
    <xf numFmtId="164" fontId="2" fillId="0" borderId="121" xfId="7" applyNumberFormat="1" applyFont="1" applyFill="1" applyBorder="1" applyAlignment="1" applyProtection="1">
      <alignment horizontal="center" vertical="center" wrapText="1"/>
    </xf>
    <xf numFmtId="164" fontId="93" fillId="0" borderId="0" xfId="7" applyNumberFormat="1" applyFont="1" applyFill="1" applyBorder="1" applyAlignment="1" applyProtection="1">
      <alignment horizontal="right"/>
    </xf>
    <xf numFmtId="193" fontId="0" fillId="0" borderId="0" xfId="0" applyNumberFormat="1"/>
    <xf numFmtId="193" fontId="85" fillId="0" borderId="0" xfId="0" applyNumberFormat="1" applyFont="1"/>
    <xf numFmtId="43" fontId="85" fillId="0" borderId="0" xfId="0" applyNumberFormat="1" applyFont="1"/>
    <xf numFmtId="10" fontId="3" fillId="0" borderId="0" xfId="0" applyNumberFormat="1" applyFont="1" applyAlignment="1">
      <alignment horizontal="left" vertical="center"/>
    </xf>
    <xf numFmtId="164" fontId="84" fillId="0" borderId="0" xfId="7" applyNumberFormat="1" applyFont="1" applyAlignment="1">
      <alignment horizontal="center" vertical="center"/>
    </xf>
    <xf numFmtId="193" fontId="135" fillId="0" borderId="30" xfId="0" applyNumberFormat="1" applyFont="1" applyBorder="1" applyAlignment="1">
      <alignment horizontal="center" vertical="center"/>
    </xf>
    <xf numFmtId="193" fontId="136" fillId="0" borderId="11" xfId="0" applyNumberFormat="1" applyFont="1" applyBorder="1" applyAlignment="1">
      <alignment horizontal="center" vertical="center"/>
    </xf>
    <xf numFmtId="193" fontId="137" fillId="0" borderId="11" xfId="0" applyNumberFormat="1" applyFont="1" applyBorder="1" applyAlignment="1">
      <alignment horizontal="center" vertical="center"/>
    </xf>
    <xf numFmtId="193" fontId="135" fillId="0" borderId="11" xfId="0" applyNumberFormat="1" applyFont="1" applyBorder="1" applyAlignment="1">
      <alignment horizontal="center" vertical="center"/>
    </xf>
    <xf numFmtId="193" fontId="134" fillId="0" borderId="11" xfId="0" applyNumberFormat="1" applyFont="1" applyBorder="1" applyAlignment="1">
      <alignment horizontal="center" vertical="center"/>
    </xf>
    <xf numFmtId="193" fontId="136" fillId="0" borderId="12" xfId="0" applyNumberFormat="1" applyFont="1" applyBorder="1" applyAlignment="1">
      <alignment horizontal="center" vertical="center"/>
    </xf>
    <xf numFmtId="193" fontId="135" fillId="0" borderId="13" xfId="0" applyNumberFormat="1" applyFont="1" applyBorder="1" applyAlignment="1">
      <alignment horizontal="center" vertical="center"/>
    </xf>
    <xf numFmtId="193" fontId="135" fillId="0" borderId="12" xfId="0" applyNumberFormat="1" applyFont="1" applyBorder="1" applyAlignment="1">
      <alignment horizontal="center" vertical="center"/>
    </xf>
    <xf numFmtId="167" fontId="136" fillId="0" borderId="59" xfId="0" applyNumberFormat="1" applyFont="1" applyBorder="1" applyAlignment="1">
      <alignment horizontal="center"/>
    </xf>
    <xf numFmtId="167" fontId="136" fillId="0" borderId="57" xfId="0" applyNumberFormat="1" applyFont="1" applyBorder="1" applyAlignment="1">
      <alignment horizontal="center"/>
    </xf>
    <xf numFmtId="167" fontId="134" fillId="0" borderId="57" xfId="0" applyNumberFormat="1" applyFont="1" applyBorder="1" applyAlignment="1">
      <alignment horizontal="center"/>
    </xf>
    <xf numFmtId="167" fontId="138" fillId="0" borderId="57" xfId="0" applyNumberFormat="1" applyFont="1" applyBorder="1" applyAlignment="1">
      <alignment horizontal="center"/>
    </xf>
    <xf numFmtId="167" fontId="136" fillId="0" borderId="60" xfId="0" applyNumberFormat="1" applyFont="1" applyBorder="1" applyAlignment="1">
      <alignment horizontal="center"/>
    </xf>
    <xf numFmtId="167" fontId="135" fillId="0" borderId="55" xfId="0" applyNumberFormat="1" applyFont="1" applyBorder="1" applyAlignment="1">
      <alignment horizontal="center"/>
    </xf>
    <xf numFmtId="167" fontId="136" fillId="0" borderId="61" xfId="0" applyNumberFormat="1" applyFont="1" applyBorder="1" applyAlignment="1">
      <alignment horizontal="center"/>
    </xf>
    <xf numFmtId="167" fontId="136" fillId="0" borderId="135" xfId="0" applyNumberFormat="1" applyFont="1" applyBorder="1" applyAlignment="1">
      <alignment horizontal="center"/>
    </xf>
    <xf numFmtId="0" fontId="136" fillId="0" borderId="135" xfId="0" applyFont="1" applyBorder="1"/>
    <xf numFmtId="193" fontId="3" fillId="0" borderId="0" xfId="0" applyNumberFormat="1" applyFont="1"/>
    <xf numFmtId="3" fontId="87" fillId="0" borderId="0" xfId="0" applyNumberFormat="1" applyFont="1"/>
    <xf numFmtId="164" fontId="9" fillId="37" borderId="0" xfId="7" applyNumberFormat="1" applyFont="1" applyFill="1" applyBorder="1"/>
    <xf numFmtId="164" fontId="111" fillId="79" borderId="80" xfId="7" applyNumberFormat="1" applyFont="1" applyFill="1" applyBorder="1"/>
    <xf numFmtId="164" fontId="9" fillId="37" borderId="23" xfId="7" applyNumberFormat="1" applyFont="1" applyFill="1" applyBorder="1"/>
    <xf numFmtId="164" fontId="9" fillId="37" borderId="87" xfId="7" applyNumberFormat="1" applyFont="1" applyFill="1" applyBorder="1"/>
    <xf numFmtId="164" fontId="9" fillId="37" borderId="24" xfId="7" applyNumberFormat="1" applyFont="1" applyFill="1" applyBorder="1"/>
    <xf numFmtId="0" fontId="2" fillId="0" borderId="16" xfId="0" applyFont="1" applyBorder="1" applyAlignment="1">
      <alignment horizontal="left" vertical="center" wrapText="1" indent="1"/>
    </xf>
    <xf numFmtId="0" fontId="2" fillId="0" borderId="14" xfId="0" applyFont="1" applyBorder="1" applyAlignment="1">
      <alignment horizontal="left" vertical="center" wrapText="1" indent="1"/>
    </xf>
    <xf numFmtId="14" fontId="3" fillId="0" borderId="0" xfId="0" applyNumberFormat="1" applyFont="1"/>
    <xf numFmtId="193" fontId="95" fillId="0" borderId="135" xfId="0" applyNumberFormat="1" applyFont="1" applyBorder="1" applyAlignment="1" applyProtection="1">
      <alignment vertical="center" wrapText="1"/>
      <protection locked="0"/>
    </xf>
    <xf numFmtId="193" fontId="3" fillId="0" borderId="135" xfId="0" applyNumberFormat="1" applyFont="1" applyBorder="1" applyAlignment="1" applyProtection="1">
      <alignment vertical="center" wrapText="1"/>
      <protection locked="0"/>
    </xf>
    <xf numFmtId="193" fontId="3" fillId="0" borderId="80" xfId="0" applyNumberFormat="1" applyFont="1" applyBorder="1" applyAlignment="1" applyProtection="1">
      <alignment vertical="center" wrapText="1"/>
      <protection locked="0"/>
    </xf>
    <xf numFmtId="169" fontId="9" fillId="37" borderId="0" xfId="20"/>
    <xf numFmtId="169" fontId="9" fillId="37" borderId="90" xfId="20" applyBorder="1"/>
    <xf numFmtId="10" fontId="95" fillId="0" borderId="135" xfId="20962" applyNumberFormat="1" applyFont="1" applyFill="1" applyBorder="1" applyAlignment="1" applyProtection="1">
      <alignment vertical="center" wrapText="1"/>
      <protection locked="0"/>
    </xf>
    <xf numFmtId="10" fontId="3" fillId="0" borderId="135" xfId="20962" applyNumberFormat="1" applyFont="1" applyBorder="1" applyAlignment="1" applyProtection="1">
      <alignment vertical="center" wrapText="1"/>
      <protection locked="0"/>
    </xf>
    <xf numFmtId="10" fontId="3" fillId="0" borderId="80" xfId="20962" applyNumberFormat="1" applyFont="1" applyBorder="1" applyAlignment="1" applyProtection="1">
      <alignment vertical="center" wrapText="1"/>
      <protection locked="0"/>
    </xf>
    <xf numFmtId="10" fontId="9" fillId="37" borderId="0" xfId="20962" applyNumberFormat="1" applyFont="1" applyFill="1" applyBorder="1"/>
    <xf numFmtId="193" fontId="139" fillId="2" borderId="80" xfId="0" applyNumberFormat="1" applyFont="1" applyFill="1" applyBorder="1" applyAlignment="1" applyProtection="1">
      <alignment vertical="center"/>
      <protection locked="0"/>
    </xf>
    <xf numFmtId="10" fontId="139" fillId="2" borderId="135" xfId="20962" applyNumberFormat="1" applyFont="1" applyFill="1" applyBorder="1" applyAlignment="1" applyProtection="1">
      <alignment vertical="center"/>
      <protection locked="0"/>
    </xf>
    <xf numFmtId="10" fontId="139" fillId="2" borderId="80" xfId="20962" applyNumberFormat="1" applyFont="1" applyFill="1" applyBorder="1" applyAlignment="1" applyProtection="1">
      <alignment vertical="center"/>
      <protection locked="0"/>
    </xf>
    <xf numFmtId="10" fontId="9" fillId="37" borderId="90" xfId="20962" applyNumberFormat="1" applyFont="1" applyFill="1" applyBorder="1"/>
    <xf numFmtId="10" fontId="93" fillId="2" borderId="135" xfId="20962" applyNumberFormat="1" applyFont="1" applyFill="1" applyBorder="1" applyAlignment="1" applyProtection="1">
      <alignment vertical="center"/>
      <protection locked="0"/>
    </xf>
    <xf numFmtId="10" fontId="93" fillId="2" borderId="80" xfId="20962" applyNumberFormat="1" applyFont="1" applyFill="1" applyBorder="1" applyAlignment="1" applyProtection="1">
      <alignment vertical="center"/>
      <protection locked="0"/>
    </xf>
    <xf numFmtId="164" fontId="95" fillId="0" borderId="135" xfId="7" applyNumberFormat="1" applyFont="1" applyFill="1" applyBorder="1" applyAlignment="1" applyProtection="1">
      <alignment vertical="center" wrapText="1"/>
      <protection locked="0"/>
    </xf>
    <xf numFmtId="193" fontId="93" fillId="2" borderId="135" xfId="0" applyNumberFormat="1" applyFont="1" applyFill="1" applyBorder="1" applyAlignment="1" applyProtection="1">
      <alignment vertical="center"/>
      <protection locked="0"/>
    </xf>
    <xf numFmtId="193" fontId="93" fillId="2" borderId="80" xfId="0" applyNumberFormat="1" applyFont="1" applyFill="1" applyBorder="1" applyAlignment="1" applyProtection="1">
      <alignment vertical="center"/>
      <protection locked="0"/>
    </xf>
    <xf numFmtId="193" fontId="139" fillId="2" borderId="135" xfId="0" applyNumberFormat="1" applyFont="1" applyFill="1" applyBorder="1" applyAlignment="1" applyProtection="1">
      <alignment vertical="center"/>
      <protection locked="0"/>
    </xf>
    <xf numFmtId="193" fontId="139" fillId="2" borderId="136" xfId="0" applyNumberFormat="1" applyFont="1" applyFill="1" applyBorder="1" applyAlignment="1" applyProtection="1">
      <alignment vertical="center"/>
      <protection locked="0"/>
    </xf>
    <xf numFmtId="193" fontId="139" fillId="2" borderId="137" xfId="0" applyNumberFormat="1" applyFont="1" applyFill="1" applyBorder="1" applyAlignment="1" applyProtection="1">
      <alignment vertical="center"/>
      <protection locked="0"/>
    </xf>
    <xf numFmtId="10" fontId="139" fillId="2" borderId="21" xfId="20962" applyNumberFormat="1" applyFont="1" applyFill="1" applyBorder="1" applyAlignment="1" applyProtection="1">
      <alignment vertical="center"/>
      <protection locked="0"/>
    </xf>
    <xf numFmtId="10" fontId="139" fillId="2" borderId="22" xfId="20962" applyNumberFormat="1" applyFont="1" applyFill="1" applyBorder="1" applyAlignment="1" applyProtection="1">
      <alignment vertical="center"/>
      <protection locked="0"/>
    </xf>
    <xf numFmtId="169" fontId="9" fillId="37" borderId="62" xfId="20" applyBorder="1"/>
    <xf numFmtId="193" fontId="3" fillId="0" borderId="17" xfId="0" applyNumberFormat="1" applyFont="1" applyBorder="1" applyAlignment="1" applyProtection="1">
      <alignment vertical="center" wrapText="1"/>
      <protection locked="0"/>
    </xf>
    <xf numFmtId="10" fontId="3" fillId="0" borderId="17" xfId="20962" applyNumberFormat="1" applyFont="1" applyBorder="1" applyAlignment="1" applyProtection="1">
      <alignment vertical="center" wrapText="1"/>
      <protection locked="0"/>
    </xf>
    <xf numFmtId="10" fontId="139" fillId="2" borderId="17" xfId="20962" applyNumberFormat="1" applyFont="1" applyFill="1" applyBorder="1" applyAlignment="1" applyProtection="1">
      <alignment vertical="center"/>
      <protection locked="0"/>
    </xf>
    <xf numFmtId="10" fontId="9" fillId="37" borderId="62" xfId="20962" applyNumberFormat="1" applyFont="1" applyFill="1" applyBorder="1"/>
    <xf numFmtId="10" fontId="93" fillId="2" borderId="17" xfId="20962" applyNumberFormat="1" applyFont="1" applyFill="1" applyBorder="1" applyAlignment="1" applyProtection="1">
      <alignment vertical="center"/>
      <protection locked="0"/>
    </xf>
    <xf numFmtId="193" fontId="93" fillId="2" borderId="17" xfId="0" applyNumberFormat="1" applyFont="1" applyFill="1" applyBorder="1" applyAlignment="1" applyProtection="1">
      <alignment vertical="center"/>
      <protection locked="0"/>
    </xf>
    <xf numFmtId="193" fontId="139" fillId="2" borderId="17" xfId="0" applyNumberFormat="1" applyFont="1" applyFill="1" applyBorder="1" applyAlignment="1" applyProtection="1">
      <alignment vertical="center"/>
      <protection locked="0"/>
    </xf>
    <xf numFmtId="193" fontId="139" fillId="2" borderId="138" xfId="0" applyNumberFormat="1" applyFont="1" applyFill="1" applyBorder="1" applyAlignment="1" applyProtection="1">
      <alignment vertical="center"/>
      <protection locked="0"/>
    </xf>
    <xf numFmtId="10" fontId="139" fillId="2" borderId="20" xfId="20962" applyNumberFormat="1" applyFont="1" applyFill="1" applyBorder="1" applyAlignment="1" applyProtection="1">
      <alignment vertical="center"/>
      <protection locked="0"/>
    </xf>
    <xf numFmtId="164" fontId="0" fillId="36" borderId="135" xfId="7" applyNumberFormat="1" applyFont="1" applyFill="1" applyBorder="1"/>
    <xf numFmtId="164" fontId="0" fillId="0" borderId="135" xfId="7" applyNumberFormat="1" applyFont="1" applyBorder="1" applyAlignment="1">
      <alignment vertical="center"/>
    </xf>
    <xf numFmtId="164" fontId="0" fillId="36" borderId="135" xfId="7" applyNumberFormat="1" applyFont="1" applyFill="1" applyBorder="1" applyAlignment="1">
      <alignment vertical="center"/>
    </xf>
    <xf numFmtId="164" fontId="0" fillId="0" borderId="135" xfId="7" applyNumberFormat="1" applyFont="1" applyBorder="1" applyProtection="1"/>
    <xf numFmtId="164" fontId="93" fillId="0" borderId="135" xfId="7" applyNumberFormat="1" applyFont="1" applyFill="1" applyBorder="1" applyAlignment="1" applyProtection="1">
      <alignment horizontal="right"/>
    </xf>
    <xf numFmtId="164" fontId="93" fillId="36" borderId="135" xfId="7" applyNumberFormat="1" applyFont="1" applyFill="1" applyBorder="1" applyAlignment="1" applyProtection="1">
      <alignment horizontal="right"/>
    </xf>
    <xf numFmtId="164" fontId="93" fillId="36" borderId="80" xfId="7" applyNumberFormat="1" applyFont="1" applyFill="1" applyBorder="1" applyAlignment="1" applyProtection="1">
      <alignment horizontal="right"/>
    </xf>
    <xf numFmtId="3" fontId="102" fillId="36" borderId="135" xfId="0" applyNumberFormat="1" applyFont="1" applyFill="1" applyBorder="1" applyAlignment="1">
      <alignment vertical="center" wrapText="1"/>
    </xf>
    <xf numFmtId="3" fontId="102" fillId="36" borderId="139" xfId="0" applyNumberFormat="1" applyFont="1" applyFill="1" applyBorder="1" applyAlignment="1">
      <alignment vertical="center" wrapText="1"/>
    </xf>
    <xf numFmtId="3" fontId="102" fillId="36" borderId="142" xfId="0" applyNumberFormat="1" applyFont="1" applyFill="1" applyBorder="1" applyAlignment="1">
      <alignment vertical="center" wrapText="1"/>
    </xf>
    <xf numFmtId="3" fontId="102" fillId="0" borderId="135" xfId="0" applyNumberFormat="1" applyFont="1" applyBorder="1" applyAlignment="1">
      <alignment vertical="center" wrapText="1"/>
    </xf>
    <xf numFmtId="10" fontId="93" fillId="0" borderId="80" xfId="20962" applyNumberFormat="1" applyFont="1" applyBorder="1" applyAlignment="1">
      <alignment wrapText="1"/>
    </xf>
    <xf numFmtId="43" fontId="3" fillId="0" borderId="135" xfId="7" applyFont="1" applyFill="1" applyBorder="1" applyAlignment="1">
      <alignment vertical="center" wrapText="1"/>
    </xf>
    <xf numFmtId="43" fontId="3" fillId="0" borderId="135" xfId="7" applyFont="1" applyBorder="1" applyAlignment="1">
      <alignment vertical="center"/>
    </xf>
    <xf numFmtId="167" fontId="4" fillId="36" borderId="21" xfId="0" applyNumberFormat="1" applyFont="1" applyFill="1" applyBorder="1" applyAlignment="1">
      <alignment horizontal="center" vertical="center"/>
    </xf>
    <xf numFmtId="193" fontId="0" fillId="36" borderId="16" xfId="0" applyNumberFormat="1" applyFill="1" applyBorder="1" applyAlignment="1">
      <alignment horizontal="center" vertical="center"/>
    </xf>
    <xf numFmtId="193" fontId="0" fillId="0" borderId="80" xfId="0" applyNumberFormat="1" applyBorder="1"/>
    <xf numFmtId="193" fontId="0" fillId="36" borderId="80" xfId="0" applyNumberFormat="1" applyFill="1" applyBorder="1" applyAlignment="1">
      <alignment horizontal="center" vertical="center" wrapText="1"/>
    </xf>
    <xf numFmtId="193" fontId="0" fillId="36" borderId="22" xfId="0" applyNumberFormat="1" applyFill="1" applyBorder="1" applyAlignment="1">
      <alignment horizontal="center" vertical="center" wrapText="1"/>
    </xf>
    <xf numFmtId="164" fontId="95" fillId="36" borderId="80" xfId="7" applyNumberFormat="1" applyFont="1" applyFill="1" applyBorder="1" applyAlignment="1" applyProtection="1">
      <alignment vertical="top"/>
    </xf>
    <xf numFmtId="164" fontId="95" fillId="3" borderId="80" xfId="7" applyNumberFormat="1" applyFont="1" applyFill="1" applyBorder="1" applyAlignment="1" applyProtection="1">
      <alignment vertical="top"/>
      <protection locked="0"/>
    </xf>
    <xf numFmtId="164" fontId="95" fillId="36" borderId="80" xfId="7" applyNumberFormat="1" applyFont="1" applyFill="1" applyBorder="1" applyAlignment="1" applyProtection="1">
      <alignment vertical="top" wrapText="1"/>
    </xf>
    <xf numFmtId="164" fontId="95" fillId="36" borderId="80" xfId="7" applyNumberFormat="1" applyFont="1" applyFill="1" applyBorder="1" applyAlignment="1" applyProtection="1">
      <alignment vertical="top" wrapText="1"/>
      <protection locked="0"/>
    </xf>
    <xf numFmtId="164" fontId="95" fillId="36" borderId="22" xfId="7" applyNumberFormat="1" applyFont="1" applyFill="1" applyBorder="1" applyAlignment="1" applyProtection="1">
      <alignment vertical="top" wrapText="1"/>
    </xf>
    <xf numFmtId="10" fontId="95" fillId="0" borderId="135" xfId="20962" applyNumberFormat="1" applyFont="1" applyFill="1" applyBorder="1" applyAlignment="1">
      <alignment horizontal="left" vertical="center" wrapText="1"/>
    </xf>
    <xf numFmtId="164" fontId="95" fillId="0" borderId="135" xfId="7" applyNumberFormat="1" applyFont="1" applyFill="1" applyBorder="1" applyAlignment="1">
      <alignment horizontal="left" vertical="center" wrapText="1"/>
    </xf>
    <xf numFmtId="10" fontId="4" fillId="36" borderId="135" xfId="0" applyNumberFormat="1" applyFont="1" applyFill="1" applyBorder="1" applyAlignment="1">
      <alignment horizontal="left" vertical="center" wrapText="1"/>
    </xf>
    <xf numFmtId="1" fontId="4" fillId="36" borderId="80" xfId="0" applyNumberFormat="1" applyFont="1" applyFill="1" applyBorder="1" applyAlignment="1">
      <alignment horizontal="right" vertical="center" wrapText="1"/>
    </xf>
    <xf numFmtId="10" fontId="4" fillId="36" borderId="135" xfId="20962" applyNumberFormat="1" applyFont="1" applyFill="1" applyBorder="1" applyAlignment="1">
      <alignment horizontal="left" vertical="center" wrapText="1"/>
    </xf>
    <xf numFmtId="10" fontId="4" fillId="36" borderId="135" xfId="0" applyNumberFormat="1" applyFont="1" applyFill="1" applyBorder="1" applyAlignment="1">
      <alignment horizontal="center" vertical="center" wrapText="1"/>
    </xf>
    <xf numFmtId="1" fontId="4" fillId="36" borderId="80" xfId="0" applyNumberFormat="1" applyFont="1" applyFill="1" applyBorder="1" applyAlignment="1">
      <alignment horizontal="center" vertical="center" wrapText="1"/>
    </xf>
    <xf numFmtId="10" fontId="99" fillId="0" borderId="135" xfId="20962" applyNumberFormat="1" applyFont="1" applyFill="1" applyBorder="1" applyAlignment="1">
      <alignment horizontal="left" vertical="center" wrapText="1"/>
    </xf>
    <xf numFmtId="164" fontId="99" fillId="0" borderId="135" xfId="7" applyNumberFormat="1" applyFont="1" applyFill="1" applyBorder="1" applyAlignment="1">
      <alignment horizontal="left" vertical="center" wrapText="1"/>
    </xf>
    <xf numFmtId="193" fontId="134" fillId="0" borderId="12" xfId="0" applyNumberFormat="1" applyFont="1" applyBorder="1" applyAlignment="1">
      <alignment horizontal="center" vertical="center"/>
    </xf>
    <xf numFmtId="193" fontId="135" fillId="0" borderId="143" xfId="0" applyNumberFormat="1" applyFont="1" applyBorder="1" applyAlignment="1">
      <alignment horizontal="center" vertical="center"/>
    </xf>
    <xf numFmtId="0" fontId="135" fillId="0" borderId="135" xfId="0" applyFont="1" applyBorder="1" applyAlignment="1">
      <alignment horizontal="center" vertical="center"/>
    </xf>
    <xf numFmtId="0" fontId="136" fillId="0" borderId="135" xfId="0" applyFont="1" applyBorder="1" applyAlignment="1">
      <alignment horizontal="center" vertical="center"/>
    </xf>
    <xf numFmtId="164" fontId="3" fillId="0" borderId="135" xfId="7" applyNumberFormat="1" applyFont="1" applyBorder="1" applyAlignment="1"/>
    <xf numFmtId="164" fontId="3" fillId="0" borderId="80" xfId="7" applyNumberFormat="1" applyFont="1" applyBorder="1" applyAlignment="1"/>
    <xf numFmtId="164" fontId="3" fillId="36" borderId="21" xfId="7" applyNumberFormat="1" applyFont="1" applyFill="1" applyBorder="1"/>
    <xf numFmtId="164" fontId="3" fillId="36" borderId="22" xfId="7" applyNumberFormat="1" applyFont="1" applyFill="1" applyBorder="1"/>
    <xf numFmtId="164" fontId="3" fillId="0" borderId="17" xfId="7" applyNumberFormat="1" applyFont="1" applyBorder="1" applyAlignment="1"/>
    <xf numFmtId="193" fontId="3" fillId="36" borderId="51" xfId="0" applyNumberFormat="1" applyFont="1" applyFill="1" applyBorder="1"/>
    <xf numFmtId="193" fontId="3" fillId="36" borderId="20" xfId="0" applyNumberFormat="1" applyFont="1" applyFill="1" applyBorder="1"/>
    <xf numFmtId="193" fontId="3" fillId="36" borderId="22" xfId="0" applyNumberFormat="1" applyFont="1" applyFill="1" applyBorder="1"/>
    <xf numFmtId="193" fontId="3" fillId="36" borderId="52" xfId="0" applyNumberFormat="1" applyFont="1" applyFill="1" applyBorder="1"/>
    <xf numFmtId="164" fontId="3" fillId="0" borderId="135" xfId="7" applyNumberFormat="1" applyFont="1" applyBorder="1"/>
    <xf numFmtId="9" fontId="3" fillId="0" borderId="80" xfId="20962" applyFont="1" applyBorder="1"/>
    <xf numFmtId="164" fontId="3" fillId="0" borderId="135" xfId="7" applyNumberFormat="1" applyFont="1" applyFill="1" applyBorder="1" applyAlignment="1">
      <alignment vertical="center"/>
    </xf>
    <xf numFmtId="164" fontId="3" fillId="3" borderId="140" xfId="7" applyNumberFormat="1" applyFont="1" applyFill="1" applyBorder="1" applyAlignment="1">
      <alignment vertical="center"/>
    </xf>
    <xf numFmtId="164" fontId="3" fillId="3" borderId="142" xfId="7" applyNumberFormat="1" applyFont="1" applyFill="1" applyBorder="1" applyAlignment="1">
      <alignment vertical="center"/>
    </xf>
    <xf numFmtId="164" fontId="9" fillId="37" borderId="54" xfId="7" applyNumberFormat="1" applyFont="1" applyFill="1" applyBorder="1"/>
    <xf numFmtId="164" fontId="9" fillId="37" borderId="29" xfId="7" applyNumberFormat="1" applyFont="1" applyFill="1" applyBorder="1"/>
    <xf numFmtId="10" fontId="3" fillId="0" borderId="135" xfId="20962" applyNumberFormat="1" applyFont="1" applyFill="1" applyBorder="1" applyAlignment="1">
      <alignment vertical="center"/>
    </xf>
    <xf numFmtId="193" fontId="93" fillId="36" borderId="135" xfId="5" applyNumberFormat="1" applyFont="1" applyFill="1" applyBorder="1" applyProtection="1">
      <protection locked="0"/>
    </xf>
    <xf numFmtId="0" fontId="93" fillId="3" borderId="135" xfId="5" applyFont="1" applyFill="1" applyBorder="1" applyProtection="1">
      <protection locked="0"/>
    </xf>
    <xf numFmtId="193" fontId="93" fillId="36" borderId="135" xfId="1" applyNumberFormat="1" applyFont="1" applyFill="1" applyBorder="1" applyProtection="1">
      <protection locked="0"/>
    </xf>
    <xf numFmtId="3" fontId="93" fillId="36" borderId="80" xfId="5" applyNumberFormat="1" applyFont="1" applyFill="1" applyBorder="1" applyProtection="1">
      <protection locked="0"/>
    </xf>
    <xf numFmtId="193" fontId="93" fillId="3" borderId="135" xfId="5" applyNumberFormat="1" applyFont="1" applyFill="1" applyBorder="1" applyProtection="1">
      <protection locked="0"/>
    </xf>
    <xf numFmtId="165" fontId="93" fillId="3" borderId="135" xfId="20962" applyNumberFormat="1" applyFont="1" applyFill="1" applyBorder="1" applyProtection="1">
      <protection locked="0"/>
    </xf>
    <xf numFmtId="164" fontId="93" fillId="3" borderId="135" xfId="7" applyNumberFormat="1" applyFont="1" applyFill="1" applyBorder="1" applyProtection="1">
      <protection locked="0"/>
    </xf>
    <xf numFmtId="165" fontId="93" fillId="4" borderId="135" xfId="8" applyNumberFormat="1" applyFont="1" applyFill="1" applyBorder="1" applyAlignment="1" applyProtection="1">
      <alignment horizontal="right" wrapText="1"/>
      <protection locked="0"/>
    </xf>
    <xf numFmtId="193" fontId="93" fillId="0" borderId="135" xfId="1" applyNumberFormat="1" applyFont="1" applyFill="1" applyBorder="1" applyProtection="1">
      <protection locked="0"/>
    </xf>
    <xf numFmtId="193" fontId="121" fillId="36" borderId="21" xfId="16" applyNumberFormat="1" applyFont="1" applyFill="1" applyBorder="1" applyProtection="1">
      <protection locked="0"/>
    </xf>
    <xf numFmtId="3" fontId="121" fillId="36" borderId="21" xfId="16" applyNumberFormat="1" applyFont="1" applyFill="1" applyBorder="1" applyProtection="1">
      <protection locked="0"/>
    </xf>
    <xf numFmtId="193" fontId="121" fillId="36" borderId="21" xfId="1" applyNumberFormat="1" applyFont="1" applyFill="1" applyBorder="1" applyAlignment="1" applyProtection="1">
      <protection locked="0"/>
    </xf>
    <xf numFmtId="164" fontId="93" fillId="3" borderId="21" xfId="7" applyNumberFormat="1" applyFont="1" applyFill="1" applyBorder="1" applyProtection="1">
      <protection locked="0"/>
    </xf>
    <xf numFmtId="164" fontId="121" fillId="36" borderId="22" xfId="1" applyNumberFormat="1" applyFont="1" applyFill="1" applyBorder="1" applyAlignment="1" applyProtection="1">
      <protection locked="0"/>
    </xf>
    <xf numFmtId="164" fontId="104" fillId="0" borderId="135" xfId="948" applyNumberFormat="1" applyFont="1" applyFill="1" applyBorder="1" applyAlignment="1" applyProtection="1">
      <alignment horizontal="right" vertical="center"/>
      <protection locked="0"/>
    </xf>
    <xf numFmtId="164" fontId="104" fillId="77" borderId="135" xfId="948" applyNumberFormat="1" applyFont="1" applyFill="1" applyBorder="1" applyAlignment="1" applyProtection="1">
      <alignment horizontal="right" vertical="center"/>
    </xf>
    <xf numFmtId="164" fontId="45" fillId="76" borderId="141" xfId="948" applyNumberFormat="1" applyFont="1" applyFill="1" applyBorder="1" applyAlignment="1" applyProtection="1">
      <alignment horizontal="right" vertical="center"/>
      <protection locked="0"/>
    </xf>
    <xf numFmtId="164" fontId="103" fillId="76" borderId="141" xfId="948" applyNumberFormat="1" applyFont="1" applyFill="1" applyBorder="1" applyAlignment="1" applyProtection="1">
      <alignment horizontal="right" vertical="center"/>
      <protection locked="0"/>
    </xf>
    <xf numFmtId="10" fontId="104" fillId="77" borderId="135" xfId="20962" applyNumberFormat="1" applyFont="1" applyFill="1" applyBorder="1" applyAlignment="1" applyProtection="1">
      <alignment horizontal="right" vertical="center"/>
    </xf>
    <xf numFmtId="169" fontId="9" fillId="37" borderId="135" xfId="20" applyBorder="1"/>
    <xf numFmtId="164" fontId="3" fillId="0" borderId="135" xfId="7" applyNumberFormat="1" applyFont="1" applyBorder="1" applyAlignment="1">
      <alignment vertical="center"/>
    </xf>
    <xf numFmtId="164" fontId="4" fillId="0" borderId="80" xfId="7" applyNumberFormat="1" applyFont="1" applyFill="1" applyBorder="1"/>
    <xf numFmtId="164" fontId="3" fillId="0" borderId="135" xfId="7" applyNumberFormat="1" applyFont="1" applyFill="1" applyBorder="1"/>
    <xf numFmtId="164" fontId="4" fillId="77" borderId="80" xfId="7" applyNumberFormat="1" applyFont="1" applyFill="1" applyBorder="1"/>
    <xf numFmtId="0" fontId="3" fillId="3" borderId="0" xfId="0" applyFont="1" applyFill="1"/>
    <xf numFmtId="0" fontId="3" fillId="3" borderId="90" xfId="0" applyFont="1" applyFill="1" applyBorder="1"/>
    <xf numFmtId="10" fontId="4" fillId="0" borderId="22" xfId="20962" applyNumberFormat="1" applyFont="1" applyBorder="1"/>
    <xf numFmtId="164" fontId="112" fillId="0" borderId="135" xfId="7" applyNumberFormat="1" applyFont="1" applyBorder="1"/>
    <xf numFmtId="164" fontId="115" fillId="0" borderId="135" xfId="7" applyNumberFormat="1" applyFont="1" applyBorder="1"/>
    <xf numFmtId="164" fontId="111" fillId="0" borderId="135" xfId="7" applyNumberFormat="1" applyFont="1" applyBorder="1"/>
    <xf numFmtId="166" fontId="111" fillId="36" borderId="135" xfId="20965" applyFont="1" applyFill="1" applyBorder="1"/>
    <xf numFmtId="164" fontId="114" fillId="0" borderId="135" xfId="7" applyNumberFormat="1" applyFont="1" applyBorder="1"/>
    <xf numFmtId="164" fontId="111" fillId="36" borderId="135" xfId="7" applyNumberFormat="1" applyFont="1" applyFill="1" applyBorder="1"/>
    <xf numFmtId="164" fontId="111" fillId="78" borderId="135" xfId="7" applyNumberFormat="1" applyFont="1" applyFill="1" applyBorder="1"/>
    <xf numFmtId="164" fontId="111" fillId="0" borderId="135" xfId="7" applyNumberFormat="1" applyFont="1" applyBorder="1" applyAlignment="1">
      <alignment horizontal="left" indent="1"/>
    </xf>
    <xf numFmtId="164" fontId="114" fillId="81" borderId="135" xfId="7" applyNumberFormat="1" applyFont="1" applyFill="1" applyBorder="1"/>
    <xf numFmtId="164" fontId="114" fillId="0" borderId="66" xfId="7" applyNumberFormat="1" applyFont="1" applyBorder="1"/>
    <xf numFmtId="0" fontId="111" fillId="79" borderId="135" xfId="0" applyFont="1" applyFill="1" applyBorder="1"/>
    <xf numFmtId="164" fontId="111" fillId="79" borderId="135" xfId="7" applyNumberFormat="1" applyFont="1" applyFill="1" applyBorder="1"/>
    <xf numFmtId="164" fontId="111" fillId="0" borderId="135" xfId="7" applyNumberFormat="1" applyFont="1" applyFill="1" applyBorder="1" applyAlignment="1">
      <alignment horizontal="left" vertical="center" wrapText="1"/>
    </xf>
    <xf numFmtId="164" fontId="116" fillId="0" borderId="135" xfId="7" applyNumberFormat="1" applyFont="1" applyBorder="1"/>
    <xf numFmtId="9" fontId="116" fillId="0" borderId="135" xfId="20962" applyFont="1" applyBorder="1"/>
    <xf numFmtId="10" fontId="85" fillId="0" borderId="0" xfId="0" applyNumberFormat="1" applyFont="1"/>
    <xf numFmtId="0" fontId="92" fillId="0" borderId="65" xfId="0" applyFont="1" applyBorder="1" applyAlignment="1">
      <alignment horizontal="left" wrapText="1"/>
    </xf>
    <xf numFmtId="0" fontId="92" fillId="0" borderId="64" xfId="0" applyFont="1" applyBorder="1" applyAlignment="1">
      <alignment horizontal="left" wrapText="1"/>
    </xf>
    <xf numFmtId="0" fontId="92" fillId="0" borderId="129" xfId="0" applyFont="1" applyBorder="1" applyAlignment="1">
      <alignment horizontal="center" vertical="center"/>
    </xf>
    <xf numFmtId="0" fontId="92" fillId="0" borderId="29" xfId="0" applyFont="1" applyBorder="1" applyAlignment="1">
      <alignment horizontal="center" vertical="center"/>
    </xf>
    <xf numFmtId="0" fontId="92" fillId="0" borderId="130" xfId="0" applyFont="1" applyBorder="1" applyAlignment="1">
      <alignment horizontal="center" vertical="center"/>
    </xf>
    <xf numFmtId="0" fontId="133" fillId="0" borderId="129" xfId="0" applyFont="1" applyBorder="1" applyAlignment="1">
      <alignment horizontal="center"/>
    </xf>
    <xf numFmtId="0" fontId="133" fillId="0" borderId="29" xfId="0" applyFont="1" applyBorder="1" applyAlignment="1">
      <alignment horizontal="center"/>
    </xf>
    <xf numFmtId="0" fontId="133" fillId="0" borderId="130" xfId="0"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164" fontId="0" fillId="0" borderId="141" xfId="7" applyNumberFormat="1" applyFont="1" applyBorder="1" applyAlignment="1">
      <alignment horizontal="center"/>
    </xf>
    <xf numFmtId="0" fontId="0" fillId="0" borderId="108" xfId="0" applyBorder="1" applyAlignment="1">
      <alignment horizontal="center" vertical="center"/>
    </xf>
    <xf numFmtId="0" fontId="120" fillId="0" borderId="109" xfId="0" applyFont="1" applyBorder="1" applyAlignment="1">
      <alignment horizontal="center" vertical="center"/>
    </xf>
    <xf numFmtId="0" fontId="120" fillId="0" borderId="7" xfId="0" applyFont="1" applyBorder="1" applyAlignment="1">
      <alignment horizontal="center" vertical="center"/>
    </xf>
    <xf numFmtId="164" fontId="121" fillId="0" borderId="15" xfId="7" applyNumberFormat="1" applyFont="1" applyFill="1" applyBorder="1" applyAlignment="1" applyProtection="1">
      <alignment horizontal="center" vertical="center"/>
    </xf>
    <xf numFmtId="164" fontId="121" fillId="0" borderId="16" xfId="7" applyNumberFormat="1" applyFont="1" applyFill="1" applyBorder="1" applyAlignment="1" applyProtection="1">
      <alignment horizontal="center" vertical="center"/>
    </xf>
    <xf numFmtId="0" fontId="0" fillId="0" borderId="110" xfId="0" applyBorder="1" applyAlignment="1">
      <alignment horizontal="center"/>
    </xf>
    <xf numFmtId="0" fontId="0" fillId="0" borderId="111" xfId="0" applyBorder="1" applyAlignment="1">
      <alignment horizontal="center"/>
    </xf>
    <xf numFmtId="0" fontId="0" fillId="0" borderId="112" xfId="0"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20" fillId="0" borderId="125" xfId="0" applyFont="1" applyBorder="1" applyAlignment="1">
      <alignment horizontal="center" vertical="center" wrapText="1"/>
    </xf>
    <xf numFmtId="0" fontId="120" fillId="0" borderId="7" xfId="0" applyFont="1" applyBorder="1" applyAlignment="1">
      <alignment horizontal="center" vertical="center" wrapText="1"/>
    </xf>
    <xf numFmtId="0" fontId="0" fillId="0" borderId="121" xfId="0" applyBorder="1" applyAlignment="1">
      <alignment horizontal="center" vertical="center"/>
    </xf>
    <xf numFmtId="0" fontId="0" fillId="0" borderId="121" xfId="0" applyBorder="1" applyAlignment="1">
      <alignment horizontal="center" vertical="center" wrapText="1"/>
    </xf>
    <xf numFmtId="0" fontId="121" fillId="0" borderId="15" xfId="0" applyFont="1" applyBorder="1" applyAlignment="1">
      <alignment horizontal="center" vertical="center"/>
    </xf>
    <xf numFmtId="0" fontId="121"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Border="1" applyAlignment="1">
      <alignment horizontal="center" vertical="center" wrapText="1"/>
    </xf>
    <xf numFmtId="0" fontId="84" fillId="0" borderId="79" xfId="0" applyFont="1" applyBorder="1" applyAlignment="1">
      <alignment horizontal="center" vertical="center" wrapText="1"/>
    </xf>
    <xf numFmtId="0" fontId="45" fillId="0" borderId="79" xfId="11" applyFont="1" applyBorder="1" applyAlignment="1">
      <alignment horizontal="center" vertical="center" wrapText="1"/>
    </xf>
    <xf numFmtId="0" fontId="45" fillId="0" borderId="80"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70" xfId="13" applyFont="1" applyFill="1" applyBorder="1" applyAlignment="1" applyProtection="1">
      <alignment horizontal="center" vertical="center" wrapText="1"/>
      <protection locked="0"/>
    </xf>
    <xf numFmtId="0" fontId="97"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8"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4" fontId="45" fillId="0" borderId="71" xfId="1" applyNumberFormat="1" applyFont="1" applyFill="1" applyBorder="1" applyAlignment="1" applyProtection="1">
      <alignment horizontal="center" vertical="center" wrapText="1"/>
      <protection locked="0"/>
    </xf>
    <xf numFmtId="164" fontId="45" fillId="0" borderId="72" xfId="1" applyNumberFormat="1" applyFont="1" applyFill="1" applyBorder="1" applyAlignment="1" applyProtection="1">
      <alignment horizontal="center" vertical="center" wrapText="1"/>
      <protection locked="0"/>
    </xf>
    <xf numFmtId="0" fontId="3" fillId="0" borderId="70" xfId="0" applyFont="1" applyBorder="1" applyAlignment="1">
      <alignment horizontal="center" vertical="center" wrapText="1"/>
    </xf>
    <xf numFmtId="0" fontId="3" fillId="0" borderId="63" xfId="0" applyFont="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8" fillId="0" borderId="53" xfId="0" applyFont="1" applyBorder="1" applyAlignment="1">
      <alignment horizontal="left" vertical="center"/>
    </xf>
    <xf numFmtId="0" fontId="98"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4" fillId="0" borderId="98" xfId="0" applyFont="1" applyBorder="1" applyAlignment="1">
      <alignment horizontal="left" vertical="center" wrapText="1"/>
    </xf>
    <xf numFmtId="0" fontId="114" fillId="0" borderId="99" xfId="0" applyFont="1" applyBorder="1" applyAlignment="1">
      <alignment horizontal="left" vertical="center" wrapText="1"/>
    </xf>
    <xf numFmtId="0" fontId="114" fillId="0" borderId="103" xfId="0" applyFont="1" applyBorder="1" applyAlignment="1">
      <alignment horizontal="left" vertical="center" wrapText="1"/>
    </xf>
    <xf numFmtId="0" fontId="114" fillId="0" borderId="104" xfId="0" applyFont="1" applyBorder="1" applyAlignment="1">
      <alignment horizontal="left" vertical="center" wrapText="1"/>
    </xf>
    <xf numFmtId="0" fontId="114" fillId="0" borderId="106" xfId="0" applyFont="1" applyBorder="1" applyAlignment="1">
      <alignment horizontal="left" vertical="center" wrapText="1"/>
    </xf>
    <xf numFmtId="0" fontId="114" fillId="0" borderId="107" xfId="0" applyFont="1" applyBorder="1" applyAlignment="1">
      <alignment horizontal="left" vertical="center" wrapText="1"/>
    </xf>
    <xf numFmtId="0" fontId="115" fillId="0" borderId="100" xfId="0" applyFont="1" applyBorder="1" applyAlignment="1">
      <alignment horizontal="center" vertical="center" wrapText="1"/>
    </xf>
    <xf numFmtId="0" fontId="115" fillId="0" borderId="101" xfId="0" applyFont="1" applyBorder="1" applyAlignment="1">
      <alignment horizontal="center" vertical="center" wrapText="1"/>
    </xf>
    <xf numFmtId="0" fontId="115" fillId="0" borderId="102" xfId="0" applyFont="1" applyBorder="1" applyAlignment="1">
      <alignment horizontal="center" vertical="center" wrapText="1"/>
    </xf>
    <xf numFmtId="0" fontId="115" fillId="0" borderId="84" xfId="0" applyFont="1" applyBorder="1" applyAlignment="1">
      <alignment horizontal="center" vertical="center" wrapText="1"/>
    </xf>
    <xf numFmtId="0" fontId="115" fillId="0" borderId="105" xfId="0" applyFont="1" applyBorder="1" applyAlignment="1">
      <alignment horizontal="center" vertical="center" wrapText="1"/>
    </xf>
    <xf numFmtId="0" fontId="115" fillId="0" borderId="74" xfId="0" applyFont="1" applyBorder="1" applyAlignment="1">
      <alignment horizontal="center" vertical="center" wrapText="1"/>
    </xf>
    <xf numFmtId="0" fontId="111" fillId="0" borderId="125" xfId="0" applyFont="1" applyBorder="1" applyAlignment="1">
      <alignment horizontal="center" vertical="center" wrapText="1"/>
    </xf>
    <xf numFmtId="0" fontId="111" fillId="0" borderId="7" xfId="0" applyFont="1" applyBorder="1" applyAlignment="1">
      <alignment horizontal="center" vertical="center" wrapText="1"/>
    </xf>
    <xf numFmtId="0" fontId="111" fillId="0" borderId="121" xfId="0" applyFont="1" applyBorder="1" applyAlignment="1">
      <alignment horizontal="center" vertical="center" wrapText="1"/>
    </xf>
    <xf numFmtId="0" fontId="119" fillId="0" borderId="121" xfId="0" applyFont="1" applyBorder="1" applyAlignment="1">
      <alignment horizontal="center" vertical="center"/>
    </xf>
    <xf numFmtId="0" fontId="119" fillId="0" borderId="100" xfId="0" applyFont="1" applyBorder="1" applyAlignment="1">
      <alignment horizontal="center" vertical="center"/>
    </xf>
    <xf numFmtId="0" fontId="119" fillId="0" borderId="102" xfId="0" applyFont="1" applyBorder="1" applyAlignment="1">
      <alignment horizontal="center" vertical="center"/>
    </xf>
    <xf numFmtId="0" fontId="119" fillId="0" borderId="84" xfId="0" applyFont="1" applyBorder="1" applyAlignment="1">
      <alignment horizontal="center" vertical="center"/>
    </xf>
    <xf numFmtId="0" fontId="119" fillId="0" borderId="74" xfId="0" applyFont="1" applyBorder="1" applyAlignment="1">
      <alignment horizontal="center" vertical="center"/>
    </xf>
    <xf numFmtId="0" fontId="115" fillId="0" borderId="121" xfId="0" applyFont="1" applyBorder="1" applyAlignment="1">
      <alignment horizontal="center" vertical="center" wrapText="1"/>
    </xf>
    <xf numFmtId="0" fontId="111" fillId="0" borderId="124" xfId="0" applyFont="1" applyBorder="1" applyAlignment="1">
      <alignment horizontal="center" vertical="center" wrapText="1"/>
    </xf>
    <xf numFmtId="0" fontId="114" fillId="0" borderId="100" xfId="0" applyFont="1" applyBorder="1" applyAlignment="1">
      <alignment horizontal="center" vertical="center" wrapText="1"/>
    </xf>
    <xf numFmtId="0" fontId="114" fillId="0" borderId="102" xfId="0" applyFont="1" applyBorder="1" applyAlignment="1">
      <alignment horizontal="center" vertical="center" wrapText="1"/>
    </xf>
    <xf numFmtId="0" fontId="114" fillId="0" borderId="69" xfId="0" applyFont="1" applyBorder="1" applyAlignment="1">
      <alignment horizontal="center" vertical="center" wrapText="1"/>
    </xf>
    <xf numFmtId="0" fontId="114" fillId="0" borderId="67" xfId="0" applyFont="1" applyBorder="1" applyAlignment="1">
      <alignment horizontal="center" vertical="center" wrapText="1"/>
    </xf>
    <xf numFmtId="0" fontId="114" fillId="0" borderId="84" xfId="0" applyFont="1" applyBorder="1" applyAlignment="1">
      <alignment horizontal="center" vertical="center" wrapText="1"/>
    </xf>
    <xf numFmtId="0" fontId="114" fillId="0" borderId="74" xfId="0" applyFont="1" applyBorder="1" applyAlignment="1">
      <alignment horizontal="center" vertical="center" wrapText="1"/>
    </xf>
    <xf numFmtId="0" fontId="111" fillId="0" borderId="122" xfId="0" applyFont="1" applyBorder="1" applyAlignment="1">
      <alignment horizontal="center" vertical="center" wrapText="1"/>
    </xf>
    <xf numFmtId="0" fontId="111" fillId="0" borderId="123" xfId="0" applyFont="1" applyBorder="1" applyAlignment="1">
      <alignment horizontal="center" vertical="center" wrapText="1"/>
    </xf>
    <xf numFmtId="0" fontId="114" fillId="0" borderId="75" xfId="0" applyFont="1" applyBorder="1" applyAlignment="1">
      <alignment horizontal="center" vertical="center" wrapText="1"/>
    </xf>
    <xf numFmtId="0" fontId="114" fillId="0" borderId="7" xfId="0" applyFont="1" applyBorder="1" applyAlignment="1">
      <alignment horizontal="center" vertical="center" wrapText="1"/>
    </xf>
    <xf numFmtId="0" fontId="111" fillId="0" borderId="75" xfId="0" applyFont="1" applyBorder="1" applyAlignment="1">
      <alignment horizontal="center" vertical="center" wrapText="1"/>
    </xf>
    <xf numFmtId="0" fontId="111" fillId="0" borderId="74" xfId="0" applyFont="1" applyBorder="1" applyAlignment="1">
      <alignment horizontal="center" vertical="center" wrapText="1"/>
    </xf>
    <xf numFmtId="0" fontId="114" fillId="0" borderId="53" xfId="0" applyFont="1" applyBorder="1" applyAlignment="1">
      <alignment horizontal="left" vertical="top" wrapText="1"/>
    </xf>
    <xf numFmtId="0" fontId="114" fillId="0" borderId="76" xfId="0" applyFont="1" applyBorder="1" applyAlignment="1">
      <alignment horizontal="left" vertical="top" wrapText="1"/>
    </xf>
    <xf numFmtId="0" fontId="114" fillId="0" borderId="62" xfId="0" applyFont="1" applyBorder="1" applyAlignment="1">
      <alignment horizontal="left" vertical="top" wrapText="1"/>
    </xf>
    <xf numFmtId="0" fontId="114" fillId="0" borderId="90" xfId="0" applyFont="1" applyBorder="1" applyAlignment="1">
      <alignment horizontal="left" vertical="top" wrapText="1"/>
    </xf>
    <xf numFmtId="0" fontId="114" fillId="0" borderId="97" xfId="0" applyFont="1" applyBorder="1" applyAlignment="1">
      <alignment horizontal="left" vertical="top" wrapText="1"/>
    </xf>
    <xf numFmtId="0" fontId="114" fillId="0" borderId="128" xfId="0" applyFont="1" applyBorder="1" applyAlignment="1">
      <alignment horizontal="left" vertical="top" wrapText="1"/>
    </xf>
    <xf numFmtId="0" fontId="114" fillId="0" borderId="85" xfId="0" applyFont="1" applyBorder="1" applyAlignment="1">
      <alignment horizontal="center" vertical="center" wrapText="1"/>
    </xf>
    <xf numFmtId="0" fontId="114" fillId="0" borderId="66" xfId="0" applyFont="1" applyBorder="1" applyAlignment="1">
      <alignment horizontal="center" vertical="center" wrapText="1"/>
    </xf>
    <xf numFmtId="0" fontId="111" fillId="0" borderId="63" xfId="0" applyFont="1" applyBorder="1" applyAlignment="1">
      <alignment horizontal="center" vertical="center" wrapText="1"/>
    </xf>
    <xf numFmtId="0" fontId="111" fillId="0" borderId="68" xfId="0" applyFont="1" applyBorder="1" applyAlignment="1">
      <alignment horizontal="center" vertical="center" wrapText="1"/>
    </xf>
    <xf numFmtId="0" fontId="111" fillId="0" borderId="26" xfId="0" applyFont="1" applyBorder="1" applyAlignment="1">
      <alignment horizontal="center" vertical="center" wrapText="1"/>
    </xf>
    <xf numFmtId="0" fontId="111" fillId="0" borderId="27" xfId="0" applyFont="1" applyBorder="1" applyAlignment="1">
      <alignment horizontal="center" vertical="center" wrapText="1"/>
    </xf>
    <xf numFmtId="0" fontId="111" fillId="0" borderId="100" xfId="0" applyFont="1" applyBorder="1" applyAlignment="1">
      <alignment horizontal="center" vertical="top" wrapText="1"/>
    </xf>
    <xf numFmtId="0" fontId="111" fillId="0" borderId="101" xfId="0" applyFont="1" applyBorder="1" applyAlignment="1">
      <alignment horizontal="center" vertical="top" wrapText="1"/>
    </xf>
    <xf numFmtId="0" fontId="111" fillId="0" borderId="123" xfId="0" applyFont="1" applyBorder="1" applyAlignment="1">
      <alignment horizontal="center" vertical="top" wrapText="1"/>
    </xf>
    <xf numFmtId="0" fontId="111" fillId="0" borderId="124" xfId="0" applyFont="1" applyBorder="1" applyAlignment="1">
      <alignment horizontal="center" vertical="top" wrapText="1"/>
    </xf>
    <xf numFmtId="0" fontId="131" fillId="0" borderId="113" xfId="0" applyFont="1" applyBorder="1" applyAlignment="1">
      <alignment horizontal="left" vertical="top" wrapText="1"/>
    </xf>
    <xf numFmtId="0" fontId="131" fillId="0" borderId="114" xfId="0" applyFont="1" applyBorder="1" applyAlignment="1">
      <alignment horizontal="left" vertical="top" wrapText="1"/>
    </xf>
    <xf numFmtId="0" fontId="117" fillId="0" borderId="100" xfId="0" applyFont="1" applyBorder="1" applyAlignment="1">
      <alignment horizontal="center" vertical="center"/>
    </xf>
    <xf numFmtId="0" fontId="117" fillId="0" borderId="102" xfId="0" applyFont="1" applyBorder="1" applyAlignment="1">
      <alignment horizontal="center" vertical="center"/>
    </xf>
    <xf numFmtId="0" fontId="117" fillId="0" borderId="84" xfId="0" applyFont="1" applyBorder="1" applyAlignment="1">
      <alignment horizontal="center" vertical="center"/>
    </xf>
    <xf numFmtId="0" fontId="117" fillId="0" borderId="74" xfId="0" applyFont="1" applyBorder="1" applyAlignment="1">
      <alignment horizontal="center" vertical="center"/>
    </xf>
    <xf numFmtId="0" fontId="116" fillId="0" borderId="121" xfId="0" applyFont="1" applyBorder="1" applyAlignment="1">
      <alignment horizontal="center" vertical="center" wrapText="1"/>
    </xf>
    <xf numFmtId="0" fontId="116" fillId="0" borderId="125" xfId="0" applyFont="1" applyBorder="1" applyAlignment="1">
      <alignment horizontal="center" vertical="center" wrapText="1"/>
    </xf>
  </cellXfs>
  <cellStyles count="21415">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0968" xr:uid="{00000000-0005-0000-0000-0000C3020000}"/>
    <cellStyle name="Calculation 2 10 3" xfId="724" xr:uid="{00000000-0005-0000-0000-0000C4020000}"/>
    <cellStyle name="Calculation 2 10 3 2" xfId="20969" xr:uid="{00000000-0005-0000-0000-0000C5020000}"/>
    <cellStyle name="Calculation 2 10 4" xfId="725" xr:uid="{00000000-0005-0000-0000-0000C6020000}"/>
    <cellStyle name="Calculation 2 10 4 2" xfId="20970" xr:uid="{00000000-0005-0000-0000-0000C7020000}"/>
    <cellStyle name="Calculation 2 10 5" xfId="726" xr:uid="{00000000-0005-0000-0000-0000C8020000}"/>
    <cellStyle name="Calculation 2 10 5 2" xfId="20971" xr:uid="{00000000-0005-0000-0000-0000C9020000}"/>
    <cellStyle name="Calculation 2 11" xfId="727" xr:uid="{00000000-0005-0000-0000-0000CA020000}"/>
    <cellStyle name="Calculation 2 11 2" xfId="728" xr:uid="{00000000-0005-0000-0000-0000CB020000}"/>
    <cellStyle name="Calculation 2 11 2 2" xfId="20973" xr:uid="{00000000-0005-0000-0000-0000CC020000}"/>
    <cellStyle name="Calculation 2 11 3" xfId="729" xr:uid="{00000000-0005-0000-0000-0000CD020000}"/>
    <cellStyle name="Calculation 2 11 3 2" xfId="20974" xr:uid="{00000000-0005-0000-0000-0000CE020000}"/>
    <cellStyle name="Calculation 2 11 4" xfId="730" xr:uid="{00000000-0005-0000-0000-0000CF020000}"/>
    <cellStyle name="Calculation 2 11 4 2" xfId="20975" xr:uid="{00000000-0005-0000-0000-0000D0020000}"/>
    <cellStyle name="Calculation 2 11 5" xfId="731" xr:uid="{00000000-0005-0000-0000-0000D1020000}"/>
    <cellStyle name="Calculation 2 11 5 2" xfId="20976" xr:uid="{00000000-0005-0000-0000-0000D2020000}"/>
    <cellStyle name="Calculation 2 11 6" xfId="20972" xr:uid="{00000000-0005-0000-0000-0000D3020000}"/>
    <cellStyle name="Calculation 2 12" xfId="732" xr:uid="{00000000-0005-0000-0000-0000D4020000}"/>
    <cellStyle name="Calculation 2 12 2" xfId="733" xr:uid="{00000000-0005-0000-0000-0000D5020000}"/>
    <cellStyle name="Calculation 2 12 2 2" xfId="20978" xr:uid="{00000000-0005-0000-0000-0000D6020000}"/>
    <cellStyle name="Calculation 2 12 3" xfId="734" xr:uid="{00000000-0005-0000-0000-0000D7020000}"/>
    <cellStyle name="Calculation 2 12 3 2" xfId="20979" xr:uid="{00000000-0005-0000-0000-0000D8020000}"/>
    <cellStyle name="Calculation 2 12 4" xfId="735" xr:uid="{00000000-0005-0000-0000-0000D9020000}"/>
    <cellStyle name="Calculation 2 12 4 2" xfId="20980" xr:uid="{00000000-0005-0000-0000-0000DA020000}"/>
    <cellStyle name="Calculation 2 12 5" xfId="736" xr:uid="{00000000-0005-0000-0000-0000DB020000}"/>
    <cellStyle name="Calculation 2 12 5 2" xfId="20981" xr:uid="{00000000-0005-0000-0000-0000DC020000}"/>
    <cellStyle name="Calculation 2 12 6" xfId="20977" xr:uid="{00000000-0005-0000-0000-0000DD020000}"/>
    <cellStyle name="Calculation 2 13" xfId="737" xr:uid="{00000000-0005-0000-0000-0000DE020000}"/>
    <cellStyle name="Calculation 2 13 2" xfId="738" xr:uid="{00000000-0005-0000-0000-0000DF020000}"/>
    <cellStyle name="Calculation 2 13 2 2" xfId="20983" xr:uid="{00000000-0005-0000-0000-0000E0020000}"/>
    <cellStyle name="Calculation 2 13 3" xfId="739" xr:uid="{00000000-0005-0000-0000-0000E1020000}"/>
    <cellStyle name="Calculation 2 13 3 2" xfId="20984" xr:uid="{00000000-0005-0000-0000-0000E2020000}"/>
    <cellStyle name="Calculation 2 13 4" xfId="740" xr:uid="{00000000-0005-0000-0000-0000E3020000}"/>
    <cellStyle name="Calculation 2 13 4 2" xfId="20985" xr:uid="{00000000-0005-0000-0000-0000E4020000}"/>
    <cellStyle name="Calculation 2 13 5" xfId="20982" xr:uid="{00000000-0005-0000-0000-0000E5020000}"/>
    <cellStyle name="Calculation 2 14" xfId="741" xr:uid="{00000000-0005-0000-0000-0000E6020000}"/>
    <cellStyle name="Calculation 2 14 2" xfId="20986" xr:uid="{00000000-0005-0000-0000-0000E7020000}"/>
    <cellStyle name="Calculation 2 15" xfId="742" xr:uid="{00000000-0005-0000-0000-0000E8020000}"/>
    <cellStyle name="Calculation 2 15 2" xfId="20987" xr:uid="{00000000-0005-0000-0000-0000E9020000}"/>
    <cellStyle name="Calculation 2 16" xfId="743" xr:uid="{00000000-0005-0000-0000-0000EA020000}"/>
    <cellStyle name="Calculation 2 16 2" xfId="20988" xr:uid="{00000000-0005-0000-0000-0000EB020000}"/>
    <cellStyle name="Calculation 2 17" xfId="20967" xr:uid="{00000000-0005-0000-0000-0000EC020000}"/>
    <cellStyle name="Calculation 2 2" xfId="744" xr:uid="{00000000-0005-0000-0000-0000ED020000}"/>
    <cellStyle name="Calculation 2 2 10" xfId="20989" xr:uid="{00000000-0005-0000-0000-0000EE020000}"/>
    <cellStyle name="Calculation 2 2 2" xfId="745" xr:uid="{00000000-0005-0000-0000-0000EF020000}"/>
    <cellStyle name="Calculation 2 2 2 2" xfId="746" xr:uid="{00000000-0005-0000-0000-0000F0020000}"/>
    <cellStyle name="Calculation 2 2 2 2 2" xfId="20991" xr:uid="{00000000-0005-0000-0000-0000F1020000}"/>
    <cellStyle name="Calculation 2 2 2 3" xfId="747" xr:uid="{00000000-0005-0000-0000-0000F2020000}"/>
    <cellStyle name="Calculation 2 2 2 3 2" xfId="20992" xr:uid="{00000000-0005-0000-0000-0000F3020000}"/>
    <cellStyle name="Calculation 2 2 2 4" xfId="748" xr:uid="{00000000-0005-0000-0000-0000F4020000}"/>
    <cellStyle name="Calculation 2 2 2 4 2" xfId="20993" xr:uid="{00000000-0005-0000-0000-0000F5020000}"/>
    <cellStyle name="Calculation 2 2 2 5" xfId="20990" xr:uid="{00000000-0005-0000-0000-0000F6020000}"/>
    <cellStyle name="Calculation 2 2 3" xfId="749" xr:uid="{00000000-0005-0000-0000-0000F7020000}"/>
    <cellStyle name="Calculation 2 2 3 2" xfId="750" xr:uid="{00000000-0005-0000-0000-0000F8020000}"/>
    <cellStyle name="Calculation 2 2 3 2 2" xfId="20995" xr:uid="{00000000-0005-0000-0000-0000F9020000}"/>
    <cellStyle name="Calculation 2 2 3 3" xfId="751" xr:uid="{00000000-0005-0000-0000-0000FA020000}"/>
    <cellStyle name="Calculation 2 2 3 3 2" xfId="20996" xr:uid="{00000000-0005-0000-0000-0000FB020000}"/>
    <cellStyle name="Calculation 2 2 3 4" xfId="752" xr:uid="{00000000-0005-0000-0000-0000FC020000}"/>
    <cellStyle name="Calculation 2 2 3 4 2" xfId="20997" xr:uid="{00000000-0005-0000-0000-0000FD020000}"/>
    <cellStyle name="Calculation 2 2 3 5" xfId="20994" xr:uid="{00000000-0005-0000-0000-0000FE020000}"/>
    <cellStyle name="Calculation 2 2 4" xfId="753" xr:uid="{00000000-0005-0000-0000-0000FF020000}"/>
    <cellStyle name="Calculation 2 2 4 2" xfId="754" xr:uid="{00000000-0005-0000-0000-000000030000}"/>
    <cellStyle name="Calculation 2 2 4 2 2" xfId="20999" xr:uid="{00000000-0005-0000-0000-000001030000}"/>
    <cellStyle name="Calculation 2 2 4 3" xfId="755" xr:uid="{00000000-0005-0000-0000-000002030000}"/>
    <cellStyle name="Calculation 2 2 4 3 2" xfId="21000" xr:uid="{00000000-0005-0000-0000-000003030000}"/>
    <cellStyle name="Calculation 2 2 4 4" xfId="756" xr:uid="{00000000-0005-0000-0000-000004030000}"/>
    <cellStyle name="Calculation 2 2 4 4 2" xfId="21001" xr:uid="{00000000-0005-0000-0000-000005030000}"/>
    <cellStyle name="Calculation 2 2 4 5" xfId="20998" xr:uid="{00000000-0005-0000-0000-000006030000}"/>
    <cellStyle name="Calculation 2 2 5" xfId="757" xr:uid="{00000000-0005-0000-0000-000007030000}"/>
    <cellStyle name="Calculation 2 2 5 2" xfId="758" xr:uid="{00000000-0005-0000-0000-000008030000}"/>
    <cellStyle name="Calculation 2 2 5 2 2" xfId="21003" xr:uid="{00000000-0005-0000-0000-000009030000}"/>
    <cellStyle name="Calculation 2 2 5 3" xfId="759" xr:uid="{00000000-0005-0000-0000-00000A030000}"/>
    <cellStyle name="Calculation 2 2 5 3 2" xfId="21004" xr:uid="{00000000-0005-0000-0000-00000B030000}"/>
    <cellStyle name="Calculation 2 2 5 4" xfId="760" xr:uid="{00000000-0005-0000-0000-00000C030000}"/>
    <cellStyle name="Calculation 2 2 5 4 2" xfId="21005" xr:uid="{00000000-0005-0000-0000-00000D030000}"/>
    <cellStyle name="Calculation 2 2 5 5" xfId="21002" xr:uid="{00000000-0005-0000-0000-00000E030000}"/>
    <cellStyle name="Calculation 2 2 6" xfId="761" xr:uid="{00000000-0005-0000-0000-00000F030000}"/>
    <cellStyle name="Calculation 2 2 6 2" xfId="21006" xr:uid="{00000000-0005-0000-0000-000010030000}"/>
    <cellStyle name="Calculation 2 2 7" xfId="762" xr:uid="{00000000-0005-0000-0000-000011030000}"/>
    <cellStyle name="Calculation 2 2 7 2" xfId="21007" xr:uid="{00000000-0005-0000-0000-000012030000}"/>
    <cellStyle name="Calculation 2 2 8" xfId="763" xr:uid="{00000000-0005-0000-0000-000013030000}"/>
    <cellStyle name="Calculation 2 2 8 2" xfId="21008" xr:uid="{00000000-0005-0000-0000-000014030000}"/>
    <cellStyle name="Calculation 2 2 9" xfId="764" xr:uid="{00000000-0005-0000-0000-000015030000}"/>
    <cellStyle name="Calculation 2 2 9 2" xfId="21009" xr:uid="{00000000-0005-0000-0000-000016030000}"/>
    <cellStyle name="Calculation 2 3" xfId="765" xr:uid="{00000000-0005-0000-0000-000017030000}"/>
    <cellStyle name="Calculation 2 3 2" xfId="766" xr:uid="{00000000-0005-0000-0000-000018030000}"/>
    <cellStyle name="Calculation 2 3 2 2" xfId="21010" xr:uid="{00000000-0005-0000-0000-000019030000}"/>
    <cellStyle name="Calculation 2 3 3" xfId="767" xr:uid="{00000000-0005-0000-0000-00001A030000}"/>
    <cellStyle name="Calculation 2 3 3 2" xfId="21011" xr:uid="{00000000-0005-0000-0000-00001B030000}"/>
    <cellStyle name="Calculation 2 3 4" xfId="768" xr:uid="{00000000-0005-0000-0000-00001C030000}"/>
    <cellStyle name="Calculation 2 3 4 2" xfId="21012" xr:uid="{00000000-0005-0000-0000-00001D030000}"/>
    <cellStyle name="Calculation 2 3 5" xfId="769" xr:uid="{00000000-0005-0000-0000-00001E030000}"/>
    <cellStyle name="Calculation 2 3 5 2" xfId="21013" xr:uid="{00000000-0005-0000-0000-00001F030000}"/>
    <cellStyle name="Calculation 2 4" xfId="770" xr:uid="{00000000-0005-0000-0000-000020030000}"/>
    <cellStyle name="Calculation 2 4 2" xfId="771" xr:uid="{00000000-0005-0000-0000-000021030000}"/>
    <cellStyle name="Calculation 2 4 2 2" xfId="21014" xr:uid="{00000000-0005-0000-0000-000022030000}"/>
    <cellStyle name="Calculation 2 4 3" xfId="772" xr:uid="{00000000-0005-0000-0000-000023030000}"/>
    <cellStyle name="Calculation 2 4 3 2" xfId="21015" xr:uid="{00000000-0005-0000-0000-000024030000}"/>
    <cellStyle name="Calculation 2 4 4" xfId="773" xr:uid="{00000000-0005-0000-0000-000025030000}"/>
    <cellStyle name="Calculation 2 4 4 2" xfId="21016" xr:uid="{00000000-0005-0000-0000-000026030000}"/>
    <cellStyle name="Calculation 2 4 5" xfId="774" xr:uid="{00000000-0005-0000-0000-000027030000}"/>
    <cellStyle name="Calculation 2 4 5 2" xfId="21017" xr:uid="{00000000-0005-0000-0000-000028030000}"/>
    <cellStyle name="Calculation 2 5" xfId="775" xr:uid="{00000000-0005-0000-0000-000029030000}"/>
    <cellStyle name="Calculation 2 5 2" xfId="776" xr:uid="{00000000-0005-0000-0000-00002A030000}"/>
    <cellStyle name="Calculation 2 5 2 2" xfId="21018" xr:uid="{00000000-0005-0000-0000-00002B030000}"/>
    <cellStyle name="Calculation 2 5 3" xfId="777" xr:uid="{00000000-0005-0000-0000-00002C030000}"/>
    <cellStyle name="Calculation 2 5 3 2" xfId="21019" xr:uid="{00000000-0005-0000-0000-00002D030000}"/>
    <cellStyle name="Calculation 2 5 4" xfId="778" xr:uid="{00000000-0005-0000-0000-00002E030000}"/>
    <cellStyle name="Calculation 2 5 4 2" xfId="21020" xr:uid="{00000000-0005-0000-0000-00002F030000}"/>
    <cellStyle name="Calculation 2 5 5" xfId="779" xr:uid="{00000000-0005-0000-0000-000030030000}"/>
    <cellStyle name="Calculation 2 5 5 2" xfId="21021" xr:uid="{00000000-0005-0000-0000-000031030000}"/>
    <cellStyle name="Calculation 2 6" xfId="780" xr:uid="{00000000-0005-0000-0000-000032030000}"/>
    <cellStyle name="Calculation 2 6 2" xfId="781" xr:uid="{00000000-0005-0000-0000-000033030000}"/>
    <cellStyle name="Calculation 2 6 2 2" xfId="21022" xr:uid="{00000000-0005-0000-0000-000034030000}"/>
    <cellStyle name="Calculation 2 6 3" xfId="782" xr:uid="{00000000-0005-0000-0000-000035030000}"/>
    <cellStyle name="Calculation 2 6 3 2" xfId="21023" xr:uid="{00000000-0005-0000-0000-000036030000}"/>
    <cellStyle name="Calculation 2 6 4" xfId="783" xr:uid="{00000000-0005-0000-0000-000037030000}"/>
    <cellStyle name="Calculation 2 6 4 2" xfId="21024" xr:uid="{00000000-0005-0000-0000-000038030000}"/>
    <cellStyle name="Calculation 2 6 5" xfId="784" xr:uid="{00000000-0005-0000-0000-000039030000}"/>
    <cellStyle name="Calculation 2 6 5 2" xfId="21025" xr:uid="{00000000-0005-0000-0000-00003A030000}"/>
    <cellStyle name="Calculation 2 7" xfId="785" xr:uid="{00000000-0005-0000-0000-00003B030000}"/>
    <cellStyle name="Calculation 2 7 2" xfId="786" xr:uid="{00000000-0005-0000-0000-00003C030000}"/>
    <cellStyle name="Calculation 2 7 2 2" xfId="21026" xr:uid="{00000000-0005-0000-0000-00003D030000}"/>
    <cellStyle name="Calculation 2 7 3" xfId="787" xr:uid="{00000000-0005-0000-0000-00003E030000}"/>
    <cellStyle name="Calculation 2 7 3 2" xfId="21027" xr:uid="{00000000-0005-0000-0000-00003F030000}"/>
    <cellStyle name="Calculation 2 7 4" xfId="788" xr:uid="{00000000-0005-0000-0000-000040030000}"/>
    <cellStyle name="Calculation 2 7 4 2" xfId="21028" xr:uid="{00000000-0005-0000-0000-000041030000}"/>
    <cellStyle name="Calculation 2 7 5" xfId="789" xr:uid="{00000000-0005-0000-0000-000042030000}"/>
    <cellStyle name="Calculation 2 7 5 2" xfId="21029" xr:uid="{00000000-0005-0000-0000-000043030000}"/>
    <cellStyle name="Calculation 2 8" xfId="790" xr:uid="{00000000-0005-0000-0000-000044030000}"/>
    <cellStyle name="Calculation 2 8 2" xfId="791" xr:uid="{00000000-0005-0000-0000-000045030000}"/>
    <cellStyle name="Calculation 2 8 2 2" xfId="21030" xr:uid="{00000000-0005-0000-0000-000046030000}"/>
    <cellStyle name="Calculation 2 8 3" xfId="792" xr:uid="{00000000-0005-0000-0000-000047030000}"/>
    <cellStyle name="Calculation 2 8 3 2" xfId="21031" xr:uid="{00000000-0005-0000-0000-000048030000}"/>
    <cellStyle name="Calculation 2 8 4" xfId="793" xr:uid="{00000000-0005-0000-0000-000049030000}"/>
    <cellStyle name="Calculation 2 8 4 2" xfId="21032" xr:uid="{00000000-0005-0000-0000-00004A030000}"/>
    <cellStyle name="Calculation 2 8 5" xfId="794" xr:uid="{00000000-0005-0000-0000-00004B030000}"/>
    <cellStyle name="Calculation 2 8 5 2" xfId="21033" xr:uid="{00000000-0005-0000-0000-00004C030000}"/>
    <cellStyle name="Calculation 2 9" xfId="795" xr:uid="{00000000-0005-0000-0000-00004D030000}"/>
    <cellStyle name="Calculation 2 9 2" xfId="796" xr:uid="{00000000-0005-0000-0000-00004E030000}"/>
    <cellStyle name="Calculation 2 9 2 2" xfId="21034" xr:uid="{00000000-0005-0000-0000-00004F030000}"/>
    <cellStyle name="Calculation 2 9 3" xfId="797" xr:uid="{00000000-0005-0000-0000-000050030000}"/>
    <cellStyle name="Calculation 2 9 3 2" xfId="21035" xr:uid="{00000000-0005-0000-0000-000051030000}"/>
    <cellStyle name="Calculation 2 9 4" xfId="798" xr:uid="{00000000-0005-0000-0000-000052030000}"/>
    <cellStyle name="Calculation 2 9 4 2" xfId="21036" xr:uid="{00000000-0005-0000-0000-000053030000}"/>
    <cellStyle name="Calculation 2 9 5" xfId="799" xr:uid="{00000000-0005-0000-0000-000054030000}"/>
    <cellStyle name="Calculation 2 9 5 2" xfId="21037" xr:uid="{00000000-0005-0000-0000-000055030000}"/>
    <cellStyle name="Calculation 3" xfId="800" xr:uid="{00000000-0005-0000-0000-000056030000}"/>
    <cellStyle name="Calculation 3 2" xfId="801" xr:uid="{00000000-0005-0000-0000-000057030000}"/>
    <cellStyle name="Calculation 3 2 2" xfId="21039" xr:uid="{00000000-0005-0000-0000-000058030000}"/>
    <cellStyle name="Calculation 3 3" xfId="802" xr:uid="{00000000-0005-0000-0000-000059030000}"/>
    <cellStyle name="Calculation 3 3 2" xfId="21040" xr:uid="{00000000-0005-0000-0000-00005A030000}"/>
    <cellStyle name="Calculation 3 4" xfId="21038" xr:uid="{00000000-0005-0000-0000-00005B030000}"/>
    <cellStyle name="Calculation 4" xfId="803" xr:uid="{00000000-0005-0000-0000-00005C030000}"/>
    <cellStyle name="Calculation 4 2" xfId="804" xr:uid="{00000000-0005-0000-0000-00005D030000}"/>
    <cellStyle name="Calculation 4 2 2" xfId="21042" xr:uid="{00000000-0005-0000-0000-00005E030000}"/>
    <cellStyle name="Calculation 4 3" xfId="805" xr:uid="{00000000-0005-0000-0000-00005F030000}"/>
    <cellStyle name="Calculation 4 3 2" xfId="21043" xr:uid="{00000000-0005-0000-0000-000060030000}"/>
    <cellStyle name="Calculation 4 4" xfId="21041" xr:uid="{00000000-0005-0000-0000-000061030000}"/>
    <cellStyle name="Calculation 5" xfId="806" xr:uid="{00000000-0005-0000-0000-000062030000}"/>
    <cellStyle name="Calculation 5 2" xfId="807" xr:uid="{00000000-0005-0000-0000-000063030000}"/>
    <cellStyle name="Calculation 5 2 2" xfId="21045" xr:uid="{00000000-0005-0000-0000-000064030000}"/>
    <cellStyle name="Calculation 5 3" xfId="808" xr:uid="{00000000-0005-0000-0000-000065030000}"/>
    <cellStyle name="Calculation 5 3 2" xfId="21046" xr:uid="{00000000-0005-0000-0000-000066030000}"/>
    <cellStyle name="Calculation 5 4" xfId="21044" xr:uid="{00000000-0005-0000-0000-000067030000}"/>
    <cellStyle name="Calculation 6" xfId="809" xr:uid="{00000000-0005-0000-0000-000068030000}"/>
    <cellStyle name="Calculation 6 2" xfId="810" xr:uid="{00000000-0005-0000-0000-000069030000}"/>
    <cellStyle name="Calculation 6 2 2" xfId="21048" xr:uid="{00000000-0005-0000-0000-00006A030000}"/>
    <cellStyle name="Calculation 6 3" xfId="811" xr:uid="{00000000-0005-0000-0000-00006B030000}"/>
    <cellStyle name="Calculation 6 3 2" xfId="21049" xr:uid="{00000000-0005-0000-0000-00006C030000}"/>
    <cellStyle name="Calculation 6 4" xfId="21047" xr:uid="{00000000-0005-0000-0000-00006D030000}"/>
    <cellStyle name="Calculation 7" xfId="812" xr:uid="{00000000-0005-0000-0000-00006E030000}"/>
    <cellStyle name="Calculation 7 2" xfId="21050"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0965"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052" xr:uid="{00000000-0005-0000-0000-00002B240000}"/>
    <cellStyle name="Gia's 11" xfId="21051" xr:uid="{00000000-0005-0000-0000-00002C240000}"/>
    <cellStyle name="Gia's 2" xfId="9187" xr:uid="{00000000-0005-0000-0000-00002D240000}"/>
    <cellStyle name="Gia's 2 2" xfId="21053" xr:uid="{00000000-0005-0000-0000-00002E240000}"/>
    <cellStyle name="Gia's 3" xfId="9188" xr:uid="{00000000-0005-0000-0000-00002F240000}"/>
    <cellStyle name="Gia's 3 2" xfId="21054" xr:uid="{00000000-0005-0000-0000-000030240000}"/>
    <cellStyle name="Gia's 4" xfId="9189" xr:uid="{00000000-0005-0000-0000-000031240000}"/>
    <cellStyle name="Gia's 4 2" xfId="21055" xr:uid="{00000000-0005-0000-0000-000032240000}"/>
    <cellStyle name="Gia's 5" xfId="9190" xr:uid="{00000000-0005-0000-0000-000033240000}"/>
    <cellStyle name="Gia's 5 2" xfId="21056" xr:uid="{00000000-0005-0000-0000-000034240000}"/>
    <cellStyle name="Gia's 6" xfId="9191" xr:uid="{00000000-0005-0000-0000-000035240000}"/>
    <cellStyle name="Gia's 6 2" xfId="21057" xr:uid="{00000000-0005-0000-0000-000036240000}"/>
    <cellStyle name="Gia's 7" xfId="9192" xr:uid="{00000000-0005-0000-0000-000037240000}"/>
    <cellStyle name="Gia's 7 2" xfId="21058" xr:uid="{00000000-0005-0000-0000-000038240000}"/>
    <cellStyle name="Gia's 8" xfId="9193" xr:uid="{00000000-0005-0000-0000-000039240000}"/>
    <cellStyle name="Gia's 8 2" xfId="21059" xr:uid="{00000000-0005-0000-0000-00003A240000}"/>
    <cellStyle name="Gia's 9" xfId="9194" xr:uid="{00000000-0005-0000-0000-00003B240000}"/>
    <cellStyle name="Gia's 9 2" xfId="21060"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061"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063" xr:uid="{00000000-0005-0000-0000-00005E240000}"/>
    <cellStyle name="Header2 3" xfId="9227" xr:uid="{00000000-0005-0000-0000-00005F240000}"/>
    <cellStyle name="Header2 3 2" xfId="21064" xr:uid="{00000000-0005-0000-0000-000060240000}"/>
    <cellStyle name="Header2 4" xfId="21062"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065" xr:uid="{00000000-0005-0000-0000-0000C1240000}"/>
    <cellStyle name="highlightExposure" xfId="9323" xr:uid="{00000000-0005-0000-0000-0000C2240000}"/>
    <cellStyle name="highlightExposure 2" xfId="21066" xr:uid="{00000000-0005-0000-0000-0000C3240000}"/>
    <cellStyle name="highlightPercentage" xfId="9324" xr:uid="{00000000-0005-0000-0000-0000C4240000}"/>
    <cellStyle name="highlightPercentage 2" xfId="21067" xr:uid="{00000000-0005-0000-0000-0000C5240000}"/>
    <cellStyle name="highlightText" xfId="9325" xr:uid="{00000000-0005-0000-0000-0000C6240000}"/>
    <cellStyle name="highlightText 2" xfId="2106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070" xr:uid="{00000000-0005-0000-0000-0000D3240000}"/>
    <cellStyle name="Input 2 10 3" xfId="9336" xr:uid="{00000000-0005-0000-0000-0000D4240000}"/>
    <cellStyle name="Input 2 10 3 2" xfId="21071" xr:uid="{00000000-0005-0000-0000-0000D5240000}"/>
    <cellStyle name="Input 2 10 4" xfId="9337" xr:uid="{00000000-0005-0000-0000-0000D6240000}"/>
    <cellStyle name="Input 2 10 4 2" xfId="21072" xr:uid="{00000000-0005-0000-0000-0000D7240000}"/>
    <cellStyle name="Input 2 10 5" xfId="9338" xr:uid="{00000000-0005-0000-0000-0000D8240000}"/>
    <cellStyle name="Input 2 10 5 2" xfId="21073" xr:uid="{00000000-0005-0000-0000-0000D9240000}"/>
    <cellStyle name="Input 2 11" xfId="9339" xr:uid="{00000000-0005-0000-0000-0000DA240000}"/>
    <cellStyle name="Input 2 11 2" xfId="9340" xr:uid="{00000000-0005-0000-0000-0000DB240000}"/>
    <cellStyle name="Input 2 11 2 2" xfId="21075" xr:uid="{00000000-0005-0000-0000-0000DC240000}"/>
    <cellStyle name="Input 2 11 3" xfId="9341" xr:uid="{00000000-0005-0000-0000-0000DD240000}"/>
    <cellStyle name="Input 2 11 3 2" xfId="21076" xr:uid="{00000000-0005-0000-0000-0000DE240000}"/>
    <cellStyle name="Input 2 11 4" xfId="9342" xr:uid="{00000000-0005-0000-0000-0000DF240000}"/>
    <cellStyle name="Input 2 11 4 2" xfId="21077" xr:uid="{00000000-0005-0000-0000-0000E0240000}"/>
    <cellStyle name="Input 2 11 5" xfId="9343" xr:uid="{00000000-0005-0000-0000-0000E1240000}"/>
    <cellStyle name="Input 2 11 5 2" xfId="21078" xr:uid="{00000000-0005-0000-0000-0000E2240000}"/>
    <cellStyle name="Input 2 11 6" xfId="21074" xr:uid="{00000000-0005-0000-0000-0000E3240000}"/>
    <cellStyle name="Input 2 12" xfId="9344" xr:uid="{00000000-0005-0000-0000-0000E4240000}"/>
    <cellStyle name="Input 2 12 2" xfId="9345" xr:uid="{00000000-0005-0000-0000-0000E5240000}"/>
    <cellStyle name="Input 2 12 2 2" xfId="21080" xr:uid="{00000000-0005-0000-0000-0000E6240000}"/>
    <cellStyle name="Input 2 12 3" xfId="9346" xr:uid="{00000000-0005-0000-0000-0000E7240000}"/>
    <cellStyle name="Input 2 12 3 2" xfId="21081" xr:uid="{00000000-0005-0000-0000-0000E8240000}"/>
    <cellStyle name="Input 2 12 4" xfId="9347" xr:uid="{00000000-0005-0000-0000-0000E9240000}"/>
    <cellStyle name="Input 2 12 4 2" xfId="21082" xr:uid="{00000000-0005-0000-0000-0000EA240000}"/>
    <cellStyle name="Input 2 12 5" xfId="9348" xr:uid="{00000000-0005-0000-0000-0000EB240000}"/>
    <cellStyle name="Input 2 12 5 2" xfId="21083" xr:uid="{00000000-0005-0000-0000-0000EC240000}"/>
    <cellStyle name="Input 2 12 6" xfId="21079" xr:uid="{00000000-0005-0000-0000-0000ED240000}"/>
    <cellStyle name="Input 2 13" xfId="9349" xr:uid="{00000000-0005-0000-0000-0000EE240000}"/>
    <cellStyle name="Input 2 13 2" xfId="9350" xr:uid="{00000000-0005-0000-0000-0000EF240000}"/>
    <cellStyle name="Input 2 13 2 2" xfId="21085" xr:uid="{00000000-0005-0000-0000-0000F0240000}"/>
    <cellStyle name="Input 2 13 3" xfId="9351" xr:uid="{00000000-0005-0000-0000-0000F1240000}"/>
    <cellStyle name="Input 2 13 3 2" xfId="21086" xr:uid="{00000000-0005-0000-0000-0000F2240000}"/>
    <cellStyle name="Input 2 13 4" xfId="9352" xr:uid="{00000000-0005-0000-0000-0000F3240000}"/>
    <cellStyle name="Input 2 13 4 2" xfId="21087" xr:uid="{00000000-0005-0000-0000-0000F4240000}"/>
    <cellStyle name="Input 2 13 5" xfId="21084" xr:uid="{00000000-0005-0000-0000-0000F5240000}"/>
    <cellStyle name="Input 2 14" xfId="9353" xr:uid="{00000000-0005-0000-0000-0000F6240000}"/>
    <cellStyle name="Input 2 14 2" xfId="21088" xr:uid="{00000000-0005-0000-0000-0000F7240000}"/>
    <cellStyle name="Input 2 15" xfId="9354" xr:uid="{00000000-0005-0000-0000-0000F8240000}"/>
    <cellStyle name="Input 2 15 2" xfId="21089" xr:uid="{00000000-0005-0000-0000-0000F9240000}"/>
    <cellStyle name="Input 2 16" xfId="9355" xr:uid="{00000000-0005-0000-0000-0000FA240000}"/>
    <cellStyle name="Input 2 16 2" xfId="21090" xr:uid="{00000000-0005-0000-0000-0000FB240000}"/>
    <cellStyle name="Input 2 17" xfId="21069" xr:uid="{00000000-0005-0000-0000-0000FC240000}"/>
    <cellStyle name="Input 2 2" xfId="9356" xr:uid="{00000000-0005-0000-0000-0000FD240000}"/>
    <cellStyle name="Input 2 2 10" xfId="21091" xr:uid="{00000000-0005-0000-0000-0000FE240000}"/>
    <cellStyle name="Input 2 2 2" xfId="9357" xr:uid="{00000000-0005-0000-0000-0000FF240000}"/>
    <cellStyle name="Input 2 2 2 2" xfId="9358" xr:uid="{00000000-0005-0000-0000-000000250000}"/>
    <cellStyle name="Input 2 2 2 2 2" xfId="21093" xr:uid="{00000000-0005-0000-0000-000001250000}"/>
    <cellStyle name="Input 2 2 2 3" xfId="9359" xr:uid="{00000000-0005-0000-0000-000002250000}"/>
    <cellStyle name="Input 2 2 2 3 2" xfId="21094" xr:uid="{00000000-0005-0000-0000-000003250000}"/>
    <cellStyle name="Input 2 2 2 4" xfId="9360" xr:uid="{00000000-0005-0000-0000-000004250000}"/>
    <cellStyle name="Input 2 2 2 4 2" xfId="21095" xr:uid="{00000000-0005-0000-0000-000005250000}"/>
    <cellStyle name="Input 2 2 2 5" xfId="21092" xr:uid="{00000000-0005-0000-0000-000006250000}"/>
    <cellStyle name="Input 2 2 3" xfId="9361" xr:uid="{00000000-0005-0000-0000-000007250000}"/>
    <cellStyle name="Input 2 2 3 2" xfId="9362" xr:uid="{00000000-0005-0000-0000-000008250000}"/>
    <cellStyle name="Input 2 2 3 2 2" xfId="21097" xr:uid="{00000000-0005-0000-0000-000009250000}"/>
    <cellStyle name="Input 2 2 3 3" xfId="9363" xr:uid="{00000000-0005-0000-0000-00000A250000}"/>
    <cellStyle name="Input 2 2 3 3 2" xfId="21098" xr:uid="{00000000-0005-0000-0000-00000B250000}"/>
    <cellStyle name="Input 2 2 3 4" xfId="9364" xr:uid="{00000000-0005-0000-0000-00000C250000}"/>
    <cellStyle name="Input 2 2 3 4 2" xfId="21099" xr:uid="{00000000-0005-0000-0000-00000D250000}"/>
    <cellStyle name="Input 2 2 3 5" xfId="21096" xr:uid="{00000000-0005-0000-0000-00000E250000}"/>
    <cellStyle name="Input 2 2 4" xfId="9365" xr:uid="{00000000-0005-0000-0000-00000F250000}"/>
    <cellStyle name="Input 2 2 4 2" xfId="9366" xr:uid="{00000000-0005-0000-0000-000010250000}"/>
    <cellStyle name="Input 2 2 4 2 2" xfId="21101" xr:uid="{00000000-0005-0000-0000-000011250000}"/>
    <cellStyle name="Input 2 2 4 3" xfId="9367" xr:uid="{00000000-0005-0000-0000-000012250000}"/>
    <cellStyle name="Input 2 2 4 3 2" xfId="21102" xr:uid="{00000000-0005-0000-0000-000013250000}"/>
    <cellStyle name="Input 2 2 4 4" xfId="9368" xr:uid="{00000000-0005-0000-0000-000014250000}"/>
    <cellStyle name="Input 2 2 4 4 2" xfId="21103" xr:uid="{00000000-0005-0000-0000-000015250000}"/>
    <cellStyle name="Input 2 2 4 5" xfId="21100" xr:uid="{00000000-0005-0000-0000-000016250000}"/>
    <cellStyle name="Input 2 2 5" xfId="9369" xr:uid="{00000000-0005-0000-0000-000017250000}"/>
    <cellStyle name="Input 2 2 5 2" xfId="9370" xr:uid="{00000000-0005-0000-0000-000018250000}"/>
    <cellStyle name="Input 2 2 5 2 2" xfId="21105" xr:uid="{00000000-0005-0000-0000-000019250000}"/>
    <cellStyle name="Input 2 2 5 3" xfId="9371" xr:uid="{00000000-0005-0000-0000-00001A250000}"/>
    <cellStyle name="Input 2 2 5 3 2" xfId="21106" xr:uid="{00000000-0005-0000-0000-00001B250000}"/>
    <cellStyle name="Input 2 2 5 4" xfId="9372" xr:uid="{00000000-0005-0000-0000-00001C250000}"/>
    <cellStyle name="Input 2 2 5 4 2" xfId="21107" xr:uid="{00000000-0005-0000-0000-00001D250000}"/>
    <cellStyle name="Input 2 2 5 5" xfId="21104" xr:uid="{00000000-0005-0000-0000-00001E250000}"/>
    <cellStyle name="Input 2 2 6" xfId="9373" xr:uid="{00000000-0005-0000-0000-00001F250000}"/>
    <cellStyle name="Input 2 2 6 2" xfId="21108" xr:uid="{00000000-0005-0000-0000-000020250000}"/>
    <cellStyle name="Input 2 2 7" xfId="9374" xr:uid="{00000000-0005-0000-0000-000021250000}"/>
    <cellStyle name="Input 2 2 7 2" xfId="21109" xr:uid="{00000000-0005-0000-0000-000022250000}"/>
    <cellStyle name="Input 2 2 8" xfId="9375" xr:uid="{00000000-0005-0000-0000-000023250000}"/>
    <cellStyle name="Input 2 2 8 2" xfId="21110" xr:uid="{00000000-0005-0000-0000-000024250000}"/>
    <cellStyle name="Input 2 2 9" xfId="9376" xr:uid="{00000000-0005-0000-0000-000025250000}"/>
    <cellStyle name="Input 2 2 9 2" xfId="21111" xr:uid="{00000000-0005-0000-0000-000026250000}"/>
    <cellStyle name="Input 2 3" xfId="9377" xr:uid="{00000000-0005-0000-0000-000027250000}"/>
    <cellStyle name="Input 2 3 2" xfId="9378" xr:uid="{00000000-0005-0000-0000-000028250000}"/>
    <cellStyle name="Input 2 3 2 2" xfId="21112" xr:uid="{00000000-0005-0000-0000-000029250000}"/>
    <cellStyle name="Input 2 3 3" xfId="9379" xr:uid="{00000000-0005-0000-0000-00002A250000}"/>
    <cellStyle name="Input 2 3 3 2" xfId="21113" xr:uid="{00000000-0005-0000-0000-00002B250000}"/>
    <cellStyle name="Input 2 3 4" xfId="9380" xr:uid="{00000000-0005-0000-0000-00002C250000}"/>
    <cellStyle name="Input 2 3 4 2" xfId="21114" xr:uid="{00000000-0005-0000-0000-00002D250000}"/>
    <cellStyle name="Input 2 3 5" xfId="9381" xr:uid="{00000000-0005-0000-0000-00002E250000}"/>
    <cellStyle name="Input 2 3 5 2" xfId="21115" xr:uid="{00000000-0005-0000-0000-00002F250000}"/>
    <cellStyle name="Input 2 4" xfId="9382" xr:uid="{00000000-0005-0000-0000-000030250000}"/>
    <cellStyle name="Input 2 4 2" xfId="9383" xr:uid="{00000000-0005-0000-0000-000031250000}"/>
    <cellStyle name="Input 2 4 2 2" xfId="21116" xr:uid="{00000000-0005-0000-0000-000032250000}"/>
    <cellStyle name="Input 2 4 3" xfId="9384" xr:uid="{00000000-0005-0000-0000-000033250000}"/>
    <cellStyle name="Input 2 4 3 2" xfId="21117" xr:uid="{00000000-0005-0000-0000-000034250000}"/>
    <cellStyle name="Input 2 4 4" xfId="9385" xr:uid="{00000000-0005-0000-0000-000035250000}"/>
    <cellStyle name="Input 2 4 4 2" xfId="21118" xr:uid="{00000000-0005-0000-0000-000036250000}"/>
    <cellStyle name="Input 2 4 5" xfId="9386" xr:uid="{00000000-0005-0000-0000-000037250000}"/>
    <cellStyle name="Input 2 4 5 2" xfId="21119" xr:uid="{00000000-0005-0000-0000-000038250000}"/>
    <cellStyle name="Input 2 5" xfId="9387" xr:uid="{00000000-0005-0000-0000-000039250000}"/>
    <cellStyle name="Input 2 5 2" xfId="9388" xr:uid="{00000000-0005-0000-0000-00003A250000}"/>
    <cellStyle name="Input 2 5 2 2" xfId="21120" xr:uid="{00000000-0005-0000-0000-00003B250000}"/>
    <cellStyle name="Input 2 5 3" xfId="9389" xr:uid="{00000000-0005-0000-0000-00003C250000}"/>
    <cellStyle name="Input 2 5 3 2" xfId="21121" xr:uid="{00000000-0005-0000-0000-00003D250000}"/>
    <cellStyle name="Input 2 5 4" xfId="9390" xr:uid="{00000000-0005-0000-0000-00003E250000}"/>
    <cellStyle name="Input 2 5 4 2" xfId="21122" xr:uid="{00000000-0005-0000-0000-00003F250000}"/>
    <cellStyle name="Input 2 5 5" xfId="9391" xr:uid="{00000000-0005-0000-0000-000040250000}"/>
    <cellStyle name="Input 2 5 5 2" xfId="21123" xr:uid="{00000000-0005-0000-0000-000041250000}"/>
    <cellStyle name="Input 2 6" xfId="9392" xr:uid="{00000000-0005-0000-0000-000042250000}"/>
    <cellStyle name="Input 2 6 2" xfId="9393" xr:uid="{00000000-0005-0000-0000-000043250000}"/>
    <cellStyle name="Input 2 6 2 2" xfId="21124" xr:uid="{00000000-0005-0000-0000-000044250000}"/>
    <cellStyle name="Input 2 6 3" xfId="9394" xr:uid="{00000000-0005-0000-0000-000045250000}"/>
    <cellStyle name="Input 2 6 3 2" xfId="21125" xr:uid="{00000000-0005-0000-0000-000046250000}"/>
    <cellStyle name="Input 2 6 4" xfId="9395" xr:uid="{00000000-0005-0000-0000-000047250000}"/>
    <cellStyle name="Input 2 6 4 2" xfId="21126" xr:uid="{00000000-0005-0000-0000-000048250000}"/>
    <cellStyle name="Input 2 6 5" xfId="9396" xr:uid="{00000000-0005-0000-0000-000049250000}"/>
    <cellStyle name="Input 2 6 5 2" xfId="21127" xr:uid="{00000000-0005-0000-0000-00004A250000}"/>
    <cellStyle name="Input 2 7" xfId="9397" xr:uid="{00000000-0005-0000-0000-00004B250000}"/>
    <cellStyle name="Input 2 7 2" xfId="9398" xr:uid="{00000000-0005-0000-0000-00004C250000}"/>
    <cellStyle name="Input 2 7 2 2" xfId="21128" xr:uid="{00000000-0005-0000-0000-00004D250000}"/>
    <cellStyle name="Input 2 7 3" xfId="9399" xr:uid="{00000000-0005-0000-0000-00004E250000}"/>
    <cellStyle name="Input 2 7 3 2" xfId="21129" xr:uid="{00000000-0005-0000-0000-00004F250000}"/>
    <cellStyle name="Input 2 7 4" xfId="9400" xr:uid="{00000000-0005-0000-0000-000050250000}"/>
    <cellStyle name="Input 2 7 4 2" xfId="21130" xr:uid="{00000000-0005-0000-0000-000051250000}"/>
    <cellStyle name="Input 2 7 5" xfId="9401" xr:uid="{00000000-0005-0000-0000-000052250000}"/>
    <cellStyle name="Input 2 7 5 2" xfId="21131" xr:uid="{00000000-0005-0000-0000-000053250000}"/>
    <cellStyle name="Input 2 8" xfId="9402" xr:uid="{00000000-0005-0000-0000-000054250000}"/>
    <cellStyle name="Input 2 8 2" xfId="9403" xr:uid="{00000000-0005-0000-0000-000055250000}"/>
    <cellStyle name="Input 2 8 2 2" xfId="21132" xr:uid="{00000000-0005-0000-0000-000056250000}"/>
    <cellStyle name="Input 2 8 3" xfId="9404" xr:uid="{00000000-0005-0000-0000-000057250000}"/>
    <cellStyle name="Input 2 8 3 2" xfId="21133" xr:uid="{00000000-0005-0000-0000-000058250000}"/>
    <cellStyle name="Input 2 8 4" xfId="9405" xr:uid="{00000000-0005-0000-0000-000059250000}"/>
    <cellStyle name="Input 2 8 4 2" xfId="21134" xr:uid="{00000000-0005-0000-0000-00005A250000}"/>
    <cellStyle name="Input 2 8 5" xfId="9406" xr:uid="{00000000-0005-0000-0000-00005B250000}"/>
    <cellStyle name="Input 2 8 5 2" xfId="21135" xr:uid="{00000000-0005-0000-0000-00005C250000}"/>
    <cellStyle name="Input 2 9" xfId="9407" xr:uid="{00000000-0005-0000-0000-00005D250000}"/>
    <cellStyle name="Input 2 9 2" xfId="9408" xr:uid="{00000000-0005-0000-0000-00005E250000}"/>
    <cellStyle name="Input 2 9 2 2" xfId="21136" xr:uid="{00000000-0005-0000-0000-00005F250000}"/>
    <cellStyle name="Input 2 9 3" xfId="9409" xr:uid="{00000000-0005-0000-0000-000060250000}"/>
    <cellStyle name="Input 2 9 3 2" xfId="21137" xr:uid="{00000000-0005-0000-0000-000061250000}"/>
    <cellStyle name="Input 2 9 4" xfId="9410" xr:uid="{00000000-0005-0000-0000-000062250000}"/>
    <cellStyle name="Input 2 9 4 2" xfId="21138" xr:uid="{00000000-0005-0000-0000-000063250000}"/>
    <cellStyle name="Input 2 9 5" xfId="9411" xr:uid="{00000000-0005-0000-0000-000064250000}"/>
    <cellStyle name="Input 2 9 5 2" xfId="21139" xr:uid="{00000000-0005-0000-0000-000065250000}"/>
    <cellStyle name="Input 3" xfId="9412" xr:uid="{00000000-0005-0000-0000-000066250000}"/>
    <cellStyle name="Input 3 2" xfId="9413" xr:uid="{00000000-0005-0000-0000-000067250000}"/>
    <cellStyle name="Input 3 2 2" xfId="21141" xr:uid="{00000000-0005-0000-0000-000068250000}"/>
    <cellStyle name="Input 3 3" xfId="9414" xr:uid="{00000000-0005-0000-0000-000069250000}"/>
    <cellStyle name="Input 3 3 2" xfId="21142" xr:uid="{00000000-0005-0000-0000-00006A250000}"/>
    <cellStyle name="Input 3 4" xfId="21140" xr:uid="{00000000-0005-0000-0000-00006B250000}"/>
    <cellStyle name="Input 4" xfId="9415" xr:uid="{00000000-0005-0000-0000-00006C250000}"/>
    <cellStyle name="Input 4 2" xfId="9416" xr:uid="{00000000-0005-0000-0000-00006D250000}"/>
    <cellStyle name="Input 4 2 2" xfId="21144" xr:uid="{00000000-0005-0000-0000-00006E250000}"/>
    <cellStyle name="Input 4 3" xfId="9417" xr:uid="{00000000-0005-0000-0000-00006F250000}"/>
    <cellStyle name="Input 4 3 2" xfId="21145" xr:uid="{00000000-0005-0000-0000-000070250000}"/>
    <cellStyle name="Input 4 4" xfId="21143" xr:uid="{00000000-0005-0000-0000-000071250000}"/>
    <cellStyle name="Input 5" xfId="9418" xr:uid="{00000000-0005-0000-0000-000072250000}"/>
    <cellStyle name="Input 5 2" xfId="9419" xr:uid="{00000000-0005-0000-0000-000073250000}"/>
    <cellStyle name="Input 5 2 2" xfId="21147" xr:uid="{00000000-0005-0000-0000-000074250000}"/>
    <cellStyle name="Input 5 3" xfId="9420" xr:uid="{00000000-0005-0000-0000-000075250000}"/>
    <cellStyle name="Input 5 3 2" xfId="21148" xr:uid="{00000000-0005-0000-0000-000076250000}"/>
    <cellStyle name="Input 5 4" xfId="21146" xr:uid="{00000000-0005-0000-0000-000077250000}"/>
    <cellStyle name="Input 6" xfId="9421" xr:uid="{00000000-0005-0000-0000-000078250000}"/>
    <cellStyle name="Input 6 2" xfId="9422" xr:uid="{00000000-0005-0000-0000-000079250000}"/>
    <cellStyle name="Input 6 2 2" xfId="21150" xr:uid="{00000000-0005-0000-0000-00007A250000}"/>
    <cellStyle name="Input 6 3" xfId="9423" xr:uid="{00000000-0005-0000-0000-00007B250000}"/>
    <cellStyle name="Input 6 3 2" xfId="21151" xr:uid="{00000000-0005-0000-0000-00007C250000}"/>
    <cellStyle name="Input 6 4" xfId="21149" xr:uid="{00000000-0005-0000-0000-00007D250000}"/>
    <cellStyle name="Input 7" xfId="9424" xr:uid="{00000000-0005-0000-0000-00007E250000}"/>
    <cellStyle name="Input 7 2" xfId="21152" xr:uid="{00000000-0005-0000-0000-00007F250000}"/>
    <cellStyle name="inputExposure" xfId="9425" xr:uid="{00000000-0005-0000-0000-000080250000}"/>
    <cellStyle name="inputExposure 2" xfId="2115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0963" xr:uid="{00000000-0005-0000-0000-000068280000}"/>
    <cellStyle name="Normal 122" xfId="20960" xr:uid="{00000000-0005-0000-0000-000069280000}"/>
    <cellStyle name="Normal 123" xfId="20966"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pital &amp; RWA N 2 2" xfId="20961" xr:uid="{00000000-0005-0000-0000-00005A500000}"/>
    <cellStyle name="Normal_Casestdy draft" xfId="15" xr:uid="{00000000-0005-0000-0000-00005B500000}"/>
    <cellStyle name="Normal_Casestdy draft 2" xfId="9" xr:uid="{00000000-0005-0000-0000-00005C500000}"/>
    <cellStyle name="Normalny_Eksport 2000 - F" xfId="20382" xr:uid="{00000000-0005-0000-0000-00005D500000}"/>
    <cellStyle name="Note 2" xfId="20383" xr:uid="{00000000-0005-0000-0000-00005E500000}"/>
    <cellStyle name="Note 2 10" xfId="20384" xr:uid="{00000000-0005-0000-0000-00005F500000}"/>
    <cellStyle name="Note 2 10 2" xfId="20385" xr:uid="{00000000-0005-0000-0000-000060500000}"/>
    <cellStyle name="Note 2 10 2 2" xfId="21155" xr:uid="{00000000-0005-0000-0000-000061500000}"/>
    <cellStyle name="Note 2 10 3" xfId="20386" xr:uid="{00000000-0005-0000-0000-000062500000}"/>
    <cellStyle name="Note 2 10 3 2" xfId="21156" xr:uid="{00000000-0005-0000-0000-000063500000}"/>
    <cellStyle name="Note 2 10 4" xfId="20387" xr:uid="{00000000-0005-0000-0000-000064500000}"/>
    <cellStyle name="Note 2 10 4 2" xfId="21157" xr:uid="{00000000-0005-0000-0000-000065500000}"/>
    <cellStyle name="Note 2 10 5" xfId="20388" xr:uid="{00000000-0005-0000-0000-000066500000}"/>
    <cellStyle name="Note 2 10 5 2" xfId="21158" xr:uid="{00000000-0005-0000-0000-000067500000}"/>
    <cellStyle name="Note 2 11" xfId="20389" xr:uid="{00000000-0005-0000-0000-000068500000}"/>
    <cellStyle name="Note 2 11 2" xfId="20390" xr:uid="{00000000-0005-0000-0000-000069500000}"/>
    <cellStyle name="Note 2 11 2 2" xfId="21159" xr:uid="{00000000-0005-0000-0000-00006A500000}"/>
    <cellStyle name="Note 2 11 3" xfId="20391" xr:uid="{00000000-0005-0000-0000-00006B500000}"/>
    <cellStyle name="Note 2 11 3 2" xfId="21160" xr:uid="{00000000-0005-0000-0000-00006C500000}"/>
    <cellStyle name="Note 2 11 4" xfId="20392" xr:uid="{00000000-0005-0000-0000-00006D500000}"/>
    <cellStyle name="Note 2 11 4 2" xfId="21161" xr:uid="{00000000-0005-0000-0000-00006E500000}"/>
    <cellStyle name="Note 2 11 5" xfId="20393" xr:uid="{00000000-0005-0000-0000-00006F500000}"/>
    <cellStyle name="Note 2 11 5 2" xfId="21162" xr:uid="{00000000-0005-0000-0000-000070500000}"/>
    <cellStyle name="Note 2 12" xfId="20394" xr:uid="{00000000-0005-0000-0000-000071500000}"/>
    <cellStyle name="Note 2 12 2" xfId="20395" xr:uid="{00000000-0005-0000-0000-000072500000}"/>
    <cellStyle name="Note 2 12 2 2" xfId="21163" xr:uid="{00000000-0005-0000-0000-000073500000}"/>
    <cellStyle name="Note 2 12 3" xfId="20396" xr:uid="{00000000-0005-0000-0000-000074500000}"/>
    <cellStyle name="Note 2 12 3 2" xfId="21164" xr:uid="{00000000-0005-0000-0000-000075500000}"/>
    <cellStyle name="Note 2 12 4" xfId="20397" xr:uid="{00000000-0005-0000-0000-000076500000}"/>
    <cellStyle name="Note 2 12 4 2" xfId="21165" xr:uid="{00000000-0005-0000-0000-000077500000}"/>
    <cellStyle name="Note 2 12 5" xfId="20398" xr:uid="{00000000-0005-0000-0000-000078500000}"/>
    <cellStyle name="Note 2 12 5 2" xfId="21166" xr:uid="{00000000-0005-0000-0000-000079500000}"/>
    <cellStyle name="Note 2 13" xfId="20399" xr:uid="{00000000-0005-0000-0000-00007A500000}"/>
    <cellStyle name="Note 2 13 2" xfId="20400" xr:uid="{00000000-0005-0000-0000-00007B500000}"/>
    <cellStyle name="Note 2 13 2 2" xfId="21167" xr:uid="{00000000-0005-0000-0000-00007C500000}"/>
    <cellStyle name="Note 2 13 3" xfId="20401" xr:uid="{00000000-0005-0000-0000-00007D500000}"/>
    <cellStyle name="Note 2 13 3 2" xfId="21168" xr:uid="{00000000-0005-0000-0000-00007E500000}"/>
    <cellStyle name="Note 2 13 4" xfId="20402" xr:uid="{00000000-0005-0000-0000-00007F500000}"/>
    <cellStyle name="Note 2 13 4 2" xfId="21169" xr:uid="{00000000-0005-0000-0000-000080500000}"/>
    <cellStyle name="Note 2 13 5" xfId="20403" xr:uid="{00000000-0005-0000-0000-000081500000}"/>
    <cellStyle name="Note 2 13 5 2" xfId="21170" xr:uid="{00000000-0005-0000-0000-000082500000}"/>
    <cellStyle name="Note 2 14" xfId="20404" xr:uid="{00000000-0005-0000-0000-000083500000}"/>
    <cellStyle name="Note 2 14 2" xfId="20405" xr:uid="{00000000-0005-0000-0000-000084500000}"/>
    <cellStyle name="Note 2 14 2 2" xfId="21172" xr:uid="{00000000-0005-0000-0000-000085500000}"/>
    <cellStyle name="Note 2 14 3" xfId="21171" xr:uid="{00000000-0005-0000-0000-000086500000}"/>
    <cellStyle name="Note 2 15" xfId="20406" xr:uid="{00000000-0005-0000-0000-000087500000}"/>
    <cellStyle name="Note 2 15 2" xfId="20407" xr:uid="{00000000-0005-0000-0000-000088500000}"/>
    <cellStyle name="Note 2 15 2 2" xfId="21173" xr:uid="{00000000-0005-0000-0000-000089500000}"/>
    <cellStyle name="Note 2 16" xfId="20408" xr:uid="{00000000-0005-0000-0000-00008A500000}"/>
    <cellStyle name="Note 2 16 2" xfId="21174" xr:uid="{00000000-0005-0000-0000-00008B500000}"/>
    <cellStyle name="Note 2 17" xfId="20409" xr:uid="{00000000-0005-0000-0000-00008C500000}"/>
    <cellStyle name="Note 2 17 2" xfId="21175" xr:uid="{00000000-0005-0000-0000-00008D500000}"/>
    <cellStyle name="Note 2 18" xfId="21154" xr:uid="{00000000-0005-0000-0000-00008E500000}"/>
    <cellStyle name="Note 2 2" xfId="20410" xr:uid="{00000000-0005-0000-0000-00008F500000}"/>
    <cellStyle name="Note 2 2 10" xfId="20411" xr:uid="{00000000-0005-0000-0000-000090500000}"/>
    <cellStyle name="Note 2 2 10 2" xfId="21177" xr:uid="{00000000-0005-0000-0000-000091500000}"/>
    <cellStyle name="Note 2 2 11" xfId="21176" xr:uid="{00000000-0005-0000-0000-000092500000}"/>
    <cellStyle name="Note 2 2 2" xfId="20412" xr:uid="{00000000-0005-0000-0000-000093500000}"/>
    <cellStyle name="Note 2 2 2 2" xfId="20413" xr:uid="{00000000-0005-0000-0000-000094500000}"/>
    <cellStyle name="Note 2 2 2 2 2" xfId="21179" xr:uid="{00000000-0005-0000-0000-000095500000}"/>
    <cellStyle name="Note 2 2 2 3" xfId="20414" xr:uid="{00000000-0005-0000-0000-000096500000}"/>
    <cellStyle name="Note 2 2 2 3 2" xfId="21180" xr:uid="{00000000-0005-0000-0000-000097500000}"/>
    <cellStyle name="Note 2 2 2 4" xfId="20415" xr:uid="{00000000-0005-0000-0000-000098500000}"/>
    <cellStyle name="Note 2 2 2 4 2" xfId="21181" xr:uid="{00000000-0005-0000-0000-000099500000}"/>
    <cellStyle name="Note 2 2 2 5" xfId="20416" xr:uid="{00000000-0005-0000-0000-00009A500000}"/>
    <cellStyle name="Note 2 2 2 5 2" xfId="21182" xr:uid="{00000000-0005-0000-0000-00009B500000}"/>
    <cellStyle name="Note 2 2 2 6" xfId="21178" xr:uid="{00000000-0005-0000-0000-00009C500000}"/>
    <cellStyle name="Note 2 2 3" xfId="20417" xr:uid="{00000000-0005-0000-0000-00009D500000}"/>
    <cellStyle name="Note 2 2 3 2" xfId="20418" xr:uid="{00000000-0005-0000-0000-00009E500000}"/>
    <cellStyle name="Note 2 2 3 2 2" xfId="21183" xr:uid="{00000000-0005-0000-0000-00009F500000}"/>
    <cellStyle name="Note 2 2 3 3" xfId="20419" xr:uid="{00000000-0005-0000-0000-0000A0500000}"/>
    <cellStyle name="Note 2 2 3 3 2" xfId="21184" xr:uid="{00000000-0005-0000-0000-0000A1500000}"/>
    <cellStyle name="Note 2 2 3 4" xfId="20420" xr:uid="{00000000-0005-0000-0000-0000A2500000}"/>
    <cellStyle name="Note 2 2 3 4 2" xfId="21185" xr:uid="{00000000-0005-0000-0000-0000A3500000}"/>
    <cellStyle name="Note 2 2 3 5" xfId="20421" xr:uid="{00000000-0005-0000-0000-0000A4500000}"/>
    <cellStyle name="Note 2 2 3 5 2" xfId="21186" xr:uid="{00000000-0005-0000-0000-0000A5500000}"/>
    <cellStyle name="Note 2 2 4" xfId="20422" xr:uid="{00000000-0005-0000-0000-0000A6500000}"/>
    <cellStyle name="Note 2 2 4 2" xfId="20423" xr:uid="{00000000-0005-0000-0000-0000A7500000}"/>
    <cellStyle name="Note 2 2 4 2 2" xfId="21188" xr:uid="{00000000-0005-0000-0000-0000A8500000}"/>
    <cellStyle name="Note 2 2 4 3" xfId="20424" xr:uid="{00000000-0005-0000-0000-0000A9500000}"/>
    <cellStyle name="Note 2 2 4 3 2" xfId="21189" xr:uid="{00000000-0005-0000-0000-0000AA500000}"/>
    <cellStyle name="Note 2 2 4 4" xfId="20425" xr:uid="{00000000-0005-0000-0000-0000AB500000}"/>
    <cellStyle name="Note 2 2 4 4 2" xfId="21190" xr:uid="{00000000-0005-0000-0000-0000AC500000}"/>
    <cellStyle name="Note 2 2 4 5" xfId="21187" xr:uid="{00000000-0005-0000-0000-0000AD500000}"/>
    <cellStyle name="Note 2 2 5" xfId="20426" xr:uid="{00000000-0005-0000-0000-0000AE500000}"/>
    <cellStyle name="Note 2 2 5 2" xfId="20427" xr:uid="{00000000-0005-0000-0000-0000AF500000}"/>
    <cellStyle name="Note 2 2 5 2 2" xfId="21192" xr:uid="{00000000-0005-0000-0000-0000B0500000}"/>
    <cellStyle name="Note 2 2 5 3" xfId="20428" xr:uid="{00000000-0005-0000-0000-0000B1500000}"/>
    <cellStyle name="Note 2 2 5 3 2" xfId="21193" xr:uid="{00000000-0005-0000-0000-0000B2500000}"/>
    <cellStyle name="Note 2 2 5 4" xfId="20429" xr:uid="{00000000-0005-0000-0000-0000B3500000}"/>
    <cellStyle name="Note 2 2 5 4 2" xfId="21194" xr:uid="{00000000-0005-0000-0000-0000B4500000}"/>
    <cellStyle name="Note 2 2 5 5" xfId="21191" xr:uid="{00000000-0005-0000-0000-0000B5500000}"/>
    <cellStyle name="Note 2 2 6" xfId="20430" xr:uid="{00000000-0005-0000-0000-0000B6500000}"/>
    <cellStyle name="Note 2 2 6 2" xfId="21195" xr:uid="{00000000-0005-0000-0000-0000B7500000}"/>
    <cellStyle name="Note 2 2 7" xfId="20431" xr:uid="{00000000-0005-0000-0000-0000B8500000}"/>
    <cellStyle name="Note 2 2 7 2" xfId="21196" xr:uid="{00000000-0005-0000-0000-0000B9500000}"/>
    <cellStyle name="Note 2 2 8" xfId="20432" xr:uid="{00000000-0005-0000-0000-0000BA500000}"/>
    <cellStyle name="Note 2 2 8 2" xfId="21197" xr:uid="{00000000-0005-0000-0000-0000BB500000}"/>
    <cellStyle name="Note 2 2 9" xfId="20433" xr:uid="{00000000-0005-0000-0000-0000BC500000}"/>
    <cellStyle name="Note 2 2 9 2" xfId="21198" xr:uid="{00000000-0005-0000-0000-0000BD500000}"/>
    <cellStyle name="Note 2 3" xfId="20434" xr:uid="{00000000-0005-0000-0000-0000BE500000}"/>
    <cellStyle name="Note 2 3 2" xfId="20435" xr:uid="{00000000-0005-0000-0000-0000BF500000}"/>
    <cellStyle name="Note 2 3 2 2" xfId="21199" xr:uid="{00000000-0005-0000-0000-0000C0500000}"/>
    <cellStyle name="Note 2 3 3" xfId="20436" xr:uid="{00000000-0005-0000-0000-0000C1500000}"/>
    <cellStyle name="Note 2 3 3 2" xfId="21200" xr:uid="{00000000-0005-0000-0000-0000C2500000}"/>
    <cellStyle name="Note 2 3 4" xfId="20437" xr:uid="{00000000-0005-0000-0000-0000C3500000}"/>
    <cellStyle name="Note 2 3 4 2" xfId="21201" xr:uid="{00000000-0005-0000-0000-0000C4500000}"/>
    <cellStyle name="Note 2 3 5" xfId="20438" xr:uid="{00000000-0005-0000-0000-0000C5500000}"/>
    <cellStyle name="Note 2 3 5 2" xfId="21202" xr:uid="{00000000-0005-0000-0000-0000C6500000}"/>
    <cellStyle name="Note 2 4" xfId="20439" xr:uid="{00000000-0005-0000-0000-0000C7500000}"/>
    <cellStyle name="Note 2 4 2" xfId="20440" xr:uid="{00000000-0005-0000-0000-0000C8500000}"/>
    <cellStyle name="Note 2 4 2 2" xfId="20441" xr:uid="{00000000-0005-0000-0000-0000C9500000}"/>
    <cellStyle name="Note 2 4 2 2 2" xfId="21203" xr:uid="{00000000-0005-0000-0000-0000CA500000}"/>
    <cellStyle name="Note 2 4 3" xfId="20442" xr:uid="{00000000-0005-0000-0000-0000CB500000}"/>
    <cellStyle name="Note 2 4 3 2" xfId="20443" xr:uid="{00000000-0005-0000-0000-0000CC500000}"/>
    <cellStyle name="Note 2 4 3 2 2" xfId="21204" xr:uid="{00000000-0005-0000-0000-0000CD500000}"/>
    <cellStyle name="Note 2 4 4" xfId="20444" xr:uid="{00000000-0005-0000-0000-0000CE500000}"/>
    <cellStyle name="Note 2 4 4 2" xfId="20445" xr:uid="{00000000-0005-0000-0000-0000CF500000}"/>
    <cellStyle name="Note 2 4 4 2 2" xfId="21205" xr:uid="{00000000-0005-0000-0000-0000D0500000}"/>
    <cellStyle name="Note 2 4 5" xfId="20446" xr:uid="{00000000-0005-0000-0000-0000D1500000}"/>
    <cellStyle name="Note 2 4 6" xfId="20447" xr:uid="{00000000-0005-0000-0000-0000D2500000}"/>
    <cellStyle name="Note 2 4 7" xfId="20448" xr:uid="{00000000-0005-0000-0000-0000D3500000}"/>
    <cellStyle name="Note 2 4 7 2" xfId="21206" xr:uid="{00000000-0005-0000-0000-0000D4500000}"/>
    <cellStyle name="Note 2 5" xfId="20449" xr:uid="{00000000-0005-0000-0000-0000D5500000}"/>
    <cellStyle name="Note 2 5 2" xfId="20450" xr:uid="{00000000-0005-0000-0000-0000D6500000}"/>
    <cellStyle name="Note 2 5 2 2" xfId="20451" xr:uid="{00000000-0005-0000-0000-0000D7500000}"/>
    <cellStyle name="Note 2 5 2 2 2" xfId="21207" xr:uid="{00000000-0005-0000-0000-0000D8500000}"/>
    <cellStyle name="Note 2 5 3" xfId="20452" xr:uid="{00000000-0005-0000-0000-0000D9500000}"/>
    <cellStyle name="Note 2 5 3 2" xfId="20453" xr:uid="{00000000-0005-0000-0000-0000DA500000}"/>
    <cellStyle name="Note 2 5 3 2 2" xfId="21208" xr:uid="{00000000-0005-0000-0000-0000DB500000}"/>
    <cellStyle name="Note 2 5 4" xfId="20454" xr:uid="{00000000-0005-0000-0000-0000DC500000}"/>
    <cellStyle name="Note 2 5 4 2" xfId="20455" xr:uid="{00000000-0005-0000-0000-0000DD500000}"/>
    <cellStyle name="Note 2 5 4 2 2" xfId="21209" xr:uid="{00000000-0005-0000-0000-0000DE500000}"/>
    <cellStyle name="Note 2 5 5" xfId="20456" xr:uid="{00000000-0005-0000-0000-0000DF500000}"/>
    <cellStyle name="Note 2 5 6" xfId="20457" xr:uid="{00000000-0005-0000-0000-0000E0500000}"/>
    <cellStyle name="Note 2 5 7" xfId="20458" xr:uid="{00000000-0005-0000-0000-0000E1500000}"/>
    <cellStyle name="Note 2 5 7 2" xfId="21210" xr:uid="{00000000-0005-0000-0000-0000E2500000}"/>
    <cellStyle name="Note 2 6" xfId="20459" xr:uid="{00000000-0005-0000-0000-0000E3500000}"/>
    <cellStyle name="Note 2 6 2" xfId="20460" xr:uid="{00000000-0005-0000-0000-0000E4500000}"/>
    <cellStyle name="Note 2 6 2 2" xfId="20461" xr:uid="{00000000-0005-0000-0000-0000E5500000}"/>
    <cellStyle name="Note 2 6 2 2 2" xfId="21211" xr:uid="{00000000-0005-0000-0000-0000E6500000}"/>
    <cellStyle name="Note 2 6 3" xfId="20462" xr:uid="{00000000-0005-0000-0000-0000E7500000}"/>
    <cellStyle name="Note 2 6 3 2" xfId="20463" xr:uid="{00000000-0005-0000-0000-0000E8500000}"/>
    <cellStyle name="Note 2 6 3 2 2" xfId="21212" xr:uid="{00000000-0005-0000-0000-0000E9500000}"/>
    <cellStyle name="Note 2 6 4" xfId="20464" xr:uid="{00000000-0005-0000-0000-0000EA500000}"/>
    <cellStyle name="Note 2 6 4 2" xfId="20465" xr:uid="{00000000-0005-0000-0000-0000EB500000}"/>
    <cellStyle name="Note 2 6 4 2 2" xfId="21213" xr:uid="{00000000-0005-0000-0000-0000EC500000}"/>
    <cellStyle name="Note 2 6 5" xfId="20466" xr:uid="{00000000-0005-0000-0000-0000ED500000}"/>
    <cellStyle name="Note 2 6 6" xfId="20467" xr:uid="{00000000-0005-0000-0000-0000EE500000}"/>
    <cellStyle name="Note 2 6 7" xfId="20468" xr:uid="{00000000-0005-0000-0000-0000EF500000}"/>
    <cellStyle name="Note 2 6 7 2" xfId="21214" xr:uid="{00000000-0005-0000-0000-0000F0500000}"/>
    <cellStyle name="Note 2 7" xfId="20469" xr:uid="{00000000-0005-0000-0000-0000F1500000}"/>
    <cellStyle name="Note 2 7 2" xfId="20470" xr:uid="{00000000-0005-0000-0000-0000F2500000}"/>
    <cellStyle name="Note 2 7 2 2" xfId="20471" xr:uid="{00000000-0005-0000-0000-0000F3500000}"/>
    <cellStyle name="Note 2 7 2 2 2" xfId="21215" xr:uid="{00000000-0005-0000-0000-0000F4500000}"/>
    <cellStyle name="Note 2 7 3" xfId="20472" xr:uid="{00000000-0005-0000-0000-0000F5500000}"/>
    <cellStyle name="Note 2 7 3 2" xfId="20473" xr:uid="{00000000-0005-0000-0000-0000F6500000}"/>
    <cellStyle name="Note 2 7 3 2 2" xfId="21216" xr:uid="{00000000-0005-0000-0000-0000F7500000}"/>
    <cellStyle name="Note 2 7 4" xfId="20474" xr:uid="{00000000-0005-0000-0000-0000F8500000}"/>
    <cellStyle name="Note 2 7 4 2" xfId="20475" xr:uid="{00000000-0005-0000-0000-0000F9500000}"/>
    <cellStyle name="Note 2 7 4 2 2" xfId="21217" xr:uid="{00000000-0005-0000-0000-0000FA500000}"/>
    <cellStyle name="Note 2 7 5" xfId="20476" xr:uid="{00000000-0005-0000-0000-0000FB500000}"/>
    <cellStyle name="Note 2 7 6" xfId="20477" xr:uid="{00000000-0005-0000-0000-0000FC500000}"/>
    <cellStyle name="Note 2 7 7" xfId="20478" xr:uid="{00000000-0005-0000-0000-0000FD500000}"/>
    <cellStyle name="Note 2 7 7 2" xfId="21218" xr:uid="{00000000-0005-0000-0000-0000FE500000}"/>
    <cellStyle name="Note 2 8" xfId="20479" xr:uid="{00000000-0005-0000-0000-0000FF500000}"/>
    <cellStyle name="Note 2 8 2" xfId="20480" xr:uid="{00000000-0005-0000-0000-000000510000}"/>
    <cellStyle name="Note 2 8 2 2" xfId="21219" xr:uid="{00000000-0005-0000-0000-000001510000}"/>
    <cellStyle name="Note 2 8 3" xfId="20481" xr:uid="{00000000-0005-0000-0000-000002510000}"/>
    <cellStyle name="Note 2 8 3 2" xfId="21220" xr:uid="{00000000-0005-0000-0000-000003510000}"/>
    <cellStyle name="Note 2 8 4" xfId="20482" xr:uid="{00000000-0005-0000-0000-000004510000}"/>
    <cellStyle name="Note 2 8 4 2" xfId="21221" xr:uid="{00000000-0005-0000-0000-000005510000}"/>
    <cellStyle name="Note 2 8 5" xfId="20483" xr:uid="{00000000-0005-0000-0000-000006510000}"/>
    <cellStyle name="Note 2 8 5 2" xfId="21222" xr:uid="{00000000-0005-0000-0000-000007510000}"/>
    <cellStyle name="Note 2 9" xfId="20484" xr:uid="{00000000-0005-0000-0000-000008510000}"/>
    <cellStyle name="Note 2 9 2" xfId="20485" xr:uid="{00000000-0005-0000-0000-000009510000}"/>
    <cellStyle name="Note 2 9 2 2" xfId="21223" xr:uid="{00000000-0005-0000-0000-00000A510000}"/>
    <cellStyle name="Note 2 9 3" xfId="20486" xr:uid="{00000000-0005-0000-0000-00000B510000}"/>
    <cellStyle name="Note 2 9 3 2" xfId="21224" xr:uid="{00000000-0005-0000-0000-00000C510000}"/>
    <cellStyle name="Note 2 9 4" xfId="20487" xr:uid="{00000000-0005-0000-0000-00000D510000}"/>
    <cellStyle name="Note 2 9 4 2" xfId="21225" xr:uid="{00000000-0005-0000-0000-00000E510000}"/>
    <cellStyle name="Note 2 9 5" xfId="20488" xr:uid="{00000000-0005-0000-0000-00000F510000}"/>
    <cellStyle name="Note 2 9 5 2" xfId="21226" xr:uid="{00000000-0005-0000-0000-000010510000}"/>
    <cellStyle name="Note 3 2" xfId="20489" xr:uid="{00000000-0005-0000-0000-000011510000}"/>
    <cellStyle name="Note 3 2 2" xfId="20490" xr:uid="{00000000-0005-0000-0000-000012510000}"/>
    <cellStyle name="Note 3 2 2 2" xfId="21228" xr:uid="{00000000-0005-0000-0000-000013510000}"/>
    <cellStyle name="Note 3 2 3" xfId="20491" xr:uid="{00000000-0005-0000-0000-000014510000}"/>
    <cellStyle name="Note 3 2 4" xfId="21227" xr:uid="{00000000-0005-0000-0000-000015510000}"/>
    <cellStyle name="Note 3 3" xfId="20492" xr:uid="{00000000-0005-0000-0000-000016510000}"/>
    <cellStyle name="Note 3 3 2" xfId="20493" xr:uid="{00000000-0005-0000-0000-000017510000}"/>
    <cellStyle name="Note 3 3 3" xfId="21229" xr:uid="{00000000-0005-0000-0000-000018510000}"/>
    <cellStyle name="Note 3 4" xfId="20494" xr:uid="{00000000-0005-0000-0000-000019510000}"/>
    <cellStyle name="Note 3 4 2" xfId="21230" xr:uid="{00000000-0005-0000-0000-00001A510000}"/>
    <cellStyle name="Note 3 5" xfId="20495" xr:uid="{00000000-0005-0000-0000-00001B510000}"/>
    <cellStyle name="Note 4 2" xfId="20496" xr:uid="{00000000-0005-0000-0000-00001C510000}"/>
    <cellStyle name="Note 4 2 2" xfId="20497" xr:uid="{00000000-0005-0000-0000-00001D510000}"/>
    <cellStyle name="Note 4 2 2 2" xfId="21232" xr:uid="{00000000-0005-0000-0000-00001E510000}"/>
    <cellStyle name="Note 4 2 3" xfId="20498" xr:uid="{00000000-0005-0000-0000-00001F510000}"/>
    <cellStyle name="Note 4 2 4" xfId="21231" xr:uid="{00000000-0005-0000-0000-000020510000}"/>
    <cellStyle name="Note 4 3" xfId="20499" xr:uid="{00000000-0005-0000-0000-000021510000}"/>
    <cellStyle name="Note 4 4" xfId="20500" xr:uid="{00000000-0005-0000-0000-000022510000}"/>
    <cellStyle name="Note 4 4 2" xfId="21233" xr:uid="{00000000-0005-0000-0000-000023510000}"/>
    <cellStyle name="Note 4 5" xfId="20501" xr:uid="{00000000-0005-0000-0000-000024510000}"/>
    <cellStyle name="Note 5" xfId="20502" xr:uid="{00000000-0005-0000-0000-000025510000}"/>
    <cellStyle name="Note 5 2" xfId="20503" xr:uid="{00000000-0005-0000-0000-000026510000}"/>
    <cellStyle name="Note 5 2 2" xfId="20504" xr:uid="{00000000-0005-0000-0000-000027510000}"/>
    <cellStyle name="Note 5 2 3" xfId="21235" xr:uid="{00000000-0005-0000-0000-000028510000}"/>
    <cellStyle name="Note 5 3" xfId="20505" xr:uid="{00000000-0005-0000-0000-000029510000}"/>
    <cellStyle name="Note 5 3 2" xfId="20506" xr:uid="{00000000-0005-0000-0000-00002A510000}"/>
    <cellStyle name="Note 5 3 3" xfId="21236" xr:uid="{00000000-0005-0000-0000-00002B510000}"/>
    <cellStyle name="Note 5 4" xfId="20507" xr:uid="{00000000-0005-0000-0000-00002C510000}"/>
    <cellStyle name="Note 5 4 2" xfId="21237" xr:uid="{00000000-0005-0000-0000-00002D510000}"/>
    <cellStyle name="Note 5 5" xfId="20508" xr:uid="{00000000-0005-0000-0000-00002E510000}"/>
    <cellStyle name="Note 5 6" xfId="21234" xr:uid="{00000000-0005-0000-0000-00002F510000}"/>
    <cellStyle name="Note 6" xfId="20509" xr:uid="{00000000-0005-0000-0000-000030510000}"/>
    <cellStyle name="Note 6 2" xfId="20510" xr:uid="{00000000-0005-0000-0000-000031510000}"/>
    <cellStyle name="Note 6 2 2" xfId="20511" xr:uid="{00000000-0005-0000-0000-000032510000}"/>
    <cellStyle name="Note 6 2 3" xfId="21239" xr:uid="{00000000-0005-0000-0000-000033510000}"/>
    <cellStyle name="Note 6 3" xfId="20512" xr:uid="{00000000-0005-0000-0000-000034510000}"/>
    <cellStyle name="Note 6 4" xfId="20513" xr:uid="{00000000-0005-0000-0000-000035510000}"/>
    <cellStyle name="Note 6 5" xfId="21238" xr:uid="{00000000-0005-0000-0000-000036510000}"/>
    <cellStyle name="Note 7" xfId="20514" xr:uid="{00000000-0005-0000-0000-000037510000}"/>
    <cellStyle name="Note 7 2" xfId="21240" xr:uid="{00000000-0005-0000-0000-000038510000}"/>
    <cellStyle name="Note 8" xfId="20515" xr:uid="{00000000-0005-0000-0000-000039510000}"/>
    <cellStyle name="Note 8 2" xfId="20516" xr:uid="{00000000-0005-0000-0000-00003A510000}"/>
    <cellStyle name="Note 8 2 2" xfId="21242" xr:uid="{00000000-0005-0000-0000-00003B510000}"/>
    <cellStyle name="Note 8 3" xfId="21241" xr:uid="{00000000-0005-0000-0000-00003C510000}"/>
    <cellStyle name="Note 9" xfId="20517" xr:uid="{00000000-0005-0000-0000-00003D510000}"/>
    <cellStyle name="Note 9 2" xfId="21243" xr:uid="{00000000-0005-0000-0000-00003E510000}"/>
    <cellStyle name="Ôèíàíñîâûé [0]_Ëèñò1" xfId="20518" xr:uid="{00000000-0005-0000-0000-00003F510000}"/>
    <cellStyle name="Ôèíàíñîâûé_Ëèñò1" xfId="20519" xr:uid="{00000000-0005-0000-0000-000040510000}"/>
    <cellStyle name="Option" xfId="20520" xr:uid="{00000000-0005-0000-0000-000041510000}"/>
    <cellStyle name="Option 2" xfId="20521" xr:uid="{00000000-0005-0000-0000-000042510000}"/>
    <cellStyle name="Option 3" xfId="20522" xr:uid="{00000000-0005-0000-0000-000043510000}"/>
    <cellStyle name="Option 4" xfId="20523" xr:uid="{00000000-0005-0000-0000-000044510000}"/>
    <cellStyle name="optionalExposure" xfId="20524" xr:uid="{00000000-0005-0000-0000-000045510000}"/>
    <cellStyle name="optionalExposure 2" xfId="21244" xr:uid="{00000000-0005-0000-0000-000046510000}"/>
    <cellStyle name="OptionHeading" xfId="20525" xr:uid="{00000000-0005-0000-0000-000047510000}"/>
    <cellStyle name="OptionHeading 2" xfId="20526" xr:uid="{00000000-0005-0000-0000-000048510000}"/>
    <cellStyle name="OptionHeading 3" xfId="20527" xr:uid="{00000000-0005-0000-0000-000049510000}"/>
    <cellStyle name="Output 2" xfId="20528" xr:uid="{00000000-0005-0000-0000-00004A510000}"/>
    <cellStyle name="Output 2 10" xfId="20529" xr:uid="{00000000-0005-0000-0000-00004B510000}"/>
    <cellStyle name="Output 2 10 2" xfId="20530" xr:uid="{00000000-0005-0000-0000-00004C510000}"/>
    <cellStyle name="Output 2 10 2 2" xfId="21246" xr:uid="{00000000-0005-0000-0000-00004D510000}"/>
    <cellStyle name="Output 2 10 3" xfId="20531" xr:uid="{00000000-0005-0000-0000-00004E510000}"/>
    <cellStyle name="Output 2 10 3 2" xfId="21247" xr:uid="{00000000-0005-0000-0000-00004F510000}"/>
    <cellStyle name="Output 2 10 4" xfId="20532" xr:uid="{00000000-0005-0000-0000-000050510000}"/>
    <cellStyle name="Output 2 10 4 2" xfId="21248" xr:uid="{00000000-0005-0000-0000-000051510000}"/>
    <cellStyle name="Output 2 10 5" xfId="20533" xr:uid="{00000000-0005-0000-0000-000052510000}"/>
    <cellStyle name="Output 2 10 5 2" xfId="21249" xr:uid="{00000000-0005-0000-0000-000053510000}"/>
    <cellStyle name="Output 2 11" xfId="20534" xr:uid="{00000000-0005-0000-0000-000054510000}"/>
    <cellStyle name="Output 2 11 2" xfId="20535" xr:uid="{00000000-0005-0000-0000-000055510000}"/>
    <cellStyle name="Output 2 11 2 2" xfId="21251" xr:uid="{00000000-0005-0000-0000-000056510000}"/>
    <cellStyle name="Output 2 11 3" xfId="20536" xr:uid="{00000000-0005-0000-0000-000057510000}"/>
    <cellStyle name="Output 2 11 3 2" xfId="21252" xr:uid="{00000000-0005-0000-0000-000058510000}"/>
    <cellStyle name="Output 2 11 4" xfId="20537" xr:uid="{00000000-0005-0000-0000-000059510000}"/>
    <cellStyle name="Output 2 11 4 2" xfId="21253" xr:uid="{00000000-0005-0000-0000-00005A510000}"/>
    <cellStyle name="Output 2 11 5" xfId="20538" xr:uid="{00000000-0005-0000-0000-00005B510000}"/>
    <cellStyle name="Output 2 11 5 2" xfId="21254" xr:uid="{00000000-0005-0000-0000-00005C510000}"/>
    <cellStyle name="Output 2 11 6" xfId="21250" xr:uid="{00000000-0005-0000-0000-00005D510000}"/>
    <cellStyle name="Output 2 12" xfId="20539" xr:uid="{00000000-0005-0000-0000-00005E510000}"/>
    <cellStyle name="Output 2 12 2" xfId="20540" xr:uid="{00000000-0005-0000-0000-00005F510000}"/>
    <cellStyle name="Output 2 12 2 2" xfId="21256" xr:uid="{00000000-0005-0000-0000-000060510000}"/>
    <cellStyle name="Output 2 12 3" xfId="20541" xr:uid="{00000000-0005-0000-0000-000061510000}"/>
    <cellStyle name="Output 2 12 3 2" xfId="21257" xr:uid="{00000000-0005-0000-0000-000062510000}"/>
    <cellStyle name="Output 2 12 4" xfId="20542" xr:uid="{00000000-0005-0000-0000-000063510000}"/>
    <cellStyle name="Output 2 12 4 2" xfId="21258" xr:uid="{00000000-0005-0000-0000-000064510000}"/>
    <cellStyle name="Output 2 12 5" xfId="20543" xr:uid="{00000000-0005-0000-0000-000065510000}"/>
    <cellStyle name="Output 2 12 5 2" xfId="21259" xr:uid="{00000000-0005-0000-0000-000066510000}"/>
    <cellStyle name="Output 2 12 6" xfId="21255" xr:uid="{00000000-0005-0000-0000-000067510000}"/>
    <cellStyle name="Output 2 13" xfId="20544" xr:uid="{00000000-0005-0000-0000-000068510000}"/>
    <cellStyle name="Output 2 13 2" xfId="20545" xr:uid="{00000000-0005-0000-0000-000069510000}"/>
    <cellStyle name="Output 2 13 2 2" xfId="21261" xr:uid="{00000000-0005-0000-0000-00006A510000}"/>
    <cellStyle name="Output 2 13 3" xfId="20546" xr:uid="{00000000-0005-0000-0000-00006B510000}"/>
    <cellStyle name="Output 2 13 3 2" xfId="21262" xr:uid="{00000000-0005-0000-0000-00006C510000}"/>
    <cellStyle name="Output 2 13 4" xfId="20547" xr:uid="{00000000-0005-0000-0000-00006D510000}"/>
    <cellStyle name="Output 2 13 4 2" xfId="21263" xr:uid="{00000000-0005-0000-0000-00006E510000}"/>
    <cellStyle name="Output 2 13 5" xfId="21260" xr:uid="{00000000-0005-0000-0000-00006F510000}"/>
    <cellStyle name="Output 2 14" xfId="20548" xr:uid="{00000000-0005-0000-0000-000070510000}"/>
    <cellStyle name="Output 2 14 2" xfId="21264" xr:uid="{00000000-0005-0000-0000-000071510000}"/>
    <cellStyle name="Output 2 15" xfId="20549" xr:uid="{00000000-0005-0000-0000-000072510000}"/>
    <cellStyle name="Output 2 15 2" xfId="21265" xr:uid="{00000000-0005-0000-0000-000073510000}"/>
    <cellStyle name="Output 2 16" xfId="20550" xr:uid="{00000000-0005-0000-0000-000074510000}"/>
    <cellStyle name="Output 2 16 2" xfId="21266" xr:uid="{00000000-0005-0000-0000-000075510000}"/>
    <cellStyle name="Output 2 17" xfId="21245" xr:uid="{00000000-0005-0000-0000-000076510000}"/>
    <cellStyle name="Output 2 2" xfId="20551" xr:uid="{00000000-0005-0000-0000-000077510000}"/>
    <cellStyle name="Output 2 2 10" xfId="21267" xr:uid="{00000000-0005-0000-0000-000078510000}"/>
    <cellStyle name="Output 2 2 2" xfId="20552" xr:uid="{00000000-0005-0000-0000-000079510000}"/>
    <cellStyle name="Output 2 2 2 2" xfId="20553" xr:uid="{00000000-0005-0000-0000-00007A510000}"/>
    <cellStyle name="Output 2 2 2 2 2" xfId="21269" xr:uid="{00000000-0005-0000-0000-00007B510000}"/>
    <cellStyle name="Output 2 2 2 3" xfId="20554" xr:uid="{00000000-0005-0000-0000-00007C510000}"/>
    <cellStyle name="Output 2 2 2 3 2" xfId="21270" xr:uid="{00000000-0005-0000-0000-00007D510000}"/>
    <cellStyle name="Output 2 2 2 4" xfId="20555" xr:uid="{00000000-0005-0000-0000-00007E510000}"/>
    <cellStyle name="Output 2 2 2 4 2" xfId="21271" xr:uid="{00000000-0005-0000-0000-00007F510000}"/>
    <cellStyle name="Output 2 2 2 5" xfId="21268" xr:uid="{00000000-0005-0000-0000-000080510000}"/>
    <cellStyle name="Output 2 2 3" xfId="20556" xr:uid="{00000000-0005-0000-0000-000081510000}"/>
    <cellStyle name="Output 2 2 3 2" xfId="20557" xr:uid="{00000000-0005-0000-0000-000082510000}"/>
    <cellStyle name="Output 2 2 3 2 2" xfId="21273" xr:uid="{00000000-0005-0000-0000-000083510000}"/>
    <cellStyle name="Output 2 2 3 3" xfId="20558" xr:uid="{00000000-0005-0000-0000-000084510000}"/>
    <cellStyle name="Output 2 2 3 3 2" xfId="21274" xr:uid="{00000000-0005-0000-0000-000085510000}"/>
    <cellStyle name="Output 2 2 3 4" xfId="20559" xr:uid="{00000000-0005-0000-0000-000086510000}"/>
    <cellStyle name="Output 2 2 3 4 2" xfId="21275" xr:uid="{00000000-0005-0000-0000-000087510000}"/>
    <cellStyle name="Output 2 2 3 5" xfId="21272" xr:uid="{00000000-0005-0000-0000-000088510000}"/>
    <cellStyle name="Output 2 2 4" xfId="20560" xr:uid="{00000000-0005-0000-0000-000089510000}"/>
    <cellStyle name="Output 2 2 4 2" xfId="20561" xr:uid="{00000000-0005-0000-0000-00008A510000}"/>
    <cellStyle name="Output 2 2 4 2 2" xfId="21277" xr:uid="{00000000-0005-0000-0000-00008B510000}"/>
    <cellStyle name="Output 2 2 4 3" xfId="20562" xr:uid="{00000000-0005-0000-0000-00008C510000}"/>
    <cellStyle name="Output 2 2 4 3 2" xfId="21278" xr:uid="{00000000-0005-0000-0000-00008D510000}"/>
    <cellStyle name="Output 2 2 4 4" xfId="20563" xr:uid="{00000000-0005-0000-0000-00008E510000}"/>
    <cellStyle name="Output 2 2 4 4 2" xfId="21279" xr:uid="{00000000-0005-0000-0000-00008F510000}"/>
    <cellStyle name="Output 2 2 4 5" xfId="21276" xr:uid="{00000000-0005-0000-0000-000090510000}"/>
    <cellStyle name="Output 2 2 5" xfId="20564" xr:uid="{00000000-0005-0000-0000-000091510000}"/>
    <cellStyle name="Output 2 2 5 2" xfId="20565" xr:uid="{00000000-0005-0000-0000-000092510000}"/>
    <cellStyle name="Output 2 2 5 2 2" xfId="21281" xr:uid="{00000000-0005-0000-0000-000093510000}"/>
    <cellStyle name="Output 2 2 5 3" xfId="20566" xr:uid="{00000000-0005-0000-0000-000094510000}"/>
    <cellStyle name="Output 2 2 5 3 2" xfId="21282" xr:uid="{00000000-0005-0000-0000-000095510000}"/>
    <cellStyle name="Output 2 2 5 4" xfId="20567" xr:uid="{00000000-0005-0000-0000-000096510000}"/>
    <cellStyle name="Output 2 2 5 4 2" xfId="21283" xr:uid="{00000000-0005-0000-0000-000097510000}"/>
    <cellStyle name="Output 2 2 5 5" xfId="21280" xr:uid="{00000000-0005-0000-0000-000098510000}"/>
    <cellStyle name="Output 2 2 6" xfId="20568" xr:uid="{00000000-0005-0000-0000-000099510000}"/>
    <cellStyle name="Output 2 2 6 2" xfId="21284" xr:uid="{00000000-0005-0000-0000-00009A510000}"/>
    <cellStyle name="Output 2 2 7" xfId="20569" xr:uid="{00000000-0005-0000-0000-00009B510000}"/>
    <cellStyle name="Output 2 2 7 2" xfId="21285" xr:uid="{00000000-0005-0000-0000-00009C510000}"/>
    <cellStyle name="Output 2 2 8" xfId="20570" xr:uid="{00000000-0005-0000-0000-00009D510000}"/>
    <cellStyle name="Output 2 2 8 2" xfId="21286" xr:uid="{00000000-0005-0000-0000-00009E510000}"/>
    <cellStyle name="Output 2 2 9" xfId="20571" xr:uid="{00000000-0005-0000-0000-00009F510000}"/>
    <cellStyle name="Output 2 2 9 2" xfId="21287" xr:uid="{00000000-0005-0000-0000-0000A0510000}"/>
    <cellStyle name="Output 2 3" xfId="20572" xr:uid="{00000000-0005-0000-0000-0000A1510000}"/>
    <cellStyle name="Output 2 3 2" xfId="20573" xr:uid="{00000000-0005-0000-0000-0000A2510000}"/>
    <cellStyle name="Output 2 3 2 2" xfId="21288" xr:uid="{00000000-0005-0000-0000-0000A3510000}"/>
    <cellStyle name="Output 2 3 3" xfId="20574" xr:uid="{00000000-0005-0000-0000-0000A4510000}"/>
    <cellStyle name="Output 2 3 3 2" xfId="21289" xr:uid="{00000000-0005-0000-0000-0000A5510000}"/>
    <cellStyle name="Output 2 3 4" xfId="20575" xr:uid="{00000000-0005-0000-0000-0000A6510000}"/>
    <cellStyle name="Output 2 3 4 2" xfId="21290" xr:uid="{00000000-0005-0000-0000-0000A7510000}"/>
    <cellStyle name="Output 2 3 5" xfId="20576" xr:uid="{00000000-0005-0000-0000-0000A8510000}"/>
    <cellStyle name="Output 2 3 5 2" xfId="21291" xr:uid="{00000000-0005-0000-0000-0000A9510000}"/>
    <cellStyle name="Output 2 4" xfId="20577" xr:uid="{00000000-0005-0000-0000-0000AA510000}"/>
    <cellStyle name="Output 2 4 2" xfId="20578" xr:uid="{00000000-0005-0000-0000-0000AB510000}"/>
    <cellStyle name="Output 2 4 2 2" xfId="21292" xr:uid="{00000000-0005-0000-0000-0000AC510000}"/>
    <cellStyle name="Output 2 4 3" xfId="20579" xr:uid="{00000000-0005-0000-0000-0000AD510000}"/>
    <cellStyle name="Output 2 4 3 2" xfId="21293" xr:uid="{00000000-0005-0000-0000-0000AE510000}"/>
    <cellStyle name="Output 2 4 4" xfId="20580" xr:uid="{00000000-0005-0000-0000-0000AF510000}"/>
    <cellStyle name="Output 2 4 4 2" xfId="21294" xr:uid="{00000000-0005-0000-0000-0000B0510000}"/>
    <cellStyle name="Output 2 4 5" xfId="20581" xr:uid="{00000000-0005-0000-0000-0000B1510000}"/>
    <cellStyle name="Output 2 4 5 2" xfId="21295" xr:uid="{00000000-0005-0000-0000-0000B2510000}"/>
    <cellStyle name="Output 2 5" xfId="20582" xr:uid="{00000000-0005-0000-0000-0000B3510000}"/>
    <cellStyle name="Output 2 5 2" xfId="20583" xr:uid="{00000000-0005-0000-0000-0000B4510000}"/>
    <cellStyle name="Output 2 5 2 2" xfId="21296" xr:uid="{00000000-0005-0000-0000-0000B5510000}"/>
    <cellStyle name="Output 2 5 3" xfId="20584" xr:uid="{00000000-0005-0000-0000-0000B6510000}"/>
    <cellStyle name="Output 2 5 3 2" xfId="21297" xr:uid="{00000000-0005-0000-0000-0000B7510000}"/>
    <cellStyle name="Output 2 5 4" xfId="20585" xr:uid="{00000000-0005-0000-0000-0000B8510000}"/>
    <cellStyle name="Output 2 5 4 2" xfId="21298" xr:uid="{00000000-0005-0000-0000-0000B9510000}"/>
    <cellStyle name="Output 2 5 5" xfId="20586" xr:uid="{00000000-0005-0000-0000-0000BA510000}"/>
    <cellStyle name="Output 2 5 5 2" xfId="21299" xr:uid="{00000000-0005-0000-0000-0000BB510000}"/>
    <cellStyle name="Output 2 6" xfId="20587" xr:uid="{00000000-0005-0000-0000-0000BC510000}"/>
    <cellStyle name="Output 2 6 2" xfId="20588" xr:uid="{00000000-0005-0000-0000-0000BD510000}"/>
    <cellStyle name="Output 2 6 2 2" xfId="21300" xr:uid="{00000000-0005-0000-0000-0000BE510000}"/>
    <cellStyle name="Output 2 6 3" xfId="20589" xr:uid="{00000000-0005-0000-0000-0000BF510000}"/>
    <cellStyle name="Output 2 6 3 2" xfId="21301" xr:uid="{00000000-0005-0000-0000-0000C0510000}"/>
    <cellStyle name="Output 2 6 4" xfId="20590" xr:uid="{00000000-0005-0000-0000-0000C1510000}"/>
    <cellStyle name="Output 2 6 4 2" xfId="21302" xr:uid="{00000000-0005-0000-0000-0000C2510000}"/>
    <cellStyle name="Output 2 6 5" xfId="20591" xr:uid="{00000000-0005-0000-0000-0000C3510000}"/>
    <cellStyle name="Output 2 6 5 2" xfId="21303" xr:uid="{00000000-0005-0000-0000-0000C4510000}"/>
    <cellStyle name="Output 2 7" xfId="20592" xr:uid="{00000000-0005-0000-0000-0000C5510000}"/>
    <cellStyle name="Output 2 7 2" xfId="20593" xr:uid="{00000000-0005-0000-0000-0000C6510000}"/>
    <cellStyle name="Output 2 7 2 2" xfId="21304" xr:uid="{00000000-0005-0000-0000-0000C7510000}"/>
    <cellStyle name="Output 2 7 3" xfId="20594" xr:uid="{00000000-0005-0000-0000-0000C8510000}"/>
    <cellStyle name="Output 2 7 3 2" xfId="21305" xr:uid="{00000000-0005-0000-0000-0000C9510000}"/>
    <cellStyle name="Output 2 7 4" xfId="20595" xr:uid="{00000000-0005-0000-0000-0000CA510000}"/>
    <cellStyle name="Output 2 7 4 2" xfId="21306" xr:uid="{00000000-0005-0000-0000-0000CB510000}"/>
    <cellStyle name="Output 2 7 5" xfId="20596" xr:uid="{00000000-0005-0000-0000-0000CC510000}"/>
    <cellStyle name="Output 2 7 5 2" xfId="21307" xr:uid="{00000000-0005-0000-0000-0000CD510000}"/>
    <cellStyle name="Output 2 8" xfId="20597" xr:uid="{00000000-0005-0000-0000-0000CE510000}"/>
    <cellStyle name="Output 2 8 2" xfId="20598" xr:uid="{00000000-0005-0000-0000-0000CF510000}"/>
    <cellStyle name="Output 2 8 2 2" xfId="21308" xr:uid="{00000000-0005-0000-0000-0000D0510000}"/>
    <cellStyle name="Output 2 8 3" xfId="20599" xr:uid="{00000000-0005-0000-0000-0000D1510000}"/>
    <cellStyle name="Output 2 8 3 2" xfId="21309" xr:uid="{00000000-0005-0000-0000-0000D2510000}"/>
    <cellStyle name="Output 2 8 4" xfId="20600" xr:uid="{00000000-0005-0000-0000-0000D3510000}"/>
    <cellStyle name="Output 2 8 4 2" xfId="21310" xr:uid="{00000000-0005-0000-0000-0000D4510000}"/>
    <cellStyle name="Output 2 8 5" xfId="20601" xr:uid="{00000000-0005-0000-0000-0000D5510000}"/>
    <cellStyle name="Output 2 8 5 2" xfId="21311" xr:uid="{00000000-0005-0000-0000-0000D6510000}"/>
    <cellStyle name="Output 2 9" xfId="20602" xr:uid="{00000000-0005-0000-0000-0000D7510000}"/>
    <cellStyle name="Output 2 9 2" xfId="20603" xr:uid="{00000000-0005-0000-0000-0000D8510000}"/>
    <cellStyle name="Output 2 9 2 2" xfId="21312" xr:uid="{00000000-0005-0000-0000-0000D9510000}"/>
    <cellStyle name="Output 2 9 3" xfId="20604" xr:uid="{00000000-0005-0000-0000-0000DA510000}"/>
    <cellStyle name="Output 2 9 3 2" xfId="21313" xr:uid="{00000000-0005-0000-0000-0000DB510000}"/>
    <cellStyle name="Output 2 9 4" xfId="20605" xr:uid="{00000000-0005-0000-0000-0000DC510000}"/>
    <cellStyle name="Output 2 9 4 2" xfId="21314" xr:uid="{00000000-0005-0000-0000-0000DD510000}"/>
    <cellStyle name="Output 2 9 5" xfId="20606" xr:uid="{00000000-0005-0000-0000-0000DE510000}"/>
    <cellStyle name="Output 2 9 5 2" xfId="21315" xr:uid="{00000000-0005-0000-0000-0000DF510000}"/>
    <cellStyle name="Output 3" xfId="20607" xr:uid="{00000000-0005-0000-0000-0000E0510000}"/>
    <cellStyle name="Output 3 2" xfId="20608" xr:uid="{00000000-0005-0000-0000-0000E1510000}"/>
    <cellStyle name="Output 3 2 2" xfId="21317" xr:uid="{00000000-0005-0000-0000-0000E2510000}"/>
    <cellStyle name="Output 3 3" xfId="20609" xr:uid="{00000000-0005-0000-0000-0000E3510000}"/>
    <cellStyle name="Output 3 3 2" xfId="21318" xr:uid="{00000000-0005-0000-0000-0000E4510000}"/>
    <cellStyle name="Output 3 4" xfId="21316" xr:uid="{00000000-0005-0000-0000-0000E5510000}"/>
    <cellStyle name="Output 4" xfId="20610" xr:uid="{00000000-0005-0000-0000-0000E6510000}"/>
    <cellStyle name="Output 4 2" xfId="20611" xr:uid="{00000000-0005-0000-0000-0000E7510000}"/>
    <cellStyle name="Output 4 2 2" xfId="21320" xr:uid="{00000000-0005-0000-0000-0000E8510000}"/>
    <cellStyle name="Output 4 3" xfId="20612" xr:uid="{00000000-0005-0000-0000-0000E9510000}"/>
    <cellStyle name="Output 4 3 2" xfId="21321" xr:uid="{00000000-0005-0000-0000-0000EA510000}"/>
    <cellStyle name="Output 4 4" xfId="21319" xr:uid="{00000000-0005-0000-0000-0000EB510000}"/>
    <cellStyle name="Output 5" xfId="20613" xr:uid="{00000000-0005-0000-0000-0000EC510000}"/>
    <cellStyle name="Output 5 2" xfId="20614" xr:uid="{00000000-0005-0000-0000-0000ED510000}"/>
    <cellStyle name="Output 5 2 2" xfId="21323" xr:uid="{00000000-0005-0000-0000-0000EE510000}"/>
    <cellStyle name="Output 5 3" xfId="20615" xr:uid="{00000000-0005-0000-0000-0000EF510000}"/>
    <cellStyle name="Output 5 3 2" xfId="21324" xr:uid="{00000000-0005-0000-0000-0000F0510000}"/>
    <cellStyle name="Output 5 4" xfId="21322" xr:uid="{00000000-0005-0000-0000-0000F1510000}"/>
    <cellStyle name="Output 6" xfId="20616" xr:uid="{00000000-0005-0000-0000-0000F2510000}"/>
    <cellStyle name="Output 6 2" xfId="20617" xr:uid="{00000000-0005-0000-0000-0000F3510000}"/>
    <cellStyle name="Output 6 2 2" xfId="21326" xr:uid="{00000000-0005-0000-0000-0000F4510000}"/>
    <cellStyle name="Output 6 3" xfId="20618" xr:uid="{00000000-0005-0000-0000-0000F5510000}"/>
    <cellStyle name="Output 6 3 2" xfId="21327" xr:uid="{00000000-0005-0000-0000-0000F6510000}"/>
    <cellStyle name="Output 6 4" xfId="21325" xr:uid="{00000000-0005-0000-0000-0000F7510000}"/>
    <cellStyle name="Output 7" xfId="20619" xr:uid="{00000000-0005-0000-0000-0000F8510000}"/>
    <cellStyle name="Output 7 2" xfId="21328" xr:uid="{00000000-0005-0000-0000-0000F9510000}"/>
    <cellStyle name="Percen - Style1" xfId="20620" xr:uid="{00000000-0005-0000-0000-0000FA510000}"/>
    <cellStyle name="Percent" xfId="20962" builtinId="5"/>
    <cellStyle name="Percent [0]" xfId="20621" xr:uid="{00000000-0005-0000-0000-0000FC510000}"/>
    <cellStyle name="Percent [00]" xfId="20622" xr:uid="{00000000-0005-0000-0000-0000FD510000}"/>
    <cellStyle name="Percent 10" xfId="20623" xr:uid="{00000000-0005-0000-0000-0000FE510000}"/>
    <cellStyle name="Percent 10 2" xfId="20624" xr:uid="{00000000-0005-0000-0000-0000FF510000}"/>
    <cellStyle name="Percent 10 2 2" xfId="20625" xr:uid="{00000000-0005-0000-0000-000000520000}"/>
    <cellStyle name="Percent 10 3" xfId="20626" xr:uid="{00000000-0005-0000-0000-000001520000}"/>
    <cellStyle name="Percent 10 4" xfId="20627" xr:uid="{00000000-0005-0000-0000-000002520000}"/>
    <cellStyle name="Percent 11" xfId="20628" xr:uid="{00000000-0005-0000-0000-000003520000}"/>
    <cellStyle name="Percent 11 2" xfId="20629" xr:uid="{00000000-0005-0000-0000-000004520000}"/>
    <cellStyle name="Percent 12" xfId="20630" xr:uid="{00000000-0005-0000-0000-000005520000}"/>
    <cellStyle name="Percent 12 2" xfId="20631" xr:uid="{00000000-0005-0000-0000-000006520000}"/>
    <cellStyle name="Percent 13" xfId="20632" xr:uid="{00000000-0005-0000-0000-000007520000}"/>
    <cellStyle name="Percent 13 2" xfId="20633" xr:uid="{00000000-0005-0000-0000-000008520000}"/>
    <cellStyle name="Percent 14" xfId="20634" xr:uid="{00000000-0005-0000-0000-000009520000}"/>
    <cellStyle name="Percent 15" xfId="20635" xr:uid="{00000000-0005-0000-0000-00000A520000}"/>
    <cellStyle name="Percent 15 2" xfId="20636" xr:uid="{00000000-0005-0000-0000-00000B520000}"/>
    <cellStyle name="Percent 16" xfId="20637" xr:uid="{00000000-0005-0000-0000-00000C520000}"/>
    <cellStyle name="Percent 17" xfId="20638" xr:uid="{00000000-0005-0000-0000-00000D520000}"/>
    <cellStyle name="Percent 18" xfId="20639" xr:uid="{00000000-0005-0000-0000-00000E520000}"/>
    <cellStyle name="Percent 19" xfId="20640" xr:uid="{00000000-0005-0000-0000-00000F520000}"/>
    <cellStyle name="Percent 2" xfId="6" xr:uid="{00000000-0005-0000-0000-000010520000}"/>
    <cellStyle name="Percent 2 2" xfId="20641" xr:uid="{00000000-0005-0000-0000-000011520000}"/>
    <cellStyle name="Percent 2 2 2" xfId="20642" xr:uid="{00000000-0005-0000-0000-000012520000}"/>
    <cellStyle name="Percent 2 2 3" xfId="20643" xr:uid="{00000000-0005-0000-0000-000013520000}"/>
    <cellStyle name="Percent 2 2 4" xfId="20644" xr:uid="{00000000-0005-0000-0000-000014520000}"/>
    <cellStyle name="Percent 2 2 4 2" xfId="20645" xr:uid="{00000000-0005-0000-0000-000015520000}"/>
    <cellStyle name="Percent 2 2 4 2 2" xfId="20646" xr:uid="{00000000-0005-0000-0000-000016520000}"/>
    <cellStyle name="Percent 2 2 4 2 2 2" xfId="20647" xr:uid="{00000000-0005-0000-0000-000017520000}"/>
    <cellStyle name="Percent 2 2 4 2 2 3" xfId="20648" xr:uid="{00000000-0005-0000-0000-000018520000}"/>
    <cellStyle name="Percent 2 2 4 2 2 4" xfId="20649" xr:uid="{00000000-0005-0000-0000-000019520000}"/>
    <cellStyle name="Percent 2 2 4 2 3" xfId="20650" xr:uid="{00000000-0005-0000-0000-00001A520000}"/>
    <cellStyle name="Percent 2 2 4 2 4" xfId="20651" xr:uid="{00000000-0005-0000-0000-00001B520000}"/>
    <cellStyle name="Percent 2 2 4 2 5" xfId="20652" xr:uid="{00000000-0005-0000-0000-00001C520000}"/>
    <cellStyle name="Percent 2 2 4 3" xfId="20653" xr:uid="{00000000-0005-0000-0000-00001D520000}"/>
    <cellStyle name="Percent 2 2 4 3 2" xfId="20654" xr:uid="{00000000-0005-0000-0000-00001E520000}"/>
    <cellStyle name="Percent 2 2 4 3 3" xfId="20655" xr:uid="{00000000-0005-0000-0000-00001F520000}"/>
    <cellStyle name="Percent 2 2 4 3 4" xfId="20656" xr:uid="{00000000-0005-0000-0000-000020520000}"/>
    <cellStyle name="Percent 2 2 4 4" xfId="20657" xr:uid="{00000000-0005-0000-0000-000021520000}"/>
    <cellStyle name="Percent 2 2 4 5" xfId="20658" xr:uid="{00000000-0005-0000-0000-000022520000}"/>
    <cellStyle name="Percent 2 2 4 6" xfId="20659" xr:uid="{00000000-0005-0000-0000-000023520000}"/>
    <cellStyle name="Percent 2 2 5" xfId="20660" xr:uid="{00000000-0005-0000-0000-000024520000}"/>
    <cellStyle name="Percent 2 3" xfId="20661" xr:uid="{00000000-0005-0000-0000-000025520000}"/>
    <cellStyle name="Percent 2 4" xfId="20662" xr:uid="{00000000-0005-0000-0000-000026520000}"/>
    <cellStyle name="Percent 2 5" xfId="20663" xr:uid="{00000000-0005-0000-0000-000027520000}"/>
    <cellStyle name="Percent 2 6" xfId="20664" xr:uid="{00000000-0005-0000-0000-000028520000}"/>
    <cellStyle name="Percent 2 7" xfId="20665" xr:uid="{00000000-0005-0000-0000-000029520000}"/>
    <cellStyle name="Percent 2 8" xfId="20666" xr:uid="{00000000-0005-0000-0000-00002A520000}"/>
    <cellStyle name="Percent 2 8 2" xfId="20667" xr:uid="{00000000-0005-0000-0000-00002B520000}"/>
    <cellStyle name="Percent 2 9" xfId="20668" xr:uid="{00000000-0005-0000-0000-00002C520000}"/>
    <cellStyle name="Percent 2 9 2" xfId="20669" xr:uid="{00000000-0005-0000-0000-00002D520000}"/>
    <cellStyle name="Percent 2 9 2 2" xfId="20670" xr:uid="{00000000-0005-0000-0000-00002E520000}"/>
    <cellStyle name="Percent 2 9 2 2 2" xfId="20671" xr:uid="{00000000-0005-0000-0000-00002F520000}"/>
    <cellStyle name="Percent 2 9 2 2 3" xfId="20672" xr:uid="{00000000-0005-0000-0000-000030520000}"/>
    <cellStyle name="Percent 2 9 2 2 4" xfId="20673" xr:uid="{00000000-0005-0000-0000-000031520000}"/>
    <cellStyle name="Percent 2 9 2 3" xfId="20674" xr:uid="{00000000-0005-0000-0000-000032520000}"/>
    <cellStyle name="Percent 2 9 2 4" xfId="20675" xr:uid="{00000000-0005-0000-0000-000033520000}"/>
    <cellStyle name="Percent 2 9 2 5" xfId="20676" xr:uid="{00000000-0005-0000-0000-000034520000}"/>
    <cellStyle name="Percent 2 9 3" xfId="20677" xr:uid="{00000000-0005-0000-0000-000035520000}"/>
    <cellStyle name="Percent 2 9 3 2" xfId="20678" xr:uid="{00000000-0005-0000-0000-000036520000}"/>
    <cellStyle name="Percent 2 9 3 3" xfId="20679" xr:uid="{00000000-0005-0000-0000-000037520000}"/>
    <cellStyle name="Percent 2 9 3 4" xfId="20680" xr:uid="{00000000-0005-0000-0000-000038520000}"/>
    <cellStyle name="Percent 2 9 4" xfId="20681" xr:uid="{00000000-0005-0000-0000-000039520000}"/>
    <cellStyle name="Percent 2 9 5" xfId="20682" xr:uid="{00000000-0005-0000-0000-00003A520000}"/>
    <cellStyle name="Percent 2 9 6" xfId="20683" xr:uid="{00000000-0005-0000-0000-00003B520000}"/>
    <cellStyle name="Percent 20" xfId="20684" xr:uid="{00000000-0005-0000-0000-00003C520000}"/>
    <cellStyle name="Percent 21" xfId="20685" xr:uid="{00000000-0005-0000-0000-00003D520000}"/>
    <cellStyle name="Percent 21 2" xfId="20686" xr:uid="{00000000-0005-0000-0000-00003E520000}"/>
    <cellStyle name="Percent 21 3" xfId="20687" xr:uid="{00000000-0005-0000-0000-00003F520000}"/>
    <cellStyle name="Percent 21 4" xfId="20688" xr:uid="{00000000-0005-0000-0000-000040520000}"/>
    <cellStyle name="Percent 3" xfId="14" xr:uid="{00000000-0005-0000-0000-000041520000}"/>
    <cellStyle name="Percent 3 2" xfId="20689" xr:uid="{00000000-0005-0000-0000-000042520000}"/>
    <cellStyle name="Percent 3 2 2" xfId="20690" xr:uid="{00000000-0005-0000-0000-000043520000}"/>
    <cellStyle name="Percent 3 2 2 2" xfId="20691" xr:uid="{00000000-0005-0000-0000-000044520000}"/>
    <cellStyle name="Percent 3 2 2 3" xfId="20692" xr:uid="{00000000-0005-0000-0000-000045520000}"/>
    <cellStyle name="Percent 3 2 3" xfId="20693" xr:uid="{00000000-0005-0000-0000-000046520000}"/>
    <cellStyle name="Percent 3 2 4" xfId="20694" xr:uid="{00000000-0005-0000-0000-000047520000}"/>
    <cellStyle name="Percent 3 3" xfId="20695" xr:uid="{00000000-0005-0000-0000-000048520000}"/>
    <cellStyle name="Percent 3 3 2" xfId="20696" xr:uid="{00000000-0005-0000-0000-000049520000}"/>
    <cellStyle name="Percent 3 4" xfId="20697" xr:uid="{00000000-0005-0000-0000-00004A520000}"/>
    <cellStyle name="Percent 3 4 2" xfId="20698" xr:uid="{00000000-0005-0000-0000-00004B520000}"/>
    <cellStyle name="Percent 3 4 3" xfId="20699" xr:uid="{00000000-0005-0000-0000-00004C520000}"/>
    <cellStyle name="Percent 4" xfId="20700" xr:uid="{00000000-0005-0000-0000-00004D520000}"/>
    <cellStyle name="Percent 4 2" xfId="20701" xr:uid="{00000000-0005-0000-0000-00004E520000}"/>
    <cellStyle name="Percent 4 2 2" xfId="20702" xr:uid="{00000000-0005-0000-0000-00004F520000}"/>
    <cellStyle name="Percent 4 2 2 2" xfId="20703" xr:uid="{00000000-0005-0000-0000-000050520000}"/>
    <cellStyle name="Percent 4 3" xfId="20704" xr:uid="{00000000-0005-0000-0000-000051520000}"/>
    <cellStyle name="Percent 4 3 2" xfId="20705" xr:uid="{00000000-0005-0000-0000-000052520000}"/>
    <cellStyle name="Percent 4 4" xfId="20706" xr:uid="{00000000-0005-0000-0000-000053520000}"/>
    <cellStyle name="Percent 5" xfId="20707" xr:uid="{00000000-0005-0000-0000-000054520000}"/>
    <cellStyle name="Percent 5 2" xfId="20708" xr:uid="{00000000-0005-0000-0000-000055520000}"/>
    <cellStyle name="Percent 5 2 2" xfId="20709" xr:uid="{00000000-0005-0000-0000-000056520000}"/>
    <cellStyle name="Percent 5 2 2 2" xfId="20710" xr:uid="{00000000-0005-0000-0000-000057520000}"/>
    <cellStyle name="Percent 5 2 3" xfId="20711" xr:uid="{00000000-0005-0000-0000-000058520000}"/>
    <cellStyle name="Percent 5 2 4" xfId="20712" xr:uid="{00000000-0005-0000-0000-000059520000}"/>
    <cellStyle name="Percent 5 2 4 2" xfId="20713" xr:uid="{00000000-0005-0000-0000-00005A520000}"/>
    <cellStyle name="Percent 5 2 4 2 2" xfId="20714" xr:uid="{00000000-0005-0000-0000-00005B520000}"/>
    <cellStyle name="Percent 5 2 4 2 3" xfId="20715" xr:uid="{00000000-0005-0000-0000-00005C520000}"/>
    <cellStyle name="Percent 5 2 4 2 4" xfId="20716" xr:uid="{00000000-0005-0000-0000-00005D520000}"/>
    <cellStyle name="Percent 5 2 4 3" xfId="20717" xr:uid="{00000000-0005-0000-0000-00005E520000}"/>
    <cellStyle name="Percent 5 2 4 4" xfId="20718" xr:uid="{00000000-0005-0000-0000-00005F520000}"/>
    <cellStyle name="Percent 5 2 4 5" xfId="20719" xr:uid="{00000000-0005-0000-0000-000060520000}"/>
    <cellStyle name="Percent 5 2 5" xfId="20720" xr:uid="{00000000-0005-0000-0000-000061520000}"/>
    <cellStyle name="Percent 5 2 5 2" xfId="20721" xr:uid="{00000000-0005-0000-0000-000062520000}"/>
    <cellStyle name="Percent 5 2 5 3" xfId="20722" xr:uid="{00000000-0005-0000-0000-000063520000}"/>
    <cellStyle name="Percent 5 2 5 4" xfId="20723" xr:uid="{00000000-0005-0000-0000-000064520000}"/>
    <cellStyle name="Percent 5 2 6" xfId="20724" xr:uid="{00000000-0005-0000-0000-000065520000}"/>
    <cellStyle name="Percent 5 2 7" xfId="20725" xr:uid="{00000000-0005-0000-0000-000066520000}"/>
    <cellStyle name="Percent 5 2 8" xfId="20726" xr:uid="{00000000-0005-0000-0000-000067520000}"/>
    <cellStyle name="Percent 5 3" xfId="20727" xr:uid="{00000000-0005-0000-0000-000068520000}"/>
    <cellStyle name="Percent 5 3 2" xfId="20728" xr:uid="{00000000-0005-0000-0000-000069520000}"/>
    <cellStyle name="Percent 5 4" xfId="20729" xr:uid="{00000000-0005-0000-0000-00006A520000}"/>
    <cellStyle name="Percent 5 4 2" xfId="20730" xr:uid="{00000000-0005-0000-0000-00006B520000}"/>
    <cellStyle name="Percent 5 4 2 2" xfId="20731" xr:uid="{00000000-0005-0000-0000-00006C520000}"/>
    <cellStyle name="Percent 5 4 2 3" xfId="20732" xr:uid="{00000000-0005-0000-0000-00006D520000}"/>
    <cellStyle name="Percent 5 4 2 4" xfId="20733" xr:uid="{00000000-0005-0000-0000-00006E520000}"/>
    <cellStyle name="Percent 5 4 3" xfId="20734" xr:uid="{00000000-0005-0000-0000-00006F520000}"/>
    <cellStyle name="Percent 5 4 4" xfId="20735" xr:uid="{00000000-0005-0000-0000-000070520000}"/>
    <cellStyle name="Percent 5 4 5" xfId="20736" xr:uid="{00000000-0005-0000-0000-000071520000}"/>
    <cellStyle name="Percent 5 5" xfId="20737" xr:uid="{00000000-0005-0000-0000-000072520000}"/>
    <cellStyle name="Percent 5 5 2" xfId="20738" xr:uid="{00000000-0005-0000-0000-000073520000}"/>
    <cellStyle name="Percent 5 5 3" xfId="20739" xr:uid="{00000000-0005-0000-0000-000074520000}"/>
    <cellStyle name="Percent 5 5 4" xfId="20740" xr:uid="{00000000-0005-0000-0000-000075520000}"/>
    <cellStyle name="Percent 5 6" xfId="20741" xr:uid="{00000000-0005-0000-0000-000076520000}"/>
    <cellStyle name="Percent 5 7" xfId="20742" xr:uid="{00000000-0005-0000-0000-000077520000}"/>
    <cellStyle name="Percent 5 8" xfId="20743" xr:uid="{00000000-0005-0000-0000-000078520000}"/>
    <cellStyle name="Percent 6" xfId="20744" xr:uid="{00000000-0005-0000-0000-000079520000}"/>
    <cellStyle name="Percent 6 2" xfId="20745" xr:uid="{00000000-0005-0000-0000-00007A520000}"/>
    <cellStyle name="Percent 6 2 2" xfId="20746" xr:uid="{00000000-0005-0000-0000-00007B520000}"/>
    <cellStyle name="Percent 6 3" xfId="20747" xr:uid="{00000000-0005-0000-0000-00007C520000}"/>
    <cellStyle name="Percent 6 3 2" xfId="20748" xr:uid="{00000000-0005-0000-0000-00007D520000}"/>
    <cellStyle name="Percent 7" xfId="20749" xr:uid="{00000000-0005-0000-0000-00007E520000}"/>
    <cellStyle name="Percent 7 2" xfId="20750" xr:uid="{00000000-0005-0000-0000-00007F520000}"/>
    <cellStyle name="Percent 7 2 2" xfId="20751" xr:uid="{00000000-0005-0000-0000-000080520000}"/>
    <cellStyle name="Percent 7 3" xfId="20752" xr:uid="{00000000-0005-0000-0000-000081520000}"/>
    <cellStyle name="Percent 8" xfId="20753" xr:uid="{00000000-0005-0000-0000-000082520000}"/>
    <cellStyle name="Percent 8 10" xfId="20754" xr:uid="{00000000-0005-0000-0000-000083520000}"/>
    <cellStyle name="Percent 8 11" xfId="20755" xr:uid="{00000000-0005-0000-0000-000084520000}"/>
    <cellStyle name="Percent 8 12" xfId="20756" xr:uid="{00000000-0005-0000-0000-000085520000}"/>
    <cellStyle name="Percent 8 2" xfId="20757" xr:uid="{00000000-0005-0000-0000-000086520000}"/>
    <cellStyle name="Percent 8 3" xfId="20758" xr:uid="{00000000-0005-0000-0000-000087520000}"/>
    <cellStyle name="Percent 8 4" xfId="20759" xr:uid="{00000000-0005-0000-0000-000088520000}"/>
    <cellStyle name="Percent 8 5" xfId="20760" xr:uid="{00000000-0005-0000-0000-000089520000}"/>
    <cellStyle name="Percent 8 6" xfId="20761" xr:uid="{00000000-0005-0000-0000-00008A520000}"/>
    <cellStyle name="Percent 8 7" xfId="20762" xr:uid="{00000000-0005-0000-0000-00008B520000}"/>
    <cellStyle name="Percent 8 8" xfId="20763" xr:uid="{00000000-0005-0000-0000-00008C520000}"/>
    <cellStyle name="Percent 8 9" xfId="20764" xr:uid="{00000000-0005-0000-0000-00008D520000}"/>
    <cellStyle name="Percent 9" xfId="20765" xr:uid="{00000000-0005-0000-0000-00008E520000}"/>
    <cellStyle name="Percent 9 10" xfId="20766" xr:uid="{00000000-0005-0000-0000-00008F520000}"/>
    <cellStyle name="Percent 9 11" xfId="20767" xr:uid="{00000000-0005-0000-0000-000090520000}"/>
    <cellStyle name="Percent 9 2" xfId="20768" xr:uid="{00000000-0005-0000-0000-000091520000}"/>
    <cellStyle name="Percent 9 3" xfId="20769" xr:uid="{00000000-0005-0000-0000-000092520000}"/>
    <cellStyle name="Percent 9 4" xfId="20770" xr:uid="{00000000-0005-0000-0000-000093520000}"/>
    <cellStyle name="Percent 9 5" xfId="20771" xr:uid="{00000000-0005-0000-0000-000094520000}"/>
    <cellStyle name="Percent 9 6" xfId="20772" xr:uid="{00000000-0005-0000-0000-000095520000}"/>
    <cellStyle name="Percent 9 7" xfId="20773" xr:uid="{00000000-0005-0000-0000-000096520000}"/>
    <cellStyle name="Percent 9 8" xfId="20774" xr:uid="{00000000-0005-0000-0000-000097520000}"/>
    <cellStyle name="Percent 9 9" xfId="20775" xr:uid="{00000000-0005-0000-0000-000098520000}"/>
    <cellStyle name="PrePop Currency (0)" xfId="20776" xr:uid="{00000000-0005-0000-0000-000099520000}"/>
    <cellStyle name="PrePop Currency (2)" xfId="20777" xr:uid="{00000000-0005-0000-0000-00009A520000}"/>
    <cellStyle name="PrePop Units (0)" xfId="20778" xr:uid="{00000000-0005-0000-0000-00009B520000}"/>
    <cellStyle name="PrePop Units (1)" xfId="20779" xr:uid="{00000000-0005-0000-0000-00009C520000}"/>
    <cellStyle name="PrePop Units (2)" xfId="20780" xr:uid="{00000000-0005-0000-0000-00009D520000}"/>
    <cellStyle name="Price" xfId="20781" xr:uid="{00000000-0005-0000-0000-00009E520000}"/>
    <cellStyle name="Price 2" xfId="20782" xr:uid="{00000000-0005-0000-0000-00009F520000}"/>
    <cellStyle name="Price 3" xfId="20783" xr:uid="{00000000-0005-0000-0000-0000A0520000}"/>
    <cellStyle name="RunRep_Header" xfId="20784" xr:uid="{00000000-0005-0000-0000-0000A1520000}"/>
    <cellStyle name="Sheet Title" xfId="20785" xr:uid="{00000000-0005-0000-0000-0000A2520000}"/>
    <cellStyle name="showExposure" xfId="20786" xr:uid="{00000000-0005-0000-0000-0000A3520000}"/>
    <cellStyle name="showExposure 2" xfId="21329" xr:uid="{00000000-0005-0000-0000-0000A4520000}"/>
    <cellStyle name="showParameterE" xfId="20787" xr:uid="{00000000-0005-0000-0000-0000A5520000}"/>
    <cellStyle name="showParameterE 2" xfId="21330" xr:uid="{00000000-0005-0000-0000-0000A6520000}"/>
    <cellStyle name="Standard_AX-4-4-Profit-Loss-310899" xfId="20788" xr:uid="{00000000-0005-0000-0000-0000A7520000}"/>
    <cellStyle name="Style 1" xfId="20789" xr:uid="{00000000-0005-0000-0000-0000A8520000}"/>
    <cellStyle name="Style 1 2" xfId="20790" xr:uid="{00000000-0005-0000-0000-0000A9520000}"/>
    <cellStyle name="Style 1 2 2" xfId="20791" xr:uid="{00000000-0005-0000-0000-0000AA520000}"/>
    <cellStyle name="Style 1 3" xfId="20792" xr:uid="{00000000-0005-0000-0000-0000AB520000}"/>
    <cellStyle name="Style 1 4" xfId="20793" xr:uid="{00000000-0005-0000-0000-0000AC520000}"/>
    <cellStyle name="Style 2" xfId="20794" xr:uid="{00000000-0005-0000-0000-0000AD520000}"/>
    <cellStyle name="Style 3" xfId="20795" xr:uid="{00000000-0005-0000-0000-0000AE520000}"/>
    <cellStyle name="Style 4" xfId="20796" xr:uid="{00000000-0005-0000-0000-0000AF520000}"/>
    <cellStyle name="Style 5" xfId="20797" xr:uid="{00000000-0005-0000-0000-0000B0520000}"/>
    <cellStyle name="Style 6" xfId="20798" xr:uid="{00000000-0005-0000-0000-0000B1520000}"/>
    <cellStyle name="Style 7" xfId="20799" xr:uid="{00000000-0005-0000-0000-0000B2520000}"/>
    <cellStyle name="Style 8" xfId="20800"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332" xr:uid="{00000000-0005-0000-0000-0000CD520000}"/>
    <cellStyle name="Total 2 10 3" xfId="20826" xr:uid="{00000000-0005-0000-0000-0000CE520000}"/>
    <cellStyle name="Total 2 10 3 2" xfId="21333" xr:uid="{00000000-0005-0000-0000-0000CF520000}"/>
    <cellStyle name="Total 2 10 4" xfId="20827" xr:uid="{00000000-0005-0000-0000-0000D0520000}"/>
    <cellStyle name="Total 2 10 4 2" xfId="21334" xr:uid="{00000000-0005-0000-0000-0000D1520000}"/>
    <cellStyle name="Total 2 10 5" xfId="20828" xr:uid="{00000000-0005-0000-0000-0000D2520000}"/>
    <cellStyle name="Total 2 10 5 2" xfId="21335" xr:uid="{00000000-0005-0000-0000-0000D3520000}"/>
    <cellStyle name="Total 2 11" xfId="20829" xr:uid="{00000000-0005-0000-0000-0000D4520000}"/>
    <cellStyle name="Total 2 11 2" xfId="20830" xr:uid="{00000000-0005-0000-0000-0000D5520000}"/>
    <cellStyle name="Total 2 11 2 2" xfId="21337" xr:uid="{00000000-0005-0000-0000-0000D6520000}"/>
    <cellStyle name="Total 2 11 3" xfId="20831" xr:uid="{00000000-0005-0000-0000-0000D7520000}"/>
    <cellStyle name="Total 2 11 3 2" xfId="21338" xr:uid="{00000000-0005-0000-0000-0000D8520000}"/>
    <cellStyle name="Total 2 11 4" xfId="20832" xr:uid="{00000000-0005-0000-0000-0000D9520000}"/>
    <cellStyle name="Total 2 11 4 2" xfId="21339" xr:uid="{00000000-0005-0000-0000-0000DA520000}"/>
    <cellStyle name="Total 2 11 5" xfId="20833" xr:uid="{00000000-0005-0000-0000-0000DB520000}"/>
    <cellStyle name="Total 2 11 5 2" xfId="21340" xr:uid="{00000000-0005-0000-0000-0000DC520000}"/>
    <cellStyle name="Total 2 11 6" xfId="21336" xr:uid="{00000000-0005-0000-0000-0000DD520000}"/>
    <cellStyle name="Total 2 12" xfId="20834" xr:uid="{00000000-0005-0000-0000-0000DE520000}"/>
    <cellStyle name="Total 2 12 2" xfId="20835" xr:uid="{00000000-0005-0000-0000-0000DF520000}"/>
    <cellStyle name="Total 2 12 2 2" xfId="21342" xr:uid="{00000000-0005-0000-0000-0000E0520000}"/>
    <cellStyle name="Total 2 12 3" xfId="20836" xr:uid="{00000000-0005-0000-0000-0000E1520000}"/>
    <cellStyle name="Total 2 12 3 2" xfId="21343" xr:uid="{00000000-0005-0000-0000-0000E2520000}"/>
    <cellStyle name="Total 2 12 4" xfId="20837" xr:uid="{00000000-0005-0000-0000-0000E3520000}"/>
    <cellStyle name="Total 2 12 4 2" xfId="21344" xr:uid="{00000000-0005-0000-0000-0000E4520000}"/>
    <cellStyle name="Total 2 12 5" xfId="20838" xr:uid="{00000000-0005-0000-0000-0000E5520000}"/>
    <cellStyle name="Total 2 12 5 2" xfId="21345" xr:uid="{00000000-0005-0000-0000-0000E6520000}"/>
    <cellStyle name="Total 2 12 6" xfId="21341" xr:uid="{00000000-0005-0000-0000-0000E7520000}"/>
    <cellStyle name="Total 2 13" xfId="20839" xr:uid="{00000000-0005-0000-0000-0000E8520000}"/>
    <cellStyle name="Total 2 13 2" xfId="20840" xr:uid="{00000000-0005-0000-0000-0000E9520000}"/>
    <cellStyle name="Total 2 13 2 2" xfId="21347" xr:uid="{00000000-0005-0000-0000-0000EA520000}"/>
    <cellStyle name="Total 2 13 3" xfId="20841" xr:uid="{00000000-0005-0000-0000-0000EB520000}"/>
    <cellStyle name="Total 2 13 3 2" xfId="21348" xr:uid="{00000000-0005-0000-0000-0000EC520000}"/>
    <cellStyle name="Total 2 13 4" xfId="20842" xr:uid="{00000000-0005-0000-0000-0000ED520000}"/>
    <cellStyle name="Total 2 13 4 2" xfId="21349" xr:uid="{00000000-0005-0000-0000-0000EE520000}"/>
    <cellStyle name="Total 2 13 5" xfId="21346" xr:uid="{00000000-0005-0000-0000-0000EF520000}"/>
    <cellStyle name="Total 2 14" xfId="20843" xr:uid="{00000000-0005-0000-0000-0000F0520000}"/>
    <cellStyle name="Total 2 14 2" xfId="21350" xr:uid="{00000000-0005-0000-0000-0000F1520000}"/>
    <cellStyle name="Total 2 15" xfId="20844" xr:uid="{00000000-0005-0000-0000-0000F2520000}"/>
    <cellStyle name="Total 2 15 2" xfId="21351" xr:uid="{00000000-0005-0000-0000-0000F3520000}"/>
    <cellStyle name="Total 2 16" xfId="20845" xr:uid="{00000000-0005-0000-0000-0000F4520000}"/>
    <cellStyle name="Total 2 16 2" xfId="21352" xr:uid="{00000000-0005-0000-0000-0000F5520000}"/>
    <cellStyle name="Total 2 17" xfId="21331" xr:uid="{00000000-0005-0000-0000-0000F6520000}"/>
    <cellStyle name="Total 2 2" xfId="20846" xr:uid="{00000000-0005-0000-0000-0000F7520000}"/>
    <cellStyle name="Total 2 2 10" xfId="21353" xr:uid="{00000000-0005-0000-0000-0000F8520000}"/>
    <cellStyle name="Total 2 2 2" xfId="20847" xr:uid="{00000000-0005-0000-0000-0000F9520000}"/>
    <cellStyle name="Total 2 2 2 2" xfId="20848" xr:uid="{00000000-0005-0000-0000-0000FA520000}"/>
    <cellStyle name="Total 2 2 2 2 2" xfId="21355" xr:uid="{00000000-0005-0000-0000-0000FB520000}"/>
    <cellStyle name="Total 2 2 2 3" xfId="20849" xr:uid="{00000000-0005-0000-0000-0000FC520000}"/>
    <cellStyle name="Total 2 2 2 3 2" xfId="21356" xr:uid="{00000000-0005-0000-0000-0000FD520000}"/>
    <cellStyle name="Total 2 2 2 4" xfId="20850" xr:uid="{00000000-0005-0000-0000-0000FE520000}"/>
    <cellStyle name="Total 2 2 2 4 2" xfId="21357" xr:uid="{00000000-0005-0000-0000-0000FF520000}"/>
    <cellStyle name="Total 2 2 2 5" xfId="21354" xr:uid="{00000000-0005-0000-0000-000000530000}"/>
    <cellStyle name="Total 2 2 3" xfId="20851" xr:uid="{00000000-0005-0000-0000-000001530000}"/>
    <cellStyle name="Total 2 2 3 2" xfId="20852" xr:uid="{00000000-0005-0000-0000-000002530000}"/>
    <cellStyle name="Total 2 2 3 2 2" xfId="21359" xr:uid="{00000000-0005-0000-0000-000003530000}"/>
    <cellStyle name="Total 2 2 3 3" xfId="20853" xr:uid="{00000000-0005-0000-0000-000004530000}"/>
    <cellStyle name="Total 2 2 3 3 2" xfId="21360" xr:uid="{00000000-0005-0000-0000-000005530000}"/>
    <cellStyle name="Total 2 2 3 4" xfId="20854" xr:uid="{00000000-0005-0000-0000-000006530000}"/>
    <cellStyle name="Total 2 2 3 4 2" xfId="21361" xr:uid="{00000000-0005-0000-0000-000007530000}"/>
    <cellStyle name="Total 2 2 3 5" xfId="21358" xr:uid="{00000000-0005-0000-0000-000008530000}"/>
    <cellStyle name="Total 2 2 4" xfId="20855" xr:uid="{00000000-0005-0000-0000-000009530000}"/>
    <cellStyle name="Total 2 2 4 2" xfId="20856" xr:uid="{00000000-0005-0000-0000-00000A530000}"/>
    <cellStyle name="Total 2 2 4 2 2" xfId="21363" xr:uid="{00000000-0005-0000-0000-00000B530000}"/>
    <cellStyle name="Total 2 2 4 3" xfId="20857" xr:uid="{00000000-0005-0000-0000-00000C530000}"/>
    <cellStyle name="Total 2 2 4 3 2" xfId="21364" xr:uid="{00000000-0005-0000-0000-00000D530000}"/>
    <cellStyle name="Total 2 2 4 4" xfId="20858" xr:uid="{00000000-0005-0000-0000-00000E530000}"/>
    <cellStyle name="Total 2 2 4 4 2" xfId="21365" xr:uid="{00000000-0005-0000-0000-00000F530000}"/>
    <cellStyle name="Total 2 2 4 5" xfId="21362" xr:uid="{00000000-0005-0000-0000-000010530000}"/>
    <cellStyle name="Total 2 2 5" xfId="20859" xr:uid="{00000000-0005-0000-0000-000011530000}"/>
    <cellStyle name="Total 2 2 5 2" xfId="20860" xr:uid="{00000000-0005-0000-0000-000012530000}"/>
    <cellStyle name="Total 2 2 5 2 2" xfId="21367" xr:uid="{00000000-0005-0000-0000-000013530000}"/>
    <cellStyle name="Total 2 2 5 3" xfId="20861" xr:uid="{00000000-0005-0000-0000-000014530000}"/>
    <cellStyle name="Total 2 2 5 3 2" xfId="21368" xr:uid="{00000000-0005-0000-0000-000015530000}"/>
    <cellStyle name="Total 2 2 5 4" xfId="20862" xr:uid="{00000000-0005-0000-0000-000016530000}"/>
    <cellStyle name="Total 2 2 5 4 2" xfId="21369" xr:uid="{00000000-0005-0000-0000-000017530000}"/>
    <cellStyle name="Total 2 2 5 5" xfId="21366" xr:uid="{00000000-0005-0000-0000-000018530000}"/>
    <cellStyle name="Total 2 2 6" xfId="20863" xr:uid="{00000000-0005-0000-0000-000019530000}"/>
    <cellStyle name="Total 2 2 6 2" xfId="21370" xr:uid="{00000000-0005-0000-0000-00001A530000}"/>
    <cellStyle name="Total 2 2 7" xfId="20864" xr:uid="{00000000-0005-0000-0000-00001B530000}"/>
    <cellStyle name="Total 2 2 7 2" xfId="21371" xr:uid="{00000000-0005-0000-0000-00001C530000}"/>
    <cellStyle name="Total 2 2 8" xfId="20865" xr:uid="{00000000-0005-0000-0000-00001D530000}"/>
    <cellStyle name="Total 2 2 8 2" xfId="21372" xr:uid="{00000000-0005-0000-0000-00001E530000}"/>
    <cellStyle name="Total 2 2 9" xfId="20866" xr:uid="{00000000-0005-0000-0000-00001F530000}"/>
    <cellStyle name="Total 2 2 9 2" xfId="21373" xr:uid="{00000000-0005-0000-0000-000020530000}"/>
    <cellStyle name="Total 2 3" xfId="20867" xr:uid="{00000000-0005-0000-0000-000021530000}"/>
    <cellStyle name="Total 2 3 2" xfId="20868" xr:uid="{00000000-0005-0000-0000-000022530000}"/>
    <cellStyle name="Total 2 3 2 2" xfId="21374" xr:uid="{00000000-0005-0000-0000-000023530000}"/>
    <cellStyle name="Total 2 3 3" xfId="20869" xr:uid="{00000000-0005-0000-0000-000024530000}"/>
    <cellStyle name="Total 2 3 3 2" xfId="21375" xr:uid="{00000000-0005-0000-0000-000025530000}"/>
    <cellStyle name="Total 2 3 4" xfId="20870" xr:uid="{00000000-0005-0000-0000-000026530000}"/>
    <cellStyle name="Total 2 3 4 2" xfId="21376" xr:uid="{00000000-0005-0000-0000-000027530000}"/>
    <cellStyle name="Total 2 3 5" xfId="20871" xr:uid="{00000000-0005-0000-0000-000028530000}"/>
    <cellStyle name="Total 2 3 5 2" xfId="21377" xr:uid="{00000000-0005-0000-0000-000029530000}"/>
    <cellStyle name="Total 2 4" xfId="20872" xr:uid="{00000000-0005-0000-0000-00002A530000}"/>
    <cellStyle name="Total 2 4 2" xfId="20873" xr:uid="{00000000-0005-0000-0000-00002B530000}"/>
    <cellStyle name="Total 2 4 2 2" xfId="21378" xr:uid="{00000000-0005-0000-0000-00002C530000}"/>
    <cellStyle name="Total 2 4 3" xfId="20874" xr:uid="{00000000-0005-0000-0000-00002D530000}"/>
    <cellStyle name="Total 2 4 3 2" xfId="21379" xr:uid="{00000000-0005-0000-0000-00002E530000}"/>
    <cellStyle name="Total 2 4 4" xfId="20875" xr:uid="{00000000-0005-0000-0000-00002F530000}"/>
    <cellStyle name="Total 2 4 4 2" xfId="21380" xr:uid="{00000000-0005-0000-0000-000030530000}"/>
    <cellStyle name="Total 2 4 5" xfId="20876" xr:uid="{00000000-0005-0000-0000-000031530000}"/>
    <cellStyle name="Total 2 4 5 2" xfId="21381" xr:uid="{00000000-0005-0000-0000-000032530000}"/>
    <cellStyle name="Total 2 5" xfId="20877" xr:uid="{00000000-0005-0000-0000-000033530000}"/>
    <cellStyle name="Total 2 5 2" xfId="20878" xr:uid="{00000000-0005-0000-0000-000034530000}"/>
    <cellStyle name="Total 2 5 2 2" xfId="21382" xr:uid="{00000000-0005-0000-0000-000035530000}"/>
    <cellStyle name="Total 2 5 3" xfId="20879" xr:uid="{00000000-0005-0000-0000-000036530000}"/>
    <cellStyle name="Total 2 5 3 2" xfId="21383" xr:uid="{00000000-0005-0000-0000-000037530000}"/>
    <cellStyle name="Total 2 5 4" xfId="20880" xr:uid="{00000000-0005-0000-0000-000038530000}"/>
    <cellStyle name="Total 2 5 4 2" xfId="21384" xr:uid="{00000000-0005-0000-0000-000039530000}"/>
    <cellStyle name="Total 2 5 5" xfId="20881" xr:uid="{00000000-0005-0000-0000-00003A530000}"/>
    <cellStyle name="Total 2 5 5 2" xfId="21385" xr:uid="{00000000-0005-0000-0000-00003B530000}"/>
    <cellStyle name="Total 2 6" xfId="20882" xr:uid="{00000000-0005-0000-0000-00003C530000}"/>
    <cellStyle name="Total 2 6 2" xfId="20883" xr:uid="{00000000-0005-0000-0000-00003D530000}"/>
    <cellStyle name="Total 2 6 2 2" xfId="21386" xr:uid="{00000000-0005-0000-0000-00003E530000}"/>
    <cellStyle name="Total 2 6 3" xfId="20884" xr:uid="{00000000-0005-0000-0000-00003F530000}"/>
    <cellStyle name="Total 2 6 3 2" xfId="21387" xr:uid="{00000000-0005-0000-0000-000040530000}"/>
    <cellStyle name="Total 2 6 4" xfId="20885" xr:uid="{00000000-0005-0000-0000-000041530000}"/>
    <cellStyle name="Total 2 6 4 2" xfId="21388" xr:uid="{00000000-0005-0000-0000-000042530000}"/>
    <cellStyle name="Total 2 6 5" xfId="20886" xr:uid="{00000000-0005-0000-0000-000043530000}"/>
    <cellStyle name="Total 2 6 5 2" xfId="21389" xr:uid="{00000000-0005-0000-0000-000044530000}"/>
    <cellStyle name="Total 2 7" xfId="20887" xr:uid="{00000000-0005-0000-0000-000045530000}"/>
    <cellStyle name="Total 2 7 2" xfId="20888" xr:uid="{00000000-0005-0000-0000-000046530000}"/>
    <cellStyle name="Total 2 7 2 2" xfId="21390" xr:uid="{00000000-0005-0000-0000-000047530000}"/>
    <cellStyle name="Total 2 7 3" xfId="20889" xr:uid="{00000000-0005-0000-0000-000048530000}"/>
    <cellStyle name="Total 2 7 3 2" xfId="21391" xr:uid="{00000000-0005-0000-0000-000049530000}"/>
    <cellStyle name="Total 2 7 4" xfId="20890" xr:uid="{00000000-0005-0000-0000-00004A530000}"/>
    <cellStyle name="Total 2 7 4 2" xfId="21392" xr:uid="{00000000-0005-0000-0000-00004B530000}"/>
    <cellStyle name="Total 2 7 5" xfId="20891" xr:uid="{00000000-0005-0000-0000-00004C530000}"/>
    <cellStyle name="Total 2 7 5 2" xfId="21393" xr:uid="{00000000-0005-0000-0000-00004D530000}"/>
    <cellStyle name="Total 2 8" xfId="20892" xr:uid="{00000000-0005-0000-0000-00004E530000}"/>
    <cellStyle name="Total 2 8 2" xfId="20893" xr:uid="{00000000-0005-0000-0000-00004F530000}"/>
    <cellStyle name="Total 2 8 2 2" xfId="21394" xr:uid="{00000000-0005-0000-0000-000050530000}"/>
    <cellStyle name="Total 2 8 3" xfId="20894" xr:uid="{00000000-0005-0000-0000-000051530000}"/>
    <cellStyle name="Total 2 8 3 2" xfId="21395" xr:uid="{00000000-0005-0000-0000-000052530000}"/>
    <cellStyle name="Total 2 8 4" xfId="20895" xr:uid="{00000000-0005-0000-0000-000053530000}"/>
    <cellStyle name="Total 2 8 4 2" xfId="21396" xr:uid="{00000000-0005-0000-0000-000054530000}"/>
    <cellStyle name="Total 2 8 5" xfId="20896" xr:uid="{00000000-0005-0000-0000-000055530000}"/>
    <cellStyle name="Total 2 8 5 2" xfId="21397" xr:uid="{00000000-0005-0000-0000-000056530000}"/>
    <cellStyle name="Total 2 9" xfId="20897" xr:uid="{00000000-0005-0000-0000-000057530000}"/>
    <cellStyle name="Total 2 9 2" xfId="20898" xr:uid="{00000000-0005-0000-0000-000058530000}"/>
    <cellStyle name="Total 2 9 2 2" xfId="21398" xr:uid="{00000000-0005-0000-0000-000059530000}"/>
    <cellStyle name="Total 2 9 3" xfId="20899" xr:uid="{00000000-0005-0000-0000-00005A530000}"/>
    <cellStyle name="Total 2 9 3 2" xfId="21399" xr:uid="{00000000-0005-0000-0000-00005B530000}"/>
    <cellStyle name="Total 2 9 4" xfId="20900" xr:uid="{00000000-0005-0000-0000-00005C530000}"/>
    <cellStyle name="Total 2 9 4 2" xfId="21400" xr:uid="{00000000-0005-0000-0000-00005D530000}"/>
    <cellStyle name="Total 2 9 5" xfId="20901" xr:uid="{00000000-0005-0000-0000-00005E530000}"/>
    <cellStyle name="Total 2 9 5 2" xfId="21401" xr:uid="{00000000-0005-0000-0000-00005F530000}"/>
    <cellStyle name="Total 3" xfId="20902" xr:uid="{00000000-0005-0000-0000-000060530000}"/>
    <cellStyle name="Total 3 2" xfId="20903" xr:uid="{00000000-0005-0000-0000-000061530000}"/>
    <cellStyle name="Total 3 2 2" xfId="21403" xr:uid="{00000000-0005-0000-0000-000062530000}"/>
    <cellStyle name="Total 3 3" xfId="20904" xr:uid="{00000000-0005-0000-0000-000063530000}"/>
    <cellStyle name="Total 3 3 2" xfId="21404" xr:uid="{00000000-0005-0000-0000-000064530000}"/>
    <cellStyle name="Total 3 4" xfId="21402" xr:uid="{00000000-0005-0000-0000-000065530000}"/>
    <cellStyle name="Total 4" xfId="20905" xr:uid="{00000000-0005-0000-0000-000066530000}"/>
    <cellStyle name="Total 4 2" xfId="20906" xr:uid="{00000000-0005-0000-0000-000067530000}"/>
    <cellStyle name="Total 4 2 2" xfId="21406" xr:uid="{00000000-0005-0000-0000-000068530000}"/>
    <cellStyle name="Total 4 3" xfId="20907" xr:uid="{00000000-0005-0000-0000-000069530000}"/>
    <cellStyle name="Total 4 3 2" xfId="21407" xr:uid="{00000000-0005-0000-0000-00006A530000}"/>
    <cellStyle name="Total 4 4" xfId="21405" xr:uid="{00000000-0005-0000-0000-00006B530000}"/>
    <cellStyle name="Total 5" xfId="20908" xr:uid="{00000000-0005-0000-0000-00006C530000}"/>
    <cellStyle name="Total 5 2" xfId="20909" xr:uid="{00000000-0005-0000-0000-00006D530000}"/>
    <cellStyle name="Total 5 2 2" xfId="21409" xr:uid="{00000000-0005-0000-0000-00006E530000}"/>
    <cellStyle name="Total 5 3" xfId="20910" xr:uid="{00000000-0005-0000-0000-00006F530000}"/>
    <cellStyle name="Total 5 3 2" xfId="21410" xr:uid="{00000000-0005-0000-0000-000070530000}"/>
    <cellStyle name="Total 5 4" xfId="21408" xr:uid="{00000000-0005-0000-0000-000071530000}"/>
    <cellStyle name="Total 6" xfId="20911" xr:uid="{00000000-0005-0000-0000-000072530000}"/>
    <cellStyle name="Total 6 2" xfId="20912" xr:uid="{00000000-0005-0000-0000-000073530000}"/>
    <cellStyle name="Total 6 2 2" xfId="21412" xr:uid="{00000000-0005-0000-0000-000074530000}"/>
    <cellStyle name="Total 6 3" xfId="20913" xr:uid="{00000000-0005-0000-0000-000075530000}"/>
    <cellStyle name="Total 6 3 2" xfId="21413" xr:uid="{00000000-0005-0000-0000-000076530000}"/>
    <cellStyle name="Total 6 4" xfId="21411" xr:uid="{00000000-0005-0000-0000-000077530000}"/>
    <cellStyle name="Total 7" xfId="20914" xr:uid="{00000000-0005-0000-0000-000078530000}"/>
    <cellStyle name="Total 7 2" xfId="21414"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85" zoomScaleNormal="85" workbookViewId="0"/>
  </sheetViews>
  <sheetFormatPr defaultColWidth="9.140625" defaultRowHeight="14.25"/>
  <cols>
    <col min="1" max="1" width="10.140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83"/>
      <c r="B1" s="107" t="s">
        <v>222</v>
      </c>
      <c r="C1" s="83"/>
    </row>
    <row r="2" spans="1:3">
      <c r="A2" s="108">
        <v>1</v>
      </c>
      <c r="B2" s="208" t="s">
        <v>223</v>
      </c>
      <c r="C2" s="447" t="s">
        <v>735</v>
      </c>
    </row>
    <row r="3" spans="1:3">
      <c r="A3" s="108">
        <v>2</v>
      </c>
      <c r="B3" s="209" t="s">
        <v>219</v>
      </c>
      <c r="C3" s="446" t="s">
        <v>736</v>
      </c>
    </row>
    <row r="4" spans="1:3">
      <c r="A4" s="108">
        <v>3</v>
      </c>
      <c r="B4" s="210" t="s">
        <v>224</v>
      </c>
      <c r="C4" s="446" t="s">
        <v>722</v>
      </c>
    </row>
    <row r="5" spans="1:3">
      <c r="A5" s="109">
        <v>4</v>
      </c>
      <c r="B5" s="211" t="s">
        <v>220</v>
      </c>
      <c r="C5" s="446" t="s">
        <v>737</v>
      </c>
    </row>
    <row r="6" spans="1:3" s="110" customFormat="1" ht="45.75" customHeight="1">
      <c r="A6" s="622" t="s">
        <v>296</v>
      </c>
      <c r="B6" s="623"/>
      <c r="C6" s="623"/>
    </row>
    <row r="7" spans="1:3" ht="15">
      <c r="A7" s="111" t="s">
        <v>29</v>
      </c>
      <c r="B7" s="107" t="s">
        <v>221</v>
      </c>
    </row>
    <row r="8" spans="1:3">
      <c r="A8" s="83">
        <v>1</v>
      </c>
      <c r="B8" s="137" t="s">
        <v>20</v>
      </c>
    </row>
    <row r="9" spans="1:3">
      <c r="A9" s="83">
        <v>2</v>
      </c>
      <c r="B9" s="138" t="s">
        <v>21</v>
      </c>
    </row>
    <row r="10" spans="1:3">
      <c r="A10" s="83">
        <v>3</v>
      </c>
      <c r="B10" s="138" t="s">
        <v>22</v>
      </c>
    </row>
    <row r="11" spans="1:3">
      <c r="A11" s="83">
        <v>4</v>
      </c>
      <c r="B11" s="138" t="s">
        <v>23</v>
      </c>
    </row>
    <row r="12" spans="1:3">
      <c r="A12" s="83">
        <v>5</v>
      </c>
      <c r="B12" s="138" t="s">
        <v>24</v>
      </c>
    </row>
    <row r="13" spans="1:3">
      <c r="A13" s="83">
        <v>6</v>
      </c>
      <c r="B13" s="139" t="s">
        <v>231</v>
      </c>
    </row>
    <row r="14" spans="1:3">
      <c r="A14" s="83">
        <v>7</v>
      </c>
      <c r="B14" s="138" t="s">
        <v>225</v>
      </c>
    </row>
    <row r="15" spans="1:3">
      <c r="A15" s="83">
        <v>8</v>
      </c>
      <c r="B15" s="138" t="s">
        <v>226</v>
      </c>
    </row>
    <row r="16" spans="1:3">
      <c r="A16" s="83">
        <v>9</v>
      </c>
      <c r="B16" s="138" t="s">
        <v>25</v>
      </c>
    </row>
    <row r="17" spans="1:2">
      <c r="A17" s="207" t="s">
        <v>295</v>
      </c>
      <c r="B17" s="206" t="s">
        <v>282</v>
      </c>
    </row>
    <row r="18" spans="1:2">
      <c r="A18" s="83">
        <v>10</v>
      </c>
      <c r="B18" s="138" t="s">
        <v>26</v>
      </c>
    </row>
    <row r="19" spans="1:2">
      <c r="A19" s="83">
        <v>11</v>
      </c>
      <c r="B19" s="139" t="s">
        <v>227</v>
      </c>
    </row>
    <row r="20" spans="1:2">
      <c r="A20" s="83">
        <v>12</v>
      </c>
      <c r="B20" s="139" t="s">
        <v>27</v>
      </c>
    </row>
    <row r="21" spans="1:2">
      <c r="A21" s="246">
        <v>13</v>
      </c>
      <c r="B21" s="247" t="s">
        <v>228</v>
      </c>
    </row>
    <row r="22" spans="1:2">
      <c r="A22" s="246">
        <v>14</v>
      </c>
      <c r="B22" s="248" t="s">
        <v>253</v>
      </c>
    </row>
    <row r="23" spans="1:2">
      <c r="A23" s="246">
        <v>15</v>
      </c>
      <c r="B23" s="249" t="s">
        <v>28</v>
      </c>
    </row>
    <row r="24" spans="1:2">
      <c r="A24" s="246">
        <v>15.1</v>
      </c>
      <c r="B24" s="250" t="s">
        <v>309</v>
      </c>
    </row>
    <row r="25" spans="1:2">
      <c r="A25" s="246">
        <v>16</v>
      </c>
      <c r="B25" s="250" t="s">
        <v>373</v>
      </c>
    </row>
    <row r="26" spans="1:2">
      <c r="A26" s="246">
        <v>17</v>
      </c>
      <c r="B26" s="250" t="s">
        <v>414</v>
      </c>
    </row>
    <row r="27" spans="1:2">
      <c r="A27" s="246">
        <v>18</v>
      </c>
      <c r="B27" s="250" t="s">
        <v>703</v>
      </c>
    </row>
    <row r="28" spans="1:2">
      <c r="A28" s="246">
        <v>19</v>
      </c>
      <c r="B28" s="250" t="s">
        <v>704</v>
      </c>
    </row>
    <row r="29" spans="1:2">
      <c r="A29" s="246">
        <v>20</v>
      </c>
      <c r="B29" s="296" t="s">
        <v>705</v>
      </c>
    </row>
    <row r="30" spans="1:2">
      <c r="A30" s="246">
        <v>21</v>
      </c>
      <c r="B30" s="250" t="s">
        <v>530</v>
      </c>
    </row>
    <row r="31" spans="1:2">
      <c r="A31" s="246">
        <v>22</v>
      </c>
      <c r="B31" s="250" t="s">
        <v>706</v>
      </c>
    </row>
    <row r="32" spans="1:2">
      <c r="A32" s="246">
        <v>23</v>
      </c>
      <c r="B32" s="250" t="s">
        <v>707</v>
      </c>
    </row>
    <row r="33" spans="1:2">
      <c r="A33" s="246">
        <v>24</v>
      </c>
      <c r="B33" s="250" t="s">
        <v>708</v>
      </c>
    </row>
    <row r="34" spans="1:2">
      <c r="A34" s="246">
        <v>25</v>
      </c>
      <c r="B34" s="250" t="s">
        <v>415</v>
      </c>
    </row>
    <row r="35" spans="1:2">
      <c r="A35" s="246">
        <v>26</v>
      </c>
      <c r="B35" s="250"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85" zoomScaleNormal="85" workbookViewId="0">
      <pane xSplit="1" ySplit="5" topLeftCell="B6" activePane="bottomRight" state="frozen"/>
      <selection activeCell="B6" sqref="B6:B7"/>
      <selection pane="topRight" activeCell="B6" sqref="B6:B7"/>
      <selection pane="bottomLeft" activeCell="B6" sqref="B6:B7"/>
      <selection pane="bottomRight" activeCell="B6" sqref="B6"/>
    </sheetView>
  </sheetViews>
  <sheetFormatPr defaultColWidth="9.140625" defaultRowHeight="12.75"/>
  <cols>
    <col min="1" max="1" width="9.5703125" style="4" bestFit="1" customWidth="1"/>
    <col min="2" max="2" width="132.42578125" style="4" customWidth="1"/>
    <col min="3" max="3" width="18.42578125" style="4" customWidth="1"/>
    <col min="4" max="16384" width="9.140625" style="4"/>
  </cols>
  <sheetData>
    <row r="1" spans="1:3">
      <c r="A1" s="2" t="s">
        <v>30</v>
      </c>
      <c r="B1" s="3" t="str">
        <f>'Info '!C2</f>
        <v>JSC TBC Bank</v>
      </c>
    </row>
    <row r="2" spans="1:3" s="2" customFormat="1" ht="15.75" customHeight="1">
      <c r="A2" s="2" t="s">
        <v>31</v>
      </c>
      <c r="B2" s="259">
        <f>'1. key ratios '!B2</f>
        <v>45291</v>
      </c>
    </row>
    <row r="3" spans="1:3" s="2" customFormat="1" ht="15.75" customHeight="1"/>
    <row r="4" spans="1:3" ht="13.5" thickBot="1">
      <c r="A4" s="4" t="s">
        <v>143</v>
      </c>
      <c r="B4" s="71" t="s">
        <v>142</v>
      </c>
    </row>
    <row r="5" spans="1:3">
      <c r="A5" s="43" t="s">
        <v>6</v>
      </c>
      <c r="B5" s="44"/>
      <c r="C5" s="45" t="s">
        <v>743</v>
      </c>
    </row>
    <row r="6" spans="1:3">
      <c r="A6" s="46">
        <v>1</v>
      </c>
      <c r="B6" s="47" t="s">
        <v>141</v>
      </c>
      <c r="C6" s="544">
        <v>4601764111.8317003</v>
      </c>
    </row>
    <row r="7" spans="1:3">
      <c r="A7" s="46">
        <v>2</v>
      </c>
      <c r="B7" s="48" t="s">
        <v>140</v>
      </c>
      <c r="C7" s="545">
        <v>21015907.690000001</v>
      </c>
    </row>
    <row r="8" spans="1:3">
      <c r="A8" s="46">
        <v>3</v>
      </c>
      <c r="B8" s="49" t="s">
        <v>139</v>
      </c>
      <c r="C8" s="545">
        <v>521190199.20999998</v>
      </c>
    </row>
    <row r="9" spans="1:3">
      <c r="A9" s="46">
        <v>4</v>
      </c>
      <c r="B9" s="49" t="s">
        <v>138</v>
      </c>
      <c r="C9" s="545">
        <v>12359635.6446</v>
      </c>
    </row>
    <row r="10" spans="1:3">
      <c r="A10" s="46">
        <v>5</v>
      </c>
      <c r="B10" s="49" t="s">
        <v>137</v>
      </c>
      <c r="C10" s="545">
        <v>-86143364.936500013</v>
      </c>
    </row>
    <row r="11" spans="1:3">
      <c r="A11" s="46">
        <v>6</v>
      </c>
      <c r="B11" s="50" t="s">
        <v>136</v>
      </c>
      <c r="C11" s="545">
        <v>4133341734.2236004</v>
      </c>
    </row>
    <row r="12" spans="1:3" s="23" customFormat="1">
      <c r="A12" s="46">
        <v>7</v>
      </c>
      <c r="B12" s="47" t="s">
        <v>135</v>
      </c>
      <c r="C12" s="546">
        <v>366730668.32160008</v>
      </c>
    </row>
    <row r="13" spans="1:3" s="23" customFormat="1">
      <c r="A13" s="46">
        <v>8</v>
      </c>
      <c r="B13" s="51" t="s">
        <v>134</v>
      </c>
      <c r="C13" s="545">
        <v>12359635.6446</v>
      </c>
    </row>
    <row r="14" spans="1:3" s="23" customFormat="1" ht="25.5">
      <c r="A14" s="46">
        <v>9</v>
      </c>
      <c r="B14" s="52" t="s">
        <v>133</v>
      </c>
      <c r="C14" s="545">
        <v>0</v>
      </c>
    </row>
    <row r="15" spans="1:3" s="23" customFormat="1">
      <c r="A15" s="46">
        <v>10</v>
      </c>
      <c r="B15" s="53" t="s">
        <v>132</v>
      </c>
      <c r="C15" s="545">
        <v>346246053.40700006</v>
      </c>
    </row>
    <row r="16" spans="1:3" s="23" customFormat="1">
      <c r="A16" s="46">
        <v>11</v>
      </c>
      <c r="B16" s="54" t="s">
        <v>131</v>
      </c>
      <c r="C16" s="545">
        <v>0</v>
      </c>
    </row>
    <row r="17" spans="1:3" s="23" customFormat="1">
      <c r="A17" s="46">
        <v>12</v>
      </c>
      <c r="B17" s="53" t="s">
        <v>130</v>
      </c>
      <c r="C17" s="545">
        <v>100</v>
      </c>
    </row>
    <row r="18" spans="1:3" s="23" customFormat="1">
      <c r="A18" s="46">
        <v>13</v>
      </c>
      <c r="B18" s="53" t="s">
        <v>129</v>
      </c>
      <c r="C18" s="545">
        <v>0</v>
      </c>
    </row>
    <row r="19" spans="1:3" s="23" customFormat="1">
      <c r="A19" s="46">
        <v>14</v>
      </c>
      <c r="B19" s="53" t="s">
        <v>128</v>
      </c>
      <c r="C19" s="545">
        <v>0</v>
      </c>
    </row>
    <row r="20" spans="1:3" s="23" customFormat="1">
      <c r="A20" s="46">
        <v>15</v>
      </c>
      <c r="B20" s="53" t="s">
        <v>127</v>
      </c>
      <c r="C20" s="545">
        <v>0</v>
      </c>
    </row>
    <row r="21" spans="1:3" s="23" customFormat="1" ht="25.5">
      <c r="A21" s="46">
        <v>16</v>
      </c>
      <c r="B21" s="52" t="s">
        <v>126</v>
      </c>
      <c r="C21" s="545">
        <v>0</v>
      </c>
    </row>
    <row r="22" spans="1:3" s="23" customFormat="1">
      <c r="A22" s="46">
        <v>17</v>
      </c>
      <c r="B22" s="55" t="s">
        <v>125</v>
      </c>
      <c r="C22" s="545">
        <v>5572898.3599999994</v>
      </c>
    </row>
    <row r="23" spans="1:3" s="23" customFormat="1">
      <c r="A23" s="46">
        <v>18</v>
      </c>
      <c r="B23" s="55" t="s">
        <v>553</v>
      </c>
      <c r="C23" s="545">
        <v>2551980.91</v>
      </c>
    </row>
    <row r="24" spans="1:3" s="23" customFormat="1">
      <c r="A24" s="46">
        <v>19</v>
      </c>
      <c r="B24" s="52" t="s">
        <v>124</v>
      </c>
      <c r="C24" s="545">
        <v>0</v>
      </c>
    </row>
    <row r="25" spans="1:3" s="23" customFormat="1" ht="25.5">
      <c r="A25" s="46">
        <v>20</v>
      </c>
      <c r="B25" s="52" t="s">
        <v>101</v>
      </c>
      <c r="C25" s="545">
        <v>0</v>
      </c>
    </row>
    <row r="26" spans="1:3" s="23" customFormat="1">
      <c r="A26" s="46">
        <v>21</v>
      </c>
      <c r="B26" s="54" t="s">
        <v>123</v>
      </c>
      <c r="C26" s="545">
        <v>0</v>
      </c>
    </row>
    <row r="27" spans="1:3" s="23" customFormat="1">
      <c r="A27" s="46">
        <v>22</v>
      </c>
      <c r="B27" s="54" t="s">
        <v>122</v>
      </c>
      <c r="C27" s="545">
        <v>0</v>
      </c>
    </row>
    <row r="28" spans="1:3" s="23" customFormat="1">
      <c r="A28" s="46">
        <v>23</v>
      </c>
      <c r="B28" s="54" t="s">
        <v>121</v>
      </c>
      <c r="C28" s="545">
        <v>0</v>
      </c>
    </row>
    <row r="29" spans="1:3" s="23" customFormat="1">
      <c r="A29" s="46">
        <v>24</v>
      </c>
      <c r="B29" s="56" t="s">
        <v>120</v>
      </c>
      <c r="C29" s="546">
        <v>4235033443.5101004</v>
      </c>
    </row>
    <row r="30" spans="1:3" s="23" customFormat="1">
      <c r="A30" s="57"/>
      <c r="B30" s="58"/>
      <c r="C30" s="545">
        <v>0</v>
      </c>
    </row>
    <row r="31" spans="1:3" s="23" customFormat="1">
      <c r="A31" s="57">
        <v>25</v>
      </c>
      <c r="B31" s="56" t="s">
        <v>119</v>
      </c>
      <c r="C31" s="546">
        <v>537880000</v>
      </c>
    </row>
    <row r="32" spans="1:3" s="23" customFormat="1">
      <c r="A32" s="57">
        <v>26</v>
      </c>
      <c r="B32" s="49" t="s">
        <v>118</v>
      </c>
      <c r="C32" s="547">
        <v>537880000</v>
      </c>
    </row>
    <row r="33" spans="1:3" s="23" customFormat="1">
      <c r="A33" s="57">
        <v>27</v>
      </c>
      <c r="B33" s="59" t="s">
        <v>192</v>
      </c>
      <c r="C33" s="545">
        <v>0</v>
      </c>
    </row>
    <row r="34" spans="1:3" s="23" customFormat="1">
      <c r="A34" s="57">
        <v>28</v>
      </c>
      <c r="B34" s="59" t="s">
        <v>117</v>
      </c>
      <c r="C34" s="545">
        <v>537880000</v>
      </c>
    </row>
    <row r="35" spans="1:3" s="23" customFormat="1">
      <c r="A35" s="57">
        <v>29</v>
      </c>
      <c r="B35" s="49" t="s">
        <v>116</v>
      </c>
      <c r="C35" s="545">
        <v>0</v>
      </c>
    </row>
    <row r="36" spans="1:3" s="23" customFormat="1">
      <c r="A36" s="57">
        <v>30</v>
      </c>
      <c r="B36" s="56" t="s">
        <v>115</v>
      </c>
      <c r="C36" s="546">
        <v>0</v>
      </c>
    </row>
    <row r="37" spans="1:3" s="23" customFormat="1">
      <c r="A37" s="57">
        <v>31</v>
      </c>
      <c r="B37" s="52" t="s">
        <v>114</v>
      </c>
      <c r="C37" s="545">
        <v>0</v>
      </c>
    </row>
    <row r="38" spans="1:3" s="23" customFormat="1">
      <c r="A38" s="57">
        <v>32</v>
      </c>
      <c r="B38" s="53" t="s">
        <v>113</v>
      </c>
      <c r="C38" s="545">
        <v>0</v>
      </c>
    </row>
    <row r="39" spans="1:3" s="23" customFormat="1" ht="25.5">
      <c r="A39" s="57">
        <v>33</v>
      </c>
      <c r="B39" s="52" t="s">
        <v>112</v>
      </c>
      <c r="C39" s="545">
        <v>0</v>
      </c>
    </row>
    <row r="40" spans="1:3" s="23" customFormat="1" ht="25.5">
      <c r="A40" s="57">
        <v>34</v>
      </c>
      <c r="B40" s="52" t="s">
        <v>101</v>
      </c>
      <c r="C40" s="545">
        <v>0</v>
      </c>
    </row>
    <row r="41" spans="1:3" s="23" customFormat="1">
      <c r="A41" s="57">
        <v>35</v>
      </c>
      <c r="B41" s="54" t="s">
        <v>111</v>
      </c>
      <c r="C41" s="545">
        <v>0</v>
      </c>
    </row>
    <row r="42" spans="1:3" s="23" customFormat="1">
      <c r="A42" s="57">
        <v>36</v>
      </c>
      <c r="B42" s="56" t="s">
        <v>110</v>
      </c>
      <c r="C42" s="546">
        <v>537880000</v>
      </c>
    </row>
    <row r="43" spans="1:3" s="23" customFormat="1">
      <c r="A43" s="57"/>
      <c r="B43" s="58"/>
      <c r="C43" s="545">
        <v>0</v>
      </c>
    </row>
    <row r="44" spans="1:3" s="23" customFormat="1">
      <c r="A44" s="57">
        <v>37</v>
      </c>
      <c r="B44" s="60" t="s">
        <v>109</v>
      </c>
      <c r="C44" s="546">
        <v>601387995</v>
      </c>
    </row>
    <row r="45" spans="1:3" s="23" customFormat="1">
      <c r="A45" s="57">
        <v>38</v>
      </c>
      <c r="B45" s="49" t="s">
        <v>108</v>
      </c>
      <c r="C45" s="545">
        <v>601387995</v>
      </c>
    </row>
    <row r="46" spans="1:3" s="23" customFormat="1">
      <c r="A46" s="57">
        <v>39</v>
      </c>
      <c r="B46" s="49" t="s">
        <v>107</v>
      </c>
      <c r="C46" s="545">
        <v>0</v>
      </c>
    </row>
    <row r="47" spans="1:3" s="23" customFormat="1">
      <c r="A47" s="57">
        <v>40</v>
      </c>
      <c r="B47" s="49" t="s">
        <v>106</v>
      </c>
      <c r="C47" s="545">
        <v>0</v>
      </c>
    </row>
    <row r="48" spans="1:3" s="23" customFormat="1">
      <c r="A48" s="57">
        <v>41</v>
      </c>
      <c r="B48" s="60" t="s">
        <v>105</v>
      </c>
      <c r="C48" s="546">
        <v>0</v>
      </c>
    </row>
    <row r="49" spans="1:3" s="23" customFormat="1">
      <c r="A49" s="57">
        <v>42</v>
      </c>
      <c r="B49" s="52" t="s">
        <v>104</v>
      </c>
      <c r="C49" s="545">
        <v>0</v>
      </c>
    </row>
    <row r="50" spans="1:3" s="23" customFormat="1">
      <c r="A50" s="57">
        <v>43</v>
      </c>
      <c r="B50" s="53" t="s">
        <v>103</v>
      </c>
      <c r="C50" s="545">
        <v>0</v>
      </c>
    </row>
    <row r="51" spans="1:3" s="23" customFormat="1">
      <c r="A51" s="57">
        <v>44</v>
      </c>
      <c r="B51" s="52" t="s">
        <v>102</v>
      </c>
      <c r="C51" s="545">
        <v>0</v>
      </c>
    </row>
    <row r="52" spans="1:3" s="23" customFormat="1" ht="25.5">
      <c r="A52" s="57">
        <v>45</v>
      </c>
      <c r="B52" s="52" t="s">
        <v>101</v>
      </c>
      <c r="C52" s="545">
        <v>0</v>
      </c>
    </row>
    <row r="53" spans="1:3" s="23" customFormat="1" ht="13.5" thickBot="1">
      <c r="A53" s="57">
        <v>46</v>
      </c>
      <c r="B53" s="61" t="s">
        <v>100</v>
      </c>
      <c r="C53" s="548">
        <v>601387995</v>
      </c>
    </row>
    <row r="56" spans="1:3">
      <c r="B56" s="4" t="s">
        <v>7</v>
      </c>
    </row>
  </sheetData>
  <dataValidations count="1">
    <dataValidation operator="lessThanOrEqual" allowBlank="1" showInputMessage="1" showErrorMessage="1" errorTitle="Should be negative number" error="Should be whole negative number or 0" sqref="C29 C31:C32 C36 C42 C44 C48 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tabSelected="1" zoomScale="85" zoomScaleNormal="85" workbookViewId="0">
      <selection activeCell="I19" sqref="I19"/>
    </sheetView>
  </sheetViews>
  <sheetFormatPr defaultColWidth="9.140625" defaultRowHeight="12.75"/>
  <cols>
    <col min="1" max="1" width="9.42578125" style="129" bestFit="1" customWidth="1"/>
    <col min="2" max="2" width="59" style="129" customWidth="1"/>
    <col min="3" max="3" width="16.85546875" style="129" bestFit="1" customWidth="1"/>
    <col min="4" max="4" width="15.42578125" style="129" bestFit="1" customWidth="1"/>
    <col min="5" max="16384" width="9.140625" style="129"/>
  </cols>
  <sheetData>
    <row r="1" spans="1:8" ht="15">
      <c r="A1" s="127" t="s">
        <v>30</v>
      </c>
      <c r="B1" s="3" t="str">
        <f>'Info '!C2</f>
        <v>JSC TBC Bank</v>
      </c>
    </row>
    <row r="2" spans="1:8" s="127" customFormat="1" ht="15.75" customHeight="1">
      <c r="A2" s="127" t="s">
        <v>31</v>
      </c>
      <c r="B2" s="259">
        <f>'1. key ratios '!B2</f>
        <v>45291</v>
      </c>
    </row>
    <row r="3" spans="1:8" s="127" customFormat="1" ht="15.75" customHeight="1"/>
    <row r="4" spans="1:8" ht="13.5" thickBot="1">
      <c r="A4" s="129" t="s">
        <v>281</v>
      </c>
      <c r="B4" s="196" t="s">
        <v>282</v>
      </c>
    </row>
    <row r="5" spans="1:8" s="134" customFormat="1" ht="12.75" customHeight="1">
      <c r="A5" s="244"/>
      <c r="B5" s="245" t="s">
        <v>285</v>
      </c>
      <c r="C5" s="189" t="s">
        <v>283</v>
      </c>
      <c r="D5" s="190" t="s">
        <v>284</v>
      </c>
    </row>
    <row r="6" spans="1:8" s="197" customFormat="1">
      <c r="A6" s="191">
        <v>1</v>
      </c>
      <c r="B6" s="240" t="s">
        <v>286</v>
      </c>
      <c r="C6" s="240"/>
      <c r="D6" s="192"/>
    </row>
    <row r="7" spans="1:8" s="197" customFormat="1">
      <c r="A7" s="193" t="s">
        <v>272</v>
      </c>
      <c r="B7" s="241" t="s">
        <v>287</v>
      </c>
      <c r="C7" s="549">
        <v>4.4999999999999998E-2</v>
      </c>
      <c r="D7" s="550">
        <v>1095151041.3782327</v>
      </c>
      <c r="G7" s="463"/>
      <c r="H7" s="463"/>
    </row>
    <row r="8" spans="1:8" s="197" customFormat="1">
      <c r="A8" s="193" t="s">
        <v>273</v>
      </c>
      <c r="B8" s="241" t="s">
        <v>288</v>
      </c>
      <c r="C8" s="549">
        <v>0.06</v>
      </c>
      <c r="D8" s="550">
        <v>1460201388.5043104</v>
      </c>
      <c r="G8" s="463"/>
      <c r="H8" s="463"/>
    </row>
    <row r="9" spans="1:8" s="197" customFormat="1">
      <c r="A9" s="193" t="s">
        <v>274</v>
      </c>
      <c r="B9" s="241" t="s">
        <v>289</v>
      </c>
      <c r="C9" s="549">
        <v>0.08</v>
      </c>
      <c r="D9" s="550">
        <v>1946935184.6724141</v>
      </c>
      <c r="G9" s="463"/>
      <c r="H9" s="463"/>
    </row>
    <row r="10" spans="1:8" s="197" customFormat="1">
      <c r="A10" s="191" t="s">
        <v>275</v>
      </c>
      <c r="B10" s="240" t="s">
        <v>290</v>
      </c>
      <c r="C10" s="551"/>
      <c r="D10" s="552"/>
      <c r="G10" s="463"/>
      <c r="H10" s="463"/>
    </row>
    <row r="11" spans="1:8" s="198" customFormat="1">
      <c r="A11" s="194" t="s">
        <v>276</v>
      </c>
      <c r="B11" s="239" t="s">
        <v>356</v>
      </c>
      <c r="C11" s="549">
        <v>2.5000000000000001E-2</v>
      </c>
      <c r="D11" s="550">
        <v>608417245.21012938</v>
      </c>
      <c r="G11" s="463"/>
      <c r="H11" s="463"/>
    </row>
    <row r="12" spans="1:8" s="198" customFormat="1">
      <c r="A12" s="194" t="s">
        <v>277</v>
      </c>
      <c r="B12" s="239" t="s">
        <v>291</v>
      </c>
      <c r="C12" s="549">
        <v>0</v>
      </c>
      <c r="D12" s="550">
        <v>0</v>
      </c>
      <c r="G12" s="463"/>
      <c r="H12" s="463"/>
    </row>
    <row r="13" spans="1:8" s="198" customFormat="1">
      <c r="A13" s="194" t="s">
        <v>278</v>
      </c>
      <c r="B13" s="239" t="s">
        <v>292</v>
      </c>
      <c r="C13" s="549">
        <v>2.5000000000000001E-2</v>
      </c>
      <c r="D13" s="550">
        <v>608417245.21012938</v>
      </c>
      <c r="G13" s="463"/>
      <c r="H13" s="463"/>
    </row>
    <row r="14" spans="1:8" s="198" customFormat="1">
      <c r="A14" s="191" t="s">
        <v>279</v>
      </c>
      <c r="B14" s="240" t="s">
        <v>353</v>
      </c>
      <c r="C14" s="553"/>
      <c r="D14" s="552"/>
      <c r="G14" s="463"/>
      <c r="H14" s="463"/>
    </row>
    <row r="15" spans="1:8" s="198" customFormat="1">
      <c r="A15" s="194">
        <v>3.1</v>
      </c>
      <c r="B15" s="239" t="s">
        <v>297</v>
      </c>
      <c r="C15" s="549">
        <v>4.7579759134299196E-2</v>
      </c>
      <c r="D15" s="550">
        <v>1157933839.210072</v>
      </c>
      <c r="G15" s="463"/>
      <c r="H15" s="463"/>
    </row>
    <row r="16" spans="1:8" s="198" customFormat="1">
      <c r="A16" s="194">
        <v>3.2</v>
      </c>
      <c r="B16" s="239" t="s">
        <v>298</v>
      </c>
      <c r="C16" s="549">
        <v>5.6189067921681421E-2</v>
      </c>
      <c r="D16" s="550">
        <v>1367455916.6333704</v>
      </c>
      <c r="G16" s="463"/>
      <c r="H16" s="463"/>
    </row>
    <row r="17" spans="1:8" s="197" customFormat="1">
      <c r="A17" s="194">
        <v>3.3</v>
      </c>
      <c r="B17" s="239" t="s">
        <v>299</v>
      </c>
      <c r="C17" s="549">
        <v>6.751710579981593E-2</v>
      </c>
      <c r="D17" s="550">
        <v>1643142860.6113942</v>
      </c>
      <c r="G17" s="463"/>
      <c r="H17" s="463"/>
    </row>
    <row r="18" spans="1:8" s="134" customFormat="1" ht="12.75" customHeight="1">
      <c r="A18" s="242"/>
      <c r="B18" s="243" t="s">
        <v>352</v>
      </c>
      <c r="C18" s="554"/>
      <c r="D18" s="555"/>
      <c r="G18" s="463"/>
      <c r="H18" s="463"/>
    </row>
    <row r="19" spans="1:8" s="197" customFormat="1">
      <c r="A19" s="195">
        <v>4</v>
      </c>
      <c r="B19" s="239" t="s">
        <v>293</v>
      </c>
      <c r="C19" s="556">
        <v>0.14257975913429921</v>
      </c>
      <c r="D19" s="557">
        <v>3469919371.008564</v>
      </c>
      <c r="G19" s="463"/>
      <c r="H19" s="463"/>
    </row>
    <row r="20" spans="1:8" s="197" customFormat="1">
      <c r="A20" s="195">
        <v>5</v>
      </c>
      <c r="B20" s="239" t="s">
        <v>90</v>
      </c>
      <c r="C20" s="556">
        <v>0.16618906792168142</v>
      </c>
      <c r="D20" s="557">
        <v>4044491795.5579395</v>
      </c>
      <c r="G20" s="463"/>
      <c r="H20" s="463"/>
    </row>
    <row r="21" spans="1:8" s="197" customFormat="1" ht="13.5" thickBot="1">
      <c r="A21" s="199" t="s">
        <v>280</v>
      </c>
      <c r="B21" s="200" t="s">
        <v>294</v>
      </c>
      <c r="C21" s="556">
        <v>0.19751710579981593</v>
      </c>
      <c r="D21" s="557">
        <v>4806912535.7040672</v>
      </c>
      <c r="G21" s="463"/>
      <c r="H21" s="463"/>
    </row>
    <row r="23" spans="1:8" ht="63.75">
      <c r="B23" s="162" t="s">
        <v>355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8"/>
  <sheetViews>
    <sheetView zoomScale="85" zoomScaleNormal="85" workbookViewId="0">
      <pane xSplit="1" ySplit="5" topLeftCell="B6" activePane="bottomRight" state="frozen"/>
      <selection activeCell="C13" sqref="C13"/>
      <selection pane="topRight" activeCell="C13" sqref="C13"/>
      <selection pane="bottomLeft" activeCell="C13" sqref="C13"/>
      <selection pane="bottomRight" activeCell="B6" sqref="B6"/>
    </sheetView>
  </sheetViews>
  <sheetFormatPr defaultColWidth="9.140625" defaultRowHeight="14.25"/>
  <cols>
    <col min="1" max="1" width="10.85546875" style="4" customWidth="1"/>
    <col min="2" max="2" width="91.85546875" style="4" customWidth="1"/>
    <col min="3" max="3" width="53.140625" style="464" customWidth="1"/>
    <col min="4" max="4" width="32.140625" style="4" customWidth="1"/>
    <col min="5" max="5" width="9.42578125" style="5" customWidth="1"/>
    <col min="6" max="16384" width="9.140625" style="5"/>
  </cols>
  <sheetData>
    <row r="1" spans="1:6" ht="15">
      <c r="A1" s="2" t="s">
        <v>30</v>
      </c>
      <c r="B1" s="3" t="str">
        <f>'Info '!C2</f>
        <v>JSC TBC Bank</v>
      </c>
      <c r="C1" s="465"/>
      <c r="E1" s="4"/>
      <c r="F1" s="4"/>
    </row>
    <row r="2" spans="1:6" s="2" customFormat="1" ht="15.75" customHeight="1">
      <c r="A2" s="2" t="s">
        <v>31</v>
      </c>
      <c r="B2" s="259">
        <f>'1. key ratios '!B2</f>
        <v>45291</v>
      </c>
      <c r="C2" s="466"/>
    </row>
    <row r="3" spans="1:6" s="2" customFormat="1" ht="15.75" customHeight="1">
      <c r="A3" s="62"/>
      <c r="C3" s="466"/>
    </row>
    <row r="4" spans="1:6" s="2" customFormat="1" ht="15.75" customHeight="1" thickBot="1">
      <c r="A4" s="2" t="s">
        <v>47</v>
      </c>
      <c r="B4" s="121" t="s">
        <v>178</v>
      </c>
      <c r="C4" s="466"/>
      <c r="D4" s="14" t="s">
        <v>35</v>
      </c>
    </row>
    <row r="5" spans="1:6" ht="25.5">
      <c r="A5" s="63" t="s">
        <v>6</v>
      </c>
      <c r="B5" s="141" t="s">
        <v>218</v>
      </c>
      <c r="C5" s="64" t="s">
        <v>660</v>
      </c>
      <c r="D5" s="64" t="s">
        <v>49</v>
      </c>
    </row>
    <row r="6" spans="1:6" ht="15.75">
      <c r="A6" s="299">
        <v>1</v>
      </c>
      <c r="B6" s="300" t="s">
        <v>561</v>
      </c>
      <c r="C6" s="465">
        <v>5206926939.4700003</v>
      </c>
      <c r="D6" s="473"/>
      <c r="E6" s="65"/>
    </row>
    <row r="7" spans="1:6" ht="15.75">
      <c r="A7" s="299">
        <v>1.1000000000000001</v>
      </c>
      <c r="B7" s="301" t="s">
        <v>562</v>
      </c>
      <c r="C7" s="466">
        <v>911830523.69999993</v>
      </c>
      <c r="D7" s="474"/>
      <c r="E7" s="65"/>
    </row>
    <row r="8" spans="1:6" ht="15.75">
      <c r="A8" s="299">
        <v>1.2</v>
      </c>
      <c r="B8" s="301" t="s">
        <v>563</v>
      </c>
      <c r="C8" s="466">
        <v>2279688484.0700002</v>
      </c>
      <c r="D8" s="474"/>
      <c r="E8" s="65"/>
    </row>
    <row r="9" spans="1:6" ht="15.75">
      <c r="A9" s="299">
        <v>1.3</v>
      </c>
      <c r="B9" s="301" t="s">
        <v>564</v>
      </c>
      <c r="C9" s="466">
        <v>2015407931.7</v>
      </c>
      <c r="D9" s="474"/>
      <c r="E9" s="65"/>
    </row>
    <row r="10" spans="1:6" ht="15.75">
      <c r="A10" s="299">
        <v>2</v>
      </c>
      <c r="B10" s="302" t="s">
        <v>565</v>
      </c>
      <c r="C10" s="466">
        <v>40919473.100000001</v>
      </c>
      <c r="D10" s="474"/>
      <c r="E10" s="65"/>
    </row>
    <row r="11" spans="1:6" ht="15.75">
      <c r="A11" s="299">
        <v>2.1</v>
      </c>
      <c r="B11" s="303" t="s">
        <v>566</v>
      </c>
      <c r="C11" s="466">
        <v>40919473.100000001</v>
      </c>
      <c r="D11" s="475"/>
      <c r="E11" s="66"/>
    </row>
    <row r="12" spans="1:6" ht="15.75">
      <c r="A12" s="299">
        <v>3</v>
      </c>
      <c r="B12" s="304" t="s">
        <v>567</v>
      </c>
      <c r="C12" s="466">
        <v>0</v>
      </c>
      <c r="D12" s="475"/>
      <c r="E12" s="66"/>
    </row>
    <row r="13" spans="1:6" ht="15.75">
      <c r="A13" s="299">
        <v>4</v>
      </c>
      <c r="B13" s="305" t="s">
        <v>568</v>
      </c>
      <c r="C13" s="466">
        <v>0</v>
      </c>
      <c r="D13" s="475"/>
      <c r="E13" s="66"/>
    </row>
    <row r="14" spans="1:6" ht="15.75">
      <c r="A14" s="299">
        <v>5</v>
      </c>
      <c r="B14" s="306" t="s">
        <v>569</v>
      </c>
      <c r="C14" s="467">
        <v>3498654642.3600001</v>
      </c>
      <c r="D14" s="475"/>
      <c r="E14" s="66"/>
    </row>
    <row r="15" spans="1:6" ht="15.75">
      <c r="A15" s="299">
        <v>5.0999999999999996</v>
      </c>
      <c r="B15" s="307" t="s">
        <v>570</v>
      </c>
      <c r="C15" s="466">
        <v>691886.56</v>
      </c>
      <c r="D15" s="475"/>
      <c r="E15" s="65"/>
    </row>
    <row r="16" spans="1:6" ht="15.75">
      <c r="A16" s="299">
        <v>5.2</v>
      </c>
      <c r="B16" s="307" t="s">
        <v>571</v>
      </c>
      <c r="C16" s="466">
        <v>3497962755.8000002</v>
      </c>
      <c r="D16" s="474"/>
      <c r="E16" s="65"/>
    </row>
    <row r="17" spans="1:5" ht="15.75">
      <c r="A17" s="299">
        <v>5.3</v>
      </c>
      <c r="B17" s="308" t="s">
        <v>572</v>
      </c>
      <c r="C17" s="466">
        <v>0</v>
      </c>
      <c r="D17" s="474"/>
      <c r="E17" s="65"/>
    </row>
    <row r="18" spans="1:5" ht="15.75">
      <c r="A18" s="299">
        <v>6</v>
      </c>
      <c r="B18" s="304" t="s">
        <v>573</v>
      </c>
      <c r="C18" s="468">
        <v>20965694793.110001</v>
      </c>
      <c r="D18" s="474"/>
      <c r="E18" s="65"/>
    </row>
    <row r="19" spans="1:5" ht="15.75">
      <c r="A19" s="299">
        <v>6.1</v>
      </c>
      <c r="B19" s="307" t="s">
        <v>571</v>
      </c>
      <c r="C19" s="469">
        <v>0</v>
      </c>
      <c r="D19" s="474"/>
      <c r="E19" s="65"/>
    </row>
    <row r="20" spans="1:5" ht="15.75">
      <c r="A20" s="299">
        <v>6.2</v>
      </c>
      <c r="B20" s="308" t="s">
        <v>572</v>
      </c>
      <c r="C20" s="469">
        <v>20965694793.110001</v>
      </c>
      <c r="D20" s="474"/>
      <c r="E20" s="65"/>
    </row>
    <row r="21" spans="1:5" ht="15.75">
      <c r="A21" s="299">
        <v>7</v>
      </c>
      <c r="B21" s="302" t="s">
        <v>574</v>
      </c>
      <c r="C21" s="469">
        <v>34459623.030000001</v>
      </c>
      <c r="D21" s="474"/>
      <c r="E21" s="65"/>
    </row>
    <row r="22" spans="1:5" ht="15.75">
      <c r="A22" s="299">
        <v>8</v>
      </c>
      <c r="B22" s="309" t="s">
        <v>575</v>
      </c>
      <c r="C22" s="469">
        <v>0</v>
      </c>
      <c r="D22" s="474"/>
      <c r="E22" s="65"/>
    </row>
    <row r="23" spans="1:5" ht="15.75">
      <c r="A23" s="299">
        <v>9</v>
      </c>
      <c r="B23" s="305" t="s">
        <v>576</v>
      </c>
      <c r="C23" s="468">
        <v>589371617.37999988</v>
      </c>
      <c r="D23" s="476"/>
      <c r="E23" s="65"/>
    </row>
    <row r="24" spans="1:5" ht="15.75">
      <c r="A24" s="299">
        <v>9.1</v>
      </c>
      <c r="B24" s="307" t="s">
        <v>577</v>
      </c>
      <c r="C24" s="470">
        <v>574130198.76999986</v>
      </c>
      <c r="D24" s="477"/>
      <c r="E24" s="65"/>
    </row>
    <row r="25" spans="1:5" ht="15.75">
      <c r="A25" s="299">
        <v>9.1999999999999993</v>
      </c>
      <c r="B25" s="307" t="s">
        <v>578</v>
      </c>
      <c r="C25" s="470">
        <v>15241418.609999999</v>
      </c>
      <c r="D25" s="478"/>
      <c r="E25" s="67"/>
    </row>
    <row r="26" spans="1:5" ht="15.75">
      <c r="A26" s="299">
        <v>10</v>
      </c>
      <c r="B26" s="305" t="s">
        <v>579</v>
      </c>
      <c r="C26" s="471">
        <v>346246053.39999998</v>
      </c>
      <c r="D26" s="440" t="s">
        <v>702</v>
      </c>
      <c r="E26" s="65"/>
    </row>
    <row r="27" spans="1:5" ht="15.75">
      <c r="A27" s="299">
        <v>10.1</v>
      </c>
      <c r="B27" s="307" t="s">
        <v>580</v>
      </c>
      <c r="C27" s="466">
        <v>27502089.170000002</v>
      </c>
      <c r="D27" s="440" t="s">
        <v>702</v>
      </c>
      <c r="E27" s="65"/>
    </row>
    <row r="28" spans="1:5" ht="15.75">
      <c r="A28" s="299">
        <v>10.199999999999999</v>
      </c>
      <c r="B28" s="307" t="s">
        <v>581</v>
      </c>
      <c r="C28" s="466">
        <v>318743964.22999996</v>
      </c>
      <c r="D28" s="440" t="s">
        <v>702</v>
      </c>
      <c r="E28" s="65"/>
    </row>
    <row r="29" spans="1:5" ht="15.75">
      <c r="A29" s="299">
        <v>11</v>
      </c>
      <c r="B29" s="305" t="s">
        <v>582</v>
      </c>
      <c r="C29" s="468">
        <v>0</v>
      </c>
      <c r="D29" s="474"/>
      <c r="E29" s="65"/>
    </row>
    <row r="30" spans="1:5" ht="15.75">
      <c r="A30" s="299">
        <v>11.1</v>
      </c>
      <c r="B30" s="307" t="s">
        <v>583</v>
      </c>
      <c r="C30" s="466">
        <v>0</v>
      </c>
      <c r="D30" s="474"/>
      <c r="E30" s="65"/>
    </row>
    <row r="31" spans="1:5" ht="15.75">
      <c r="A31" s="299">
        <v>11.2</v>
      </c>
      <c r="B31" s="307" t="s">
        <v>584</v>
      </c>
      <c r="C31" s="466">
        <v>0</v>
      </c>
      <c r="D31" s="474"/>
      <c r="E31" s="65"/>
    </row>
    <row r="32" spans="1:5" ht="15.75">
      <c r="A32" s="299">
        <v>13</v>
      </c>
      <c r="B32" s="305" t="s">
        <v>585</v>
      </c>
      <c r="C32" s="466">
        <v>667898239.38999975</v>
      </c>
      <c r="D32" s="474"/>
      <c r="E32" s="65"/>
    </row>
    <row r="33" spans="1:5" ht="15.75">
      <c r="A33" s="299">
        <v>13.1</v>
      </c>
      <c r="B33" s="310" t="s">
        <v>586</v>
      </c>
      <c r="C33" s="466">
        <v>276557634.80000001</v>
      </c>
      <c r="D33" s="474"/>
      <c r="E33" s="65"/>
    </row>
    <row r="34" spans="1:5" ht="15.75">
      <c r="A34" s="299">
        <v>13.2</v>
      </c>
      <c r="B34" s="310" t="s">
        <v>587</v>
      </c>
      <c r="C34" s="466">
        <v>0</v>
      </c>
      <c r="D34" s="477"/>
      <c r="E34" s="65"/>
    </row>
    <row r="35" spans="1:5" ht="15.75">
      <c r="A35" s="299">
        <v>14</v>
      </c>
      <c r="B35" s="311" t="s">
        <v>588</v>
      </c>
      <c r="C35" s="472">
        <v>31350171381.240002</v>
      </c>
      <c r="D35" s="477"/>
      <c r="E35" s="65"/>
    </row>
    <row r="36" spans="1:5" ht="15.75">
      <c r="A36" s="299"/>
      <c r="B36" s="312" t="s">
        <v>589</v>
      </c>
      <c r="C36" s="558">
        <v>0</v>
      </c>
      <c r="D36" s="479"/>
      <c r="E36" s="65"/>
    </row>
    <row r="37" spans="1:5" ht="15.75">
      <c r="A37" s="299">
        <v>15</v>
      </c>
      <c r="B37" s="313" t="s">
        <v>590</v>
      </c>
      <c r="C37" s="559">
        <v>62446503.990000002</v>
      </c>
      <c r="D37" s="478"/>
      <c r="E37" s="67"/>
    </row>
    <row r="38" spans="1:5" ht="15.75">
      <c r="A38" s="314">
        <v>15.1</v>
      </c>
      <c r="B38" s="315" t="s">
        <v>566</v>
      </c>
      <c r="C38" s="559">
        <v>62446503.990000002</v>
      </c>
      <c r="D38" s="474"/>
      <c r="E38" s="65"/>
    </row>
    <row r="39" spans="1:5" ht="15.75">
      <c r="A39" s="314">
        <v>16</v>
      </c>
      <c r="B39" s="302" t="s">
        <v>591</v>
      </c>
      <c r="C39" s="559">
        <v>0</v>
      </c>
      <c r="D39" s="474"/>
      <c r="E39" s="65"/>
    </row>
    <row r="40" spans="1:5" ht="15.75">
      <c r="A40" s="314">
        <v>17</v>
      </c>
      <c r="B40" s="302" t="s">
        <v>592</v>
      </c>
      <c r="C40" s="468">
        <v>24913163055.130001</v>
      </c>
      <c r="D40" s="474"/>
      <c r="E40" s="65"/>
    </row>
    <row r="41" spans="1:5" ht="15.75">
      <c r="A41" s="314">
        <v>17.100000000000001</v>
      </c>
      <c r="B41" s="316" t="s">
        <v>593</v>
      </c>
      <c r="C41" s="466">
        <v>21007956196.220001</v>
      </c>
      <c r="D41" s="474"/>
      <c r="E41" s="65"/>
    </row>
    <row r="42" spans="1:5" ht="15.75">
      <c r="A42" s="314">
        <v>17.2</v>
      </c>
      <c r="B42" s="317" t="s">
        <v>594</v>
      </c>
      <c r="C42" s="466">
        <v>3206847996.6599998</v>
      </c>
      <c r="D42" s="477"/>
      <c r="E42" s="65"/>
    </row>
    <row r="43" spans="1:5" ht="15.75">
      <c r="A43" s="314">
        <v>17.3</v>
      </c>
      <c r="B43" s="350" t="s">
        <v>595</v>
      </c>
      <c r="C43" s="466">
        <v>615450928.05999994</v>
      </c>
      <c r="D43" s="480"/>
      <c r="E43" s="65"/>
    </row>
    <row r="44" spans="1:5" ht="15.75">
      <c r="A44" s="314">
        <v>17.399999999999999</v>
      </c>
      <c r="B44" s="351" t="s">
        <v>596</v>
      </c>
      <c r="C44" s="466">
        <v>82907934.190000013</v>
      </c>
      <c r="D44" s="480"/>
      <c r="E44" s="65"/>
    </row>
    <row r="45" spans="1:5" ht="15.75">
      <c r="A45" s="314">
        <v>18</v>
      </c>
      <c r="B45" s="325" t="s">
        <v>597</v>
      </c>
      <c r="C45" s="466">
        <v>21060073.730000004</v>
      </c>
      <c r="D45" s="480"/>
      <c r="E45" s="67"/>
    </row>
    <row r="46" spans="1:5" ht="15.75">
      <c r="A46" s="314">
        <v>19</v>
      </c>
      <c r="B46" s="325" t="s">
        <v>598</v>
      </c>
      <c r="C46" s="468">
        <v>118487812.71000001</v>
      </c>
      <c r="D46" s="481"/>
    </row>
    <row r="47" spans="1:5" ht="15.75">
      <c r="A47" s="314">
        <v>19.100000000000001</v>
      </c>
      <c r="B47" s="353" t="s">
        <v>599</v>
      </c>
      <c r="C47" s="466">
        <v>67555850.090000004</v>
      </c>
      <c r="D47" s="481"/>
    </row>
    <row r="48" spans="1:5" ht="15.75">
      <c r="A48" s="314">
        <v>19.2</v>
      </c>
      <c r="B48" s="353" t="s">
        <v>600</v>
      </c>
      <c r="C48" s="466">
        <v>50931962.619999997</v>
      </c>
      <c r="D48" s="481"/>
    </row>
    <row r="49" spans="1:4" ht="15.75">
      <c r="A49" s="314">
        <v>20</v>
      </c>
      <c r="B49" s="320" t="s">
        <v>601</v>
      </c>
      <c r="C49" s="466">
        <v>1392887875.6199999</v>
      </c>
      <c r="D49" s="481"/>
    </row>
    <row r="50" spans="1:4" ht="15.75">
      <c r="A50" s="314">
        <v>21</v>
      </c>
      <c r="B50" s="354" t="s">
        <v>602</v>
      </c>
      <c r="C50" s="466">
        <v>240362048.72000003</v>
      </c>
      <c r="D50" s="481"/>
    </row>
    <row r="51" spans="1:4" ht="15.75">
      <c r="A51" s="314">
        <v>21.1</v>
      </c>
      <c r="B51" s="317" t="s">
        <v>603</v>
      </c>
      <c r="C51" s="466">
        <v>747160.94</v>
      </c>
      <c r="D51" s="481"/>
    </row>
    <row r="52" spans="1:4" ht="15.75">
      <c r="A52" s="314">
        <v>22</v>
      </c>
      <c r="B52" s="321" t="s">
        <v>604</v>
      </c>
      <c r="C52" s="468">
        <v>26748407369.900002</v>
      </c>
      <c r="D52" s="481"/>
    </row>
    <row r="53" spans="1:4" ht="15.75">
      <c r="A53" s="314"/>
      <c r="B53" s="322" t="s">
        <v>605</v>
      </c>
      <c r="C53" s="481">
        <v>0</v>
      </c>
      <c r="D53" s="481"/>
    </row>
    <row r="54" spans="1:4" ht="15.75">
      <c r="A54" s="314">
        <v>23</v>
      </c>
      <c r="B54" s="320" t="s">
        <v>606</v>
      </c>
      <c r="C54" s="468">
        <v>21015907.690000001</v>
      </c>
      <c r="D54" s="440" t="s">
        <v>739</v>
      </c>
    </row>
    <row r="55" spans="1:4" ht="15.75">
      <c r="A55" s="314">
        <v>24</v>
      </c>
      <c r="B55" s="320" t="s">
        <v>607</v>
      </c>
      <c r="C55" s="560">
        <v>0</v>
      </c>
      <c r="D55" s="481"/>
    </row>
    <row r="56" spans="1:4" ht="15.75">
      <c r="A56" s="314">
        <v>25</v>
      </c>
      <c r="B56" s="325" t="s">
        <v>608</v>
      </c>
      <c r="C56" s="468">
        <v>521190199.20999998</v>
      </c>
      <c r="D56" s="440" t="s">
        <v>740</v>
      </c>
    </row>
    <row r="57" spans="1:4" ht="15.75">
      <c r="A57" s="314">
        <v>26</v>
      </c>
      <c r="B57" s="325" t="s">
        <v>609</v>
      </c>
      <c r="C57" s="560">
        <v>-100</v>
      </c>
      <c r="D57" s="481"/>
    </row>
    <row r="58" spans="1:4" ht="15.75">
      <c r="A58" s="314">
        <v>27</v>
      </c>
      <c r="B58" s="325" t="s">
        <v>610</v>
      </c>
      <c r="C58" s="468">
        <v>0</v>
      </c>
      <c r="D58" s="440" t="s">
        <v>741</v>
      </c>
    </row>
    <row r="59" spans="1:4" ht="15.75">
      <c r="A59" s="314">
        <v>27.1</v>
      </c>
      <c r="B59" s="351" t="s">
        <v>611</v>
      </c>
      <c r="C59" s="466">
        <v>0</v>
      </c>
      <c r="D59" s="481"/>
    </row>
    <row r="60" spans="1:4" ht="15.75">
      <c r="A60" s="314">
        <v>27.2</v>
      </c>
      <c r="B60" s="351" t="s">
        <v>612</v>
      </c>
      <c r="C60" s="466">
        <v>0</v>
      </c>
      <c r="D60" s="481"/>
    </row>
    <row r="61" spans="1:4" ht="15.75">
      <c r="A61" s="314">
        <v>28</v>
      </c>
      <c r="B61" s="323" t="s">
        <v>613</v>
      </c>
      <c r="C61" s="561">
        <v>-86143364.939999998</v>
      </c>
      <c r="D61" s="481"/>
    </row>
    <row r="62" spans="1:4" ht="15.75">
      <c r="A62" s="314">
        <v>29</v>
      </c>
      <c r="B62" s="325" t="s">
        <v>614</v>
      </c>
      <c r="C62" s="468">
        <v>12359636.030000001</v>
      </c>
      <c r="D62" s="440" t="s">
        <v>742</v>
      </c>
    </row>
    <row r="63" spans="1:4" ht="15.75">
      <c r="A63" s="314">
        <v>29.1</v>
      </c>
      <c r="B63" s="355" t="s">
        <v>615</v>
      </c>
      <c r="C63" s="561">
        <v>0</v>
      </c>
      <c r="D63" s="481"/>
    </row>
    <row r="64" spans="1:4" ht="15.75">
      <c r="A64" s="314">
        <v>29.2</v>
      </c>
      <c r="B64" s="353" t="s">
        <v>616</v>
      </c>
      <c r="C64" s="561">
        <v>0</v>
      </c>
      <c r="D64" s="481"/>
    </row>
    <row r="65" spans="1:4" ht="15.75">
      <c r="A65" s="314">
        <v>29.3</v>
      </c>
      <c r="B65" s="353" t="s">
        <v>617</v>
      </c>
      <c r="C65" s="466">
        <v>12359636.030000001</v>
      </c>
      <c r="D65" s="481"/>
    </row>
    <row r="66" spans="1:4" ht="15.75">
      <c r="A66" s="314">
        <v>30</v>
      </c>
      <c r="B66" s="325" t="s">
        <v>618</v>
      </c>
      <c r="C66" s="466">
        <v>4133341734.3799996</v>
      </c>
      <c r="D66" s="440" t="s">
        <v>738</v>
      </c>
    </row>
    <row r="67" spans="1:4" ht="15">
      <c r="A67" s="314">
        <v>31</v>
      </c>
      <c r="B67" s="356" t="s">
        <v>619</v>
      </c>
      <c r="C67" s="468">
        <v>4601764012.3699999</v>
      </c>
      <c r="D67" s="352"/>
    </row>
    <row r="68" spans="1:4" ht="15">
      <c r="A68" s="314">
        <v>32</v>
      </c>
      <c r="B68" s="325" t="s">
        <v>620</v>
      </c>
      <c r="C68" s="468">
        <v>31350171382.27</v>
      </c>
      <c r="D68" s="352"/>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4"/>
  <sheetViews>
    <sheetView zoomScale="85" zoomScaleNormal="85" workbookViewId="0">
      <pane xSplit="1" ySplit="4" topLeftCell="B5" activePane="bottomRight" state="frozen"/>
      <selection activeCell="C13" sqref="C13"/>
      <selection pane="topRight" activeCell="C13" sqref="C13"/>
      <selection pane="bottomLeft" activeCell="C13" sqref="C13"/>
      <selection pane="bottomRight" activeCell="B5" sqref="B5"/>
    </sheetView>
  </sheetViews>
  <sheetFormatPr defaultColWidth="9.140625" defaultRowHeight="12.75"/>
  <cols>
    <col min="1" max="1" width="10.5703125" style="4" bestFit="1" customWidth="1"/>
    <col min="2" max="2" width="95" style="4" customWidth="1"/>
    <col min="3" max="3" width="15.85546875" style="4" bestFit="1" customWidth="1"/>
    <col min="4" max="4" width="22.5703125" style="4" bestFit="1" customWidth="1"/>
    <col min="5" max="5" width="15.85546875" style="4" bestFit="1" customWidth="1"/>
    <col min="6" max="6" width="22.5703125" style="4" bestFit="1" customWidth="1"/>
    <col min="7" max="11" width="15.85546875" style="4" bestFit="1" customWidth="1"/>
    <col min="12" max="15" width="15.85546875" style="13" bestFit="1" customWidth="1"/>
    <col min="16" max="16" width="13" style="13" bestFit="1" customWidth="1"/>
    <col min="17" max="17" width="14.85546875" style="13" customWidth="1"/>
    <col min="18" max="18" width="13" style="13" bestFit="1" customWidth="1"/>
    <col min="19" max="19" width="34.85546875" style="13" customWidth="1"/>
    <col min="20" max="16384" width="9.140625" style="13"/>
  </cols>
  <sheetData>
    <row r="1" spans="1:19">
      <c r="A1" s="2" t="s">
        <v>30</v>
      </c>
      <c r="B1" s="3" t="str">
        <f>'Info '!C2</f>
        <v>JSC TBC Bank</v>
      </c>
    </row>
    <row r="2" spans="1:19">
      <c r="A2" s="2" t="s">
        <v>31</v>
      </c>
      <c r="B2" s="259">
        <f>'1. key ratios '!B2</f>
        <v>45291</v>
      </c>
    </row>
    <row r="4" spans="1:19" ht="26.25" thickBot="1">
      <c r="A4" s="4" t="s">
        <v>146</v>
      </c>
      <c r="B4" s="156" t="s">
        <v>251</v>
      </c>
    </row>
    <row r="5" spans="1:19" s="148" customFormat="1">
      <c r="A5" s="143"/>
      <c r="B5" s="144"/>
      <c r="C5" s="145" t="s">
        <v>0</v>
      </c>
      <c r="D5" s="145" t="s">
        <v>1</v>
      </c>
      <c r="E5" s="145" t="s">
        <v>2</v>
      </c>
      <c r="F5" s="145" t="s">
        <v>3</v>
      </c>
      <c r="G5" s="145" t="s">
        <v>4</v>
      </c>
      <c r="H5" s="145" t="s">
        <v>5</v>
      </c>
      <c r="I5" s="145" t="s">
        <v>8</v>
      </c>
      <c r="J5" s="145" t="s">
        <v>9</v>
      </c>
      <c r="K5" s="145" t="s">
        <v>10</v>
      </c>
      <c r="L5" s="145" t="s">
        <v>11</v>
      </c>
      <c r="M5" s="145" t="s">
        <v>12</v>
      </c>
      <c r="N5" s="145" t="s">
        <v>13</v>
      </c>
      <c r="O5" s="145" t="s">
        <v>235</v>
      </c>
      <c r="P5" s="145" t="s">
        <v>236</v>
      </c>
      <c r="Q5" s="145" t="s">
        <v>237</v>
      </c>
      <c r="R5" s="146" t="s">
        <v>238</v>
      </c>
      <c r="S5" s="147" t="s">
        <v>239</v>
      </c>
    </row>
    <row r="6" spans="1:19" s="148" customFormat="1" ht="99" customHeight="1">
      <c r="A6" s="149"/>
      <c r="B6" s="661" t="s">
        <v>240</v>
      </c>
      <c r="C6" s="657">
        <v>0</v>
      </c>
      <c r="D6" s="658"/>
      <c r="E6" s="657">
        <v>0.2</v>
      </c>
      <c r="F6" s="658"/>
      <c r="G6" s="657">
        <v>0.35</v>
      </c>
      <c r="H6" s="658"/>
      <c r="I6" s="657">
        <v>0.5</v>
      </c>
      <c r="J6" s="658"/>
      <c r="K6" s="657">
        <v>0.75</v>
      </c>
      <c r="L6" s="658"/>
      <c r="M6" s="657">
        <v>1</v>
      </c>
      <c r="N6" s="658"/>
      <c r="O6" s="657">
        <v>1.5</v>
      </c>
      <c r="P6" s="658"/>
      <c r="Q6" s="657">
        <v>2.5</v>
      </c>
      <c r="R6" s="658"/>
      <c r="S6" s="659" t="s">
        <v>145</v>
      </c>
    </row>
    <row r="7" spans="1:19" s="148" customFormat="1" ht="30.75" customHeight="1">
      <c r="A7" s="149"/>
      <c r="B7" s="662"/>
      <c r="C7" s="140" t="s">
        <v>148</v>
      </c>
      <c r="D7" s="140" t="s">
        <v>147</v>
      </c>
      <c r="E7" s="140" t="s">
        <v>148</v>
      </c>
      <c r="F7" s="140" t="s">
        <v>147</v>
      </c>
      <c r="G7" s="140" t="s">
        <v>148</v>
      </c>
      <c r="H7" s="140" t="s">
        <v>147</v>
      </c>
      <c r="I7" s="140" t="s">
        <v>148</v>
      </c>
      <c r="J7" s="140" t="s">
        <v>147</v>
      </c>
      <c r="K7" s="140" t="s">
        <v>148</v>
      </c>
      <c r="L7" s="140" t="s">
        <v>147</v>
      </c>
      <c r="M7" s="140" t="s">
        <v>148</v>
      </c>
      <c r="N7" s="140" t="s">
        <v>147</v>
      </c>
      <c r="O7" s="140" t="s">
        <v>148</v>
      </c>
      <c r="P7" s="140" t="s">
        <v>147</v>
      </c>
      <c r="Q7" s="140" t="s">
        <v>148</v>
      </c>
      <c r="R7" s="140" t="s">
        <v>147</v>
      </c>
      <c r="S7" s="660"/>
    </row>
    <row r="8" spans="1:19">
      <c r="A8" s="68">
        <v>1</v>
      </c>
      <c r="B8" s="1" t="s">
        <v>51</v>
      </c>
      <c r="C8" s="562">
        <v>2897320725.1410241</v>
      </c>
      <c r="D8" s="562">
        <v>0</v>
      </c>
      <c r="E8" s="562">
        <v>34530181.238559999</v>
      </c>
      <c r="F8" s="562">
        <v>0</v>
      </c>
      <c r="G8" s="562">
        <v>0</v>
      </c>
      <c r="H8" s="562">
        <v>0</v>
      </c>
      <c r="I8" s="562">
        <v>0</v>
      </c>
      <c r="J8" s="562">
        <v>0</v>
      </c>
      <c r="K8" s="562">
        <v>0</v>
      </c>
      <c r="L8" s="562">
        <v>0</v>
      </c>
      <c r="M8" s="562">
        <v>1600384138.3856552</v>
      </c>
      <c r="N8" s="562">
        <v>0</v>
      </c>
      <c r="O8" s="562">
        <v>0</v>
      </c>
      <c r="P8" s="562">
        <v>0</v>
      </c>
      <c r="Q8" s="562">
        <v>0</v>
      </c>
      <c r="R8" s="562">
        <v>0</v>
      </c>
      <c r="S8" s="563">
        <v>1607290174.6333671</v>
      </c>
    </row>
    <row r="9" spans="1:19">
      <c r="A9" s="68">
        <v>2</v>
      </c>
      <c r="B9" s="1" t="s">
        <v>52</v>
      </c>
      <c r="C9" s="562">
        <v>0</v>
      </c>
      <c r="D9" s="562">
        <v>0</v>
      </c>
      <c r="E9" s="562">
        <v>0</v>
      </c>
      <c r="F9" s="562">
        <v>0</v>
      </c>
      <c r="G9" s="562">
        <v>0</v>
      </c>
      <c r="H9" s="562">
        <v>0</v>
      </c>
      <c r="I9" s="562">
        <v>0</v>
      </c>
      <c r="J9" s="562">
        <v>0</v>
      </c>
      <c r="K9" s="562">
        <v>0</v>
      </c>
      <c r="L9" s="562">
        <v>0</v>
      </c>
      <c r="M9" s="562">
        <v>0</v>
      </c>
      <c r="N9" s="562">
        <v>0</v>
      </c>
      <c r="O9" s="562">
        <v>0</v>
      </c>
      <c r="P9" s="562">
        <v>0</v>
      </c>
      <c r="Q9" s="562">
        <v>0</v>
      </c>
      <c r="R9" s="562">
        <v>0</v>
      </c>
      <c r="S9" s="563">
        <v>0</v>
      </c>
    </row>
    <row r="10" spans="1:19">
      <c r="A10" s="68">
        <v>3</v>
      </c>
      <c r="B10" s="1" t="s">
        <v>164</v>
      </c>
      <c r="C10" s="562">
        <v>303864771.29000002</v>
      </c>
      <c r="D10" s="562">
        <v>0</v>
      </c>
      <c r="E10" s="562">
        <v>0</v>
      </c>
      <c r="F10" s="562">
        <v>0</v>
      </c>
      <c r="G10" s="562">
        <v>0</v>
      </c>
      <c r="H10" s="562">
        <v>0</v>
      </c>
      <c r="I10" s="562">
        <v>0</v>
      </c>
      <c r="J10" s="562">
        <v>0</v>
      </c>
      <c r="K10" s="562">
        <v>0</v>
      </c>
      <c r="L10" s="562">
        <v>0</v>
      </c>
      <c r="M10" s="562">
        <v>0</v>
      </c>
      <c r="N10" s="562">
        <v>0</v>
      </c>
      <c r="O10" s="562">
        <v>0</v>
      </c>
      <c r="P10" s="562">
        <v>0</v>
      </c>
      <c r="Q10" s="562">
        <v>0</v>
      </c>
      <c r="R10" s="562">
        <v>0</v>
      </c>
      <c r="S10" s="563">
        <v>0</v>
      </c>
    </row>
    <row r="11" spans="1:19">
      <c r="A11" s="68">
        <v>4</v>
      </c>
      <c r="B11" s="1" t="s">
        <v>53</v>
      </c>
      <c r="C11" s="562">
        <v>711280791.31039703</v>
      </c>
      <c r="D11" s="562">
        <v>0</v>
      </c>
      <c r="E11" s="562">
        <v>0</v>
      </c>
      <c r="F11" s="562">
        <v>0</v>
      </c>
      <c r="G11" s="562">
        <v>0</v>
      </c>
      <c r="H11" s="562">
        <v>0</v>
      </c>
      <c r="I11" s="562">
        <v>0</v>
      </c>
      <c r="J11" s="562">
        <v>0</v>
      </c>
      <c r="K11" s="562">
        <v>0</v>
      </c>
      <c r="L11" s="562">
        <v>0</v>
      </c>
      <c r="M11" s="562">
        <v>0</v>
      </c>
      <c r="N11" s="562">
        <v>0</v>
      </c>
      <c r="O11" s="562">
        <v>0</v>
      </c>
      <c r="P11" s="562">
        <v>0</v>
      </c>
      <c r="Q11" s="562">
        <v>0</v>
      </c>
      <c r="R11" s="562">
        <v>0</v>
      </c>
      <c r="S11" s="563">
        <v>0</v>
      </c>
    </row>
    <row r="12" spans="1:19">
      <c r="A12" s="68">
        <v>5</v>
      </c>
      <c r="B12" s="1" t="s">
        <v>54</v>
      </c>
      <c r="C12" s="562">
        <v>0</v>
      </c>
      <c r="D12" s="562">
        <v>0</v>
      </c>
      <c r="E12" s="562">
        <v>0</v>
      </c>
      <c r="F12" s="562">
        <v>0</v>
      </c>
      <c r="G12" s="562">
        <v>0</v>
      </c>
      <c r="H12" s="562">
        <v>0</v>
      </c>
      <c r="I12" s="562">
        <v>0</v>
      </c>
      <c r="J12" s="562">
        <v>0</v>
      </c>
      <c r="K12" s="562">
        <v>0</v>
      </c>
      <c r="L12" s="562">
        <v>0</v>
      </c>
      <c r="M12" s="562">
        <v>0</v>
      </c>
      <c r="N12" s="562">
        <v>0</v>
      </c>
      <c r="O12" s="562">
        <v>0</v>
      </c>
      <c r="P12" s="562">
        <v>0</v>
      </c>
      <c r="Q12" s="562">
        <v>0</v>
      </c>
      <c r="R12" s="562">
        <v>0</v>
      </c>
      <c r="S12" s="563">
        <v>0</v>
      </c>
    </row>
    <row r="13" spans="1:19">
      <c r="A13" s="68">
        <v>6</v>
      </c>
      <c r="B13" s="1" t="s">
        <v>55</v>
      </c>
      <c r="C13" s="562">
        <v>151907607.7229</v>
      </c>
      <c r="D13" s="562">
        <v>0</v>
      </c>
      <c r="E13" s="562">
        <v>1818484376.7193093</v>
      </c>
      <c r="F13" s="562">
        <v>44268335.395000003</v>
      </c>
      <c r="G13" s="562">
        <v>0</v>
      </c>
      <c r="H13" s="562">
        <v>0</v>
      </c>
      <c r="I13" s="562">
        <v>39099899.965846315</v>
      </c>
      <c r="J13" s="562">
        <v>147405884.035</v>
      </c>
      <c r="K13" s="562">
        <v>0</v>
      </c>
      <c r="L13" s="562">
        <v>0</v>
      </c>
      <c r="M13" s="562">
        <v>1989782.1168033599</v>
      </c>
      <c r="N13" s="562">
        <v>57289465.310000002</v>
      </c>
      <c r="O13" s="562">
        <v>0</v>
      </c>
      <c r="P13" s="562">
        <v>0</v>
      </c>
      <c r="Q13" s="562">
        <v>0</v>
      </c>
      <c r="R13" s="562">
        <v>0</v>
      </c>
      <c r="S13" s="563">
        <v>525082681.85008836</v>
      </c>
    </row>
    <row r="14" spans="1:19">
      <c r="A14" s="68">
        <v>7</v>
      </c>
      <c r="B14" s="1" t="s">
        <v>56</v>
      </c>
      <c r="C14" s="562">
        <v>0</v>
      </c>
      <c r="D14" s="562">
        <v>0</v>
      </c>
      <c r="E14" s="562">
        <v>0</v>
      </c>
      <c r="F14" s="562">
        <v>0</v>
      </c>
      <c r="G14" s="562">
        <v>0</v>
      </c>
      <c r="H14" s="562">
        <v>0</v>
      </c>
      <c r="I14" s="562">
        <v>0</v>
      </c>
      <c r="J14" s="562">
        <v>0</v>
      </c>
      <c r="K14" s="562">
        <v>0</v>
      </c>
      <c r="L14" s="562">
        <v>0</v>
      </c>
      <c r="M14" s="562">
        <v>7958384392.1938629</v>
      </c>
      <c r="N14" s="562">
        <v>1166970231.8471501</v>
      </c>
      <c r="O14" s="562">
        <v>0</v>
      </c>
      <c r="P14" s="562">
        <v>0</v>
      </c>
      <c r="Q14" s="562">
        <v>0</v>
      </c>
      <c r="R14" s="562">
        <v>0</v>
      </c>
      <c r="S14" s="563">
        <v>9125354624.0410137</v>
      </c>
    </row>
    <row r="15" spans="1:19">
      <c r="A15" s="68">
        <v>8</v>
      </c>
      <c r="B15" s="1" t="s">
        <v>57</v>
      </c>
      <c r="C15" s="562">
        <v>0</v>
      </c>
      <c r="D15" s="562">
        <v>0</v>
      </c>
      <c r="E15" s="562">
        <v>0</v>
      </c>
      <c r="F15" s="562">
        <v>0</v>
      </c>
      <c r="G15" s="562">
        <v>0</v>
      </c>
      <c r="H15" s="562">
        <v>0</v>
      </c>
      <c r="I15" s="562">
        <v>0</v>
      </c>
      <c r="J15" s="562">
        <v>0</v>
      </c>
      <c r="K15" s="562">
        <v>5870662542.7100077</v>
      </c>
      <c r="L15" s="562">
        <v>108012677.37815</v>
      </c>
      <c r="M15" s="562">
        <v>0</v>
      </c>
      <c r="N15" s="562">
        <v>0</v>
      </c>
      <c r="O15" s="562">
        <v>0</v>
      </c>
      <c r="P15" s="562">
        <v>0</v>
      </c>
      <c r="Q15" s="562">
        <v>0</v>
      </c>
      <c r="R15" s="562">
        <v>0</v>
      </c>
      <c r="S15" s="563">
        <v>4484006415.0661182</v>
      </c>
    </row>
    <row r="16" spans="1:19">
      <c r="A16" s="68">
        <v>9</v>
      </c>
      <c r="B16" s="1" t="s">
        <v>58</v>
      </c>
      <c r="C16" s="562">
        <v>0</v>
      </c>
      <c r="D16" s="562">
        <v>0</v>
      </c>
      <c r="E16" s="562">
        <v>0</v>
      </c>
      <c r="F16" s="562">
        <v>0</v>
      </c>
      <c r="G16" s="562">
        <v>4145137023.2199998</v>
      </c>
      <c r="H16" s="562">
        <v>14212168.36545</v>
      </c>
      <c r="I16" s="562">
        <v>0</v>
      </c>
      <c r="J16" s="562">
        <v>0</v>
      </c>
      <c r="K16" s="562">
        <v>0</v>
      </c>
      <c r="L16" s="562">
        <v>0</v>
      </c>
      <c r="M16" s="562">
        <v>0</v>
      </c>
      <c r="N16" s="562">
        <v>0</v>
      </c>
      <c r="O16" s="562">
        <v>0</v>
      </c>
      <c r="P16" s="562">
        <v>0</v>
      </c>
      <c r="Q16" s="562">
        <v>0</v>
      </c>
      <c r="R16" s="562">
        <v>0</v>
      </c>
      <c r="S16" s="563">
        <v>1455772217.0549073</v>
      </c>
    </row>
    <row r="17" spans="1:19">
      <c r="A17" s="68">
        <v>10</v>
      </c>
      <c r="B17" s="1" t="s">
        <v>59</v>
      </c>
      <c r="C17" s="562">
        <v>0</v>
      </c>
      <c r="D17" s="562">
        <v>0</v>
      </c>
      <c r="E17" s="562">
        <v>0</v>
      </c>
      <c r="F17" s="562">
        <v>0</v>
      </c>
      <c r="G17" s="562">
        <v>0</v>
      </c>
      <c r="H17" s="562">
        <v>0</v>
      </c>
      <c r="I17" s="562">
        <v>11073899.27</v>
      </c>
      <c r="J17" s="562">
        <v>0</v>
      </c>
      <c r="K17" s="562">
        <v>0</v>
      </c>
      <c r="L17" s="562">
        <v>0</v>
      </c>
      <c r="M17" s="562">
        <v>63087809.380000018</v>
      </c>
      <c r="N17" s="562">
        <v>68197.054999999993</v>
      </c>
      <c r="O17" s="562">
        <v>90180456.730000019</v>
      </c>
      <c r="P17" s="562">
        <v>700795.65</v>
      </c>
      <c r="Q17" s="562">
        <v>0</v>
      </c>
      <c r="R17" s="562">
        <v>0</v>
      </c>
      <c r="S17" s="563">
        <v>205014834.64000008</v>
      </c>
    </row>
    <row r="18" spans="1:19">
      <c r="A18" s="68">
        <v>11</v>
      </c>
      <c r="B18" s="1" t="s">
        <v>60</v>
      </c>
      <c r="C18" s="562">
        <v>0</v>
      </c>
      <c r="D18" s="562">
        <v>0</v>
      </c>
      <c r="E18" s="562">
        <v>0</v>
      </c>
      <c r="F18" s="562">
        <v>0</v>
      </c>
      <c r="G18" s="562">
        <v>0</v>
      </c>
      <c r="H18" s="562">
        <v>0</v>
      </c>
      <c r="I18" s="562">
        <v>0</v>
      </c>
      <c r="J18" s="562">
        <v>0</v>
      </c>
      <c r="K18" s="562">
        <v>0</v>
      </c>
      <c r="L18" s="562">
        <v>0</v>
      </c>
      <c r="M18" s="562">
        <v>349028026.01999998</v>
      </c>
      <c r="N18" s="562">
        <v>0</v>
      </c>
      <c r="O18" s="562">
        <v>0</v>
      </c>
      <c r="P18" s="562">
        <v>0</v>
      </c>
      <c r="Q18" s="562">
        <v>6890629.2862999886</v>
      </c>
      <c r="R18" s="562">
        <v>0</v>
      </c>
      <c r="S18" s="563">
        <v>366254599.23574996</v>
      </c>
    </row>
    <row r="19" spans="1:19">
      <c r="A19" s="68">
        <v>12</v>
      </c>
      <c r="B19" s="1" t="s">
        <v>61</v>
      </c>
      <c r="C19" s="562">
        <v>0</v>
      </c>
      <c r="D19" s="562">
        <v>0</v>
      </c>
      <c r="E19" s="562">
        <v>0</v>
      </c>
      <c r="F19" s="562">
        <v>0</v>
      </c>
      <c r="G19" s="562">
        <v>0</v>
      </c>
      <c r="H19" s="562">
        <v>0</v>
      </c>
      <c r="I19" s="562">
        <v>0</v>
      </c>
      <c r="J19" s="562">
        <v>0</v>
      </c>
      <c r="K19" s="562">
        <v>0</v>
      </c>
      <c r="L19" s="562">
        <v>0</v>
      </c>
      <c r="M19" s="562">
        <v>0</v>
      </c>
      <c r="N19" s="562">
        <v>0</v>
      </c>
      <c r="O19" s="562">
        <v>0</v>
      </c>
      <c r="P19" s="562">
        <v>0</v>
      </c>
      <c r="Q19" s="562">
        <v>0</v>
      </c>
      <c r="R19" s="562">
        <v>0</v>
      </c>
      <c r="S19" s="563">
        <v>0</v>
      </c>
    </row>
    <row r="20" spans="1:19">
      <c r="A20" s="68">
        <v>13</v>
      </c>
      <c r="B20" s="1" t="s">
        <v>144</v>
      </c>
      <c r="C20" s="562">
        <v>0</v>
      </c>
      <c r="D20" s="562">
        <v>0</v>
      </c>
      <c r="E20" s="562">
        <v>0</v>
      </c>
      <c r="F20" s="562">
        <v>0</v>
      </c>
      <c r="G20" s="562">
        <v>0</v>
      </c>
      <c r="H20" s="562">
        <v>0</v>
      </c>
      <c r="I20" s="562">
        <v>0</v>
      </c>
      <c r="J20" s="562">
        <v>0</v>
      </c>
      <c r="K20" s="562">
        <v>0</v>
      </c>
      <c r="L20" s="562">
        <v>0</v>
      </c>
      <c r="M20" s="562">
        <v>0</v>
      </c>
      <c r="N20" s="562">
        <v>0</v>
      </c>
      <c r="O20" s="562">
        <v>0</v>
      </c>
      <c r="P20" s="562">
        <v>0</v>
      </c>
      <c r="Q20" s="562">
        <v>0</v>
      </c>
      <c r="R20" s="562">
        <v>0</v>
      </c>
      <c r="S20" s="563">
        <v>0</v>
      </c>
    </row>
    <row r="21" spans="1:19">
      <c r="A21" s="68">
        <v>14</v>
      </c>
      <c r="B21" s="1" t="s">
        <v>63</v>
      </c>
      <c r="C21" s="562">
        <v>911830523.67619991</v>
      </c>
      <c r="D21" s="562">
        <v>0</v>
      </c>
      <c r="E21" s="562">
        <v>0</v>
      </c>
      <c r="F21" s="562">
        <v>0</v>
      </c>
      <c r="G21" s="562">
        <v>0</v>
      </c>
      <c r="H21" s="562">
        <v>0</v>
      </c>
      <c r="I21" s="562">
        <v>0</v>
      </c>
      <c r="J21" s="562">
        <v>0</v>
      </c>
      <c r="K21" s="562">
        <v>0</v>
      </c>
      <c r="L21" s="562">
        <v>0</v>
      </c>
      <c r="M21" s="562">
        <v>4004106128.3767996</v>
      </c>
      <c r="N21" s="562">
        <v>67573637.390249997</v>
      </c>
      <c r="O21" s="562">
        <v>0</v>
      </c>
      <c r="P21" s="562">
        <v>0</v>
      </c>
      <c r="Q21" s="562">
        <v>26556743.758000001</v>
      </c>
      <c r="R21" s="562">
        <v>0</v>
      </c>
      <c r="S21" s="563">
        <v>4138071625.1620498</v>
      </c>
    </row>
    <row r="22" spans="1:19" ht="13.5" thickBot="1">
      <c r="A22" s="69"/>
      <c r="B22" s="70" t="s">
        <v>64</v>
      </c>
      <c r="C22" s="564">
        <v>4976204419.140521</v>
      </c>
      <c r="D22" s="564">
        <v>0</v>
      </c>
      <c r="E22" s="564">
        <v>1853014557.9578693</v>
      </c>
      <c r="F22" s="564">
        <v>44268335.395000003</v>
      </c>
      <c r="G22" s="564">
        <v>4145137023.2199998</v>
      </c>
      <c r="H22" s="564">
        <v>14212168.36545</v>
      </c>
      <c r="I22" s="564">
        <v>50173799.235846311</v>
      </c>
      <c r="J22" s="564">
        <v>147405884.035</v>
      </c>
      <c r="K22" s="564">
        <v>5870662542.7100077</v>
      </c>
      <c r="L22" s="564">
        <v>108012677.37815</v>
      </c>
      <c r="M22" s="564">
        <v>13976980276.473122</v>
      </c>
      <c r="N22" s="564">
        <v>1291901531.6024001</v>
      </c>
      <c r="O22" s="564">
        <v>90180456.730000019</v>
      </c>
      <c r="P22" s="564">
        <v>700795.65</v>
      </c>
      <c r="Q22" s="564">
        <v>33447373.04429999</v>
      </c>
      <c r="R22" s="564">
        <v>0</v>
      </c>
      <c r="S22" s="565">
        <v>21906847171.683292</v>
      </c>
    </row>
    <row r="24" spans="1:19">
      <c r="C24" s="105"/>
      <c r="D24" s="105"/>
      <c r="E24" s="105"/>
      <c r="F24" s="105"/>
      <c r="G24" s="105"/>
      <c r="H24" s="105"/>
      <c r="I24" s="105"/>
      <c r="J24" s="105"/>
      <c r="K24" s="105"/>
      <c r="L24" s="105"/>
      <c r="M24" s="105"/>
      <c r="N24" s="105"/>
      <c r="O24" s="105"/>
      <c r="P24" s="105"/>
      <c r="Q24" s="105"/>
      <c r="R24" s="105"/>
      <c r="S24" s="105"/>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zoomScale="85" zoomScaleNormal="85" workbookViewId="0">
      <pane xSplit="2" ySplit="6" topLeftCell="C7" activePane="bottomRight" state="frozen"/>
      <selection activeCell="C13" sqref="C13"/>
      <selection pane="topRight" activeCell="C13" sqref="C13"/>
      <selection pane="bottomLeft" activeCell="C13" sqref="C13"/>
      <selection pane="bottomRight" activeCell="C7" sqref="C7"/>
    </sheetView>
  </sheetViews>
  <sheetFormatPr defaultColWidth="9.140625" defaultRowHeight="12.75"/>
  <cols>
    <col min="1" max="1" width="10.5703125" style="4" bestFit="1" customWidth="1"/>
    <col min="2" max="2" width="63.855468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85546875" style="4" customWidth="1"/>
    <col min="10" max="10" width="21.5703125" style="4" customWidth="1"/>
    <col min="11" max="11" width="15.85546875" style="4" customWidth="1"/>
    <col min="12" max="12" width="13.140625" style="4" customWidth="1"/>
    <col min="13" max="13" width="20.85546875" style="4" customWidth="1"/>
    <col min="14" max="14" width="19.140625" style="4" customWidth="1"/>
    <col min="15" max="15" width="18.42578125" style="4" customWidth="1"/>
    <col min="16" max="16" width="19" style="4" customWidth="1"/>
    <col min="17" max="17" width="20.140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3"/>
  </cols>
  <sheetData>
    <row r="1" spans="1:22">
      <c r="A1" s="2" t="s">
        <v>30</v>
      </c>
      <c r="B1" s="3" t="str">
        <f>'Info '!C2</f>
        <v>JSC TBC Bank</v>
      </c>
    </row>
    <row r="2" spans="1:22">
      <c r="A2" s="2" t="s">
        <v>31</v>
      </c>
      <c r="B2" s="259">
        <f>'1. key ratios '!B2</f>
        <v>45291</v>
      </c>
    </row>
    <row r="4" spans="1:22" ht="13.5" thickBot="1">
      <c r="A4" s="4" t="s">
        <v>243</v>
      </c>
      <c r="B4" s="71" t="s">
        <v>50</v>
      </c>
      <c r="V4" s="14" t="s">
        <v>35</v>
      </c>
    </row>
    <row r="5" spans="1:22" ht="12.75" customHeight="1">
      <c r="A5" s="72"/>
      <c r="B5" s="73"/>
      <c r="C5" s="663" t="s">
        <v>169</v>
      </c>
      <c r="D5" s="664"/>
      <c r="E5" s="664"/>
      <c r="F5" s="664"/>
      <c r="G5" s="664"/>
      <c r="H5" s="664"/>
      <c r="I5" s="664"/>
      <c r="J5" s="664"/>
      <c r="K5" s="664"/>
      <c r="L5" s="665"/>
      <c r="M5" s="666" t="s">
        <v>170</v>
      </c>
      <c r="N5" s="667"/>
      <c r="O5" s="667"/>
      <c r="P5" s="667"/>
      <c r="Q5" s="667"/>
      <c r="R5" s="667"/>
      <c r="S5" s="668"/>
      <c r="T5" s="671" t="s">
        <v>241</v>
      </c>
      <c r="U5" s="671" t="s">
        <v>242</v>
      </c>
      <c r="V5" s="669" t="s">
        <v>76</v>
      </c>
    </row>
    <row r="6" spans="1:22" s="42" customFormat="1" ht="102">
      <c r="A6" s="40"/>
      <c r="B6" s="74"/>
      <c r="C6" s="75" t="s">
        <v>65</v>
      </c>
      <c r="D6" s="124" t="s">
        <v>66</v>
      </c>
      <c r="E6" s="94" t="s">
        <v>172</v>
      </c>
      <c r="F6" s="94" t="s">
        <v>173</v>
      </c>
      <c r="G6" s="124" t="s">
        <v>176</v>
      </c>
      <c r="H6" s="124" t="s">
        <v>171</v>
      </c>
      <c r="I6" s="124" t="s">
        <v>67</v>
      </c>
      <c r="J6" s="124" t="s">
        <v>68</v>
      </c>
      <c r="K6" s="76" t="s">
        <v>69</v>
      </c>
      <c r="L6" s="77" t="s">
        <v>70</v>
      </c>
      <c r="M6" s="75" t="s">
        <v>174</v>
      </c>
      <c r="N6" s="76" t="s">
        <v>71</v>
      </c>
      <c r="O6" s="76" t="s">
        <v>72</v>
      </c>
      <c r="P6" s="76" t="s">
        <v>73</v>
      </c>
      <c r="Q6" s="76" t="s">
        <v>74</v>
      </c>
      <c r="R6" s="76" t="s">
        <v>75</v>
      </c>
      <c r="S6" s="142" t="s">
        <v>175</v>
      </c>
      <c r="T6" s="672"/>
      <c r="U6" s="672"/>
      <c r="V6" s="670"/>
    </row>
    <row r="7" spans="1:22">
      <c r="A7" s="78">
        <v>1</v>
      </c>
      <c r="B7" s="1" t="s">
        <v>51</v>
      </c>
      <c r="C7" s="566">
        <v>0</v>
      </c>
      <c r="D7" s="566">
        <v>0</v>
      </c>
      <c r="E7" s="566">
        <v>0</v>
      </c>
      <c r="F7" s="566">
        <v>0</v>
      </c>
      <c r="G7" s="566">
        <v>0</v>
      </c>
      <c r="H7" s="566">
        <v>0</v>
      </c>
      <c r="I7" s="566">
        <v>0</v>
      </c>
      <c r="J7" s="566">
        <v>0</v>
      </c>
      <c r="K7" s="566">
        <v>0</v>
      </c>
      <c r="L7" s="566">
        <v>0</v>
      </c>
      <c r="M7" s="566">
        <v>0</v>
      </c>
      <c r="N7" s="566">
        <v>0</v>
      </c>
      <c r="O7" s="566">
        <v>0</v>
      </c>
      <c r="P7" s="566">
        <v>0</v>
      </c>
      <c r="Q7" s="566">
        <v>0</v>
      </c>
      <c r="R7" s="566">
        <v>0</v>
      </c>
      <c r="S7" s="566">
        <v>0</v>
      </c>
      <c r="T7" s="566">
        <v>0</v>
      </c>
      <c r="U7" s="566">
        <v>0</v>
      </c>
      <c r="V7" s="567">
        <v>0</v>
      </c>
    </row>
    <row r="8" spans="1:22">
      <c r="A8" s="78">
        <v>2</v>
      </c>
      <c r="B8" s="1" t="s">
        <v>52</v>
      </c>
      <c r="C8" s="566">
        <v>0</v>
      </c>
      <c r="D8" s="566">
        <v>0</v>
      </c>
      <c r="E8" s="566">
        <v>0</v>
      </c>
      <c r="F8" s="566">
        <v>0</v>
      </c>
      <c r="G8" s="566">
        <v>0</v>
      </c>
      <c r="H8" s="566">
        <v>0</v>
      </c>
      <c r="I8" s="566">
        <v>0</v>
      </c>
      <c r="J8" s="566">
        <v>0</v>
      </c>
      <c r="K8" s="566">
        <v>0</v>
      </c>
      <c r="L8" s="566">
        <v>0</v>
      </c>
      <c r="M8" s="566">
        <v>0</v>
      </c>
      <c r="N8" s="566">
        <v>0</v>
      </c>
      <c r="O8" s="566">
        <v>0</v>
      </c>
      <c r="P8" s="566">
        <v>0</v>
      </c>
      <c r="Q8" s="566">
        <v>0</v>
      </c>
      <c r="R8" s="566">
        <v>0</v>
      </c>
      <c r="S8" s="566">
        <v>0</v>
      </c>
      <c r="T8" s="566">
        <v>0</v>
      </c>
      <c r="U8" s="566">
        <v>0</v>
      </c>
      <c r="V8" s="567">
        <v>0</v>
      </c>
    </row>
    <row r="9" spans="1:22">
      <c r="A9" s="78">
        <v>3</v>
      </c>
      <c r="B9" s="1" t="s">
        <v>165</v>
      </c>
      <c r="C9" s="566">
        <v>0</v>
      </c>
      <c r="D9" s="566">
        <v>0</v>
      </c>
      <c r="E9" s="566">
        <v>0</v>
      </c>
      <c r="F9" s="566">
        <v>0</v>
      </c>
      <c r="G9" s="566">
        <v>0</v>
      </c>
      <c r="H9" s="566">
        <v>0</v>
      </c>
      <c r="I9" s="566">
        <v>0</v>
      </c>
      <c r="J9" s="566">
        <v>0</v>
      </c>
      <c r="K9" s="566">
        <v>0</v>
      </c>
      <c r="L9" s="566">
        <v>0</v>
      </c>
      <c r="M9" s="566">
        <v>0</v>
      </c>
      <c r="N9" s="566">
        <v>0</v>
      </c>
      <c r="O9" s="566">
        <v>0</v>
      </c>
      <c r="P9" s="566">
        <v>0</v>
      </c>
      <c r="Q9" s="566">
        <v>0</v>
      </c>
      <c r="R9" s="566">
        <v>0</v>
      </c>
      <c r="S9" s="566">
        <v>0</v>
      </c>
      <c r="T9" s="566">
        <v>0</v>
      </c>
      <c r="U9" s="566">
        <v>0</v>
      </c>
      <c r="V9" s="567">
        <v>0</v>
      </c>
    </row>
    <row r="10" spans="1:22">
      <c r="A10" s="78">
        <v>4</v>
      </c>
      <c r="B10" s="1" t="s">
        <v>53</v>
      </c>
      <c r="C10" s="566">
        <v>0</v>
      </c>
      <c r="D10" s="566">
        <v>0</v>
      </c>
      <c r="E10" s="566">
        <v>0</v>
      </c>
      <c r="F10" s="566">
        <v>0</v>
      </c>
      <c r="G10" s="566">
        <v>0</v>
      </c>
      <c r="H10" s="566">
        <v>0</v>
      </c>
      <c r="I10" s="566">
        <v>0</v>
      </c>
      <c r="J10" s="566">
        <v>0</v>
      </c>
      <c r="K10" s="566">
        <v>0</v>
      </c>
      <c r="L10" s="566">
        <v>0</v>
      </c>
      <c r="M10" s="566">
        <v>0</v>
      </c>
      <c r="N10" s="566">
        <v>0</v>
      </c>
      <c r="O10" s="566">
        <v>0</v>
      </c>
      <c r="P10" s="566">
        <v>0</v>
      </c>
      <c r="Q10" s="566">
        <v>0</v>
      </c>
      <c r="R10" s="566">
        <v>0</v>
      </c>
      <c r="S10" s="566">
        <v>0</v>
      </c>
      <c r="T10" s="566">
        <v>0</v>
      </c>
      <c r="U10" s="566">
        <v>0</v>
      </c>
      <c r="V10" s="567">
        <v>0</v>
      </c>
    </row>
    <row r="11" spans="1:22">
      <c r="A11" s="78">
        <v>5</v>
      </c>
      <c r="B11" s="1" t="s">
        <v>54</v>
      </c>
      <c r="C11" s="566">
        <v>0</v>
      </c>
      <c r="D11" s="566">
        <v>0</v>
      </c>
      <c r="E11" s="566">
        <v>0</v>
      </c>
      <c r="F11" s="566">
        <v>0</v>
      </c>
      <c r="G11" s="566">
        <v>0</v>
      </c>
      <c r="H11" s="566">
        <v>0</v>
      </c>
      <c r="I11" s="566">
        <v>0</v>
      </c>
      <c r="J11" s="566">
        <v>0</v>
      </c>
      <c r="K11" s="566">
        <v>0</v>
      </c>
      <c r="L11" s="566">
        <v>0</v>
      </c>
      <c r="M11" s="566">
        <v>0</v>
      </c>
      <c r="N11" s="566">
        <v>0</v>
      </c>
      <c r="O11" s="566">
        <v>0</v>
      </c>
      <c r="P11" s="566">
        <v>0</v>
      </c>
      <c r="Q11" s="566">
        <v>0</v>
      </c>
      <c r="R11" s="566">
        <v>0</v>
      </c>
      <c r="S11" s="566">
        <v>0</v>
      </c>
      <c r="T11" s="566">
        <v>0</v>
      </c>
      <c r="U11" s="566">
        <v>0</v>
      </c>
      <c r="V11" s="567">
        <v>0</v>
      </c>
    </row>
    <row r="12" spans="1:22">
      <c r="A12" s="78">
        <v>6</v>
      </c>
      <c r="B12" s="1" t="s">
        <v>55</v>
      </c>
      <c r="C12" s="566">
        <v>0</v>
      </c>
      <c r="D12" s="566">
        <v>0</v>
      </c>
      <c r="E12" s="566">
        <v>0</v>
      </c>
      <c r="F12" s="566">
        <v>0</v>
      </c>
      <c r="G12" s="566">
        <v>0</v>
      </c>
      <c r="H12" s="566">
        <v>0</v>
      </c>
      <c r="I12" s="566">
        <v>0</v>
      </c>
      <c r="J12" s="566">
        <v>0</v>
      </c>
      <c r="K12" s="566">
        <v>0</v>
      </c>
      <c r="L12" s="566">
        <v>0</v>
      </c>
      <c r="M12" s="566">
        <v>0</v>
      </c>
      <c r="N12" s="566">
        <v>0</v>
      </c>
      <c r="O12" s="566">
        <v>0</v>
      </c>
      <c r="P12" s="566">
        <v>0</v>
      </c>
      <c r="Q12" s="566">
        <v>0</v>
      </c>
      <c r="R12" s="566">
        <v>152.18</v>
      </c>
      <c r="S12" s="566">
        <v>0</v>
      </c>
      <c r="T12" s="566">
        <v>152.18</v>
      </c>
      <c r="U12" s="566">
        <v>364747.696</v>
      </c>
      <c r="V12" s="567">
        <v>152.18</v>
      </c>
    </row>
    <row r="13" spans="1:22">
      <c r="A13" s="78">
        <v>7</v>
      </c>
      <c r="B13" s="1" t="s">
        <v>56</v>
      </c>
      <c r="C13" s="566">
        <v>0</v>
      </c>
      <c r="D13" s="566">
        <v>187518237.77000001</v>
      </c>
      <c r="E13" s="566">
        <v>0</v>
      </c>
      <c r="F13" s="566">
        <v>0</v>
      </c>
      <c r="G13" s="566">
        <v>0</v>
      </c>
      <c r="H13" s="566">
        <v>0</v>
      </c>
      <c r="I13" s="566">
        <v>0</v>
      </c>
      <c r="J13" s="566">
        <v>0</v>
      </c>
      <c r="K13" s="566">
        <v>0</v>
      </c>
      <c r="L13" s="566">
        <v>0</v>
      </c>
      <c r="M13" s="566">
        <v>21363904.84</v>
      </c>
      <c r="N13" s="566">
        <v>0</v>
      </c>
      <c r="O13" s="566">
        <v>35059992.75</v>
      </c>
      <c r="P13" s="566">
        <v>0</v>
      </c>
      <c r="Q13" s="566">
        <v>0</v>
      </c>
      <c r="R13" s="566">
        <v>0</v>
      </c>
      <c r="S13" s="566">
        <v>0</v>
      </c>
      <c r="T13" s="566">
        <v>243942135.36000001</v>
      </c>
      <c r="U13" s="566">
        <v>143343921.95300001</v>
      </c>
      <c r="V13" s="567">
        <v>243942135.36000001</v>
      </c>
    </row>
    <row r="14" spans="1:22">
      <c r="A14" s="78">
        <v>8</v>
      </c>
      <c r="B14" s="1" t="s">
        <v>57</v>
      </c>
      <c r="C14" s="566">
        <v>0</v>
      </c>
      <c r="D14" s="566">
        <v>63279886.419999987</v>
      </c>
      <c r="E14" s="566">
        <v>0</v>
      </c>
      <c r="F14" s="566">
        <v>0</v>
      </c>
      <c r="G14" s="566">
        <v>0</v>
      </c>
      <c r="H14" s="566">
        <v>0</v>
      </c>
      <c r="I14" s="566">
        <v>0</v>
      </c>
      <c r="J14" s="566">
        <v>0</v>
      </c>
      <c r="K14" s="566">
        <v>0</v>
      </c>
      <c r="L14" s="566">
        <v>0</v>
      </c>
      <c r="M14" s="566">
        <v>1409539.3</v>
      </c>
      <c r="N14" s="566">
        <v>0</v>
      </c>
      <c r="O14" s="566">
        <v>30660519.770000003</v>
      </c>
      <c r="P14" s="566">
        <v>0</v>
      </c>
      <c r="Q14" s="566">
        <v>0</v>
      </c>
      <c r="R14" s="566">
        <v>0</v>
      </c>
      <c r="S14" s="566">
        <v>0</v>
      </c>
      <c r="T14" s="566">
        <v>95349945.489999995</v>
      </c>
      <c r="U14" s="566">
        <v>11159089.047900001</v>
      </c>
      <c r="V14" s="567">
        <v>95349945.48999998</v>
      </c>
    </row>
    <row r="15" spans="1:22" ht="25.5">
      <c r="A15" s="78">
        <v>9</v>
      </c>
      <c r="B15" s="1" t="s">
        <v>58</v>
      </c>
      <c r="C15" s="566">
        <v>0</v>
      </c>
      <c r="D15" s="566">
        <v>6929700.8699999973</v>
      </c>
      <c r="E15" s="566">
        <v>0</v>
      </c>
      <c r="F15" s="566">
        <v>0</v>
      </c>
      <c r="G15" s="566">
        <v>0</v>
      </c>
      <c r="H15" s="566">
        <v>0</v>
      </c>
      <c r="I15" s="566">
        <v>0</v>
      </c>
      <c r="J15" s="566">
        <v>0</v>
      </c>
      <c r="K15" s="566">
        <v>0</v>
      </c>
      <c r="L15" s="566">
        <v>0</v>
      </c>
      <c r="M15" s="566">
        <v>24605.890000000003</v>
      </c>
      <c r="N15" s="566">
        <v>0</v>
      </c>
      <c r="O15" s="566">
        <v>1707652.79</v>
      </c>
      <c r="P15" s="566">
        <v>0</v>
      </c>
      <c r="Q15" s="566">
        <v>0</v>
      </c>
      <c r="R15" s="566">
        <v>0</v>
      </c>
      <c r="S15" s="566">
        <v>0</v>
      </c>
      <c r="T15" s="566">
        <v>8661959.549999997</v>
      </c>
      <c r="U15" s="566">
        <v>163084.0295</v>
      </c>
      <c r="V15" s="567">
        <v>8661959.549999997</v>
      </c>
    </row>
    <row r="16" spans="1:22">
      <c r="A16" s="78">
        <v>10</v>
      </c>
      <c r="B16" s="1" t="s">
        <v>59</v>
      </c>
      <c r="C16" s="566">
        <v>0</v>
      </c>
      <c r="D16" s="566">
        <v>270616.44</v>
      </c>
      <c r="E16" s="566">
        <v>0</v>
      </c>
      <c r="F16" s="566">
        <v>0</v>
      </c>
      <c r="G16" s="566">
        <v>0</v>
      </c>
      <c r="H16" s="566">
        <v>0</v>
      </c>
      <c r="I16" s="566">
        <v>0</v>
      </c>
      <c r="J16" s="566">
        <v>0</v>
      </c>
      <c r="K16" s="566">
        <v>0</v>
      </c>
      <c r="L16" s="566">
        <v>0</v>
      </c>
      <c r="M16" s="566">
        <v>2005021.5699999998</v>
      </c>
      <c r="N16" s="566">
        <v>0</v>
      </c>
      <c r="O16" s="566">
        <v>2147062.6</v>
      </c>
      <c r="P16" s="566">
        <v>0</v>
      </c>
      <c r="Q16" s="566">
        <v>0</v>
      </c>
      <c r="R16" s="566">
        <v>0</v>
      </c>
      <c r="S16" s="566">
        <v>0</v>
      </c>
      <c r="T16" s="566">
        <v>4422700.6100000003</v>
      </c>
      <c r="U16" s="566">
        <v>670422.60479999997</v>
      </c>
      <c r="V16" s="567">
        <v>4422700.6099999994</v>
      </c>
    </row>
    <row r="17" spans="1:22">
      <c r="A17" s="78">
        <v>11</v>
      </c>
      <c r="B17" s="1" t="s">
        <v>60</v>
      </c>
      <c r="C17" s="566">
        <v>0</v>
      </c>
      <c r="D17" s="566">
        <v>52122475.650000006</v>
      </c>
      <c r="E17" s="566">
        <v>0</v>
      </c>
      <c r="F17" s="566">
        <v>0</v>
      </c>
      <c r="G17" s="566">
        <v>0</v>
      </c>
      <c r="H17" s="566">
        <v>0</v>
      </c>
      <c r="I17" s="566">
        <v>0</v>
      </c>
      <c r="J17" s="566">
        <v>0</v>
      </c>
      <c r="K17" s="566">
        <v>0</v>
      </c>
      <c r="L17" s="566">
        <v>0</v>
      </c>
      <c r="M17" s="566">
        <v>0</v>
      </c>
      <c r="N17" s="566">
        <v>0</v>
      </c>
      <c r="O17" s="566">
        <v>0</v>
      </c>
      <c r="P17" s="566">
        <v>0</v>
      </c>
      <c r="Q17" s="566">
        <v>0</v>
      </c>
      <c r="R17" s="566">
        <v>0</v>
      </c>
      <c r="S17" s="566">
        <v>0</v>
      </c>
      <c r="T17" s="566">
        <v>52122475.650000006</v>
      </c>
      <c r="U17" s="566">
        <v>0</v>
      </c>
      <c r="V17" s="567">
        <v>52122475.650000006</v>
      </c>
    </row>
    <row r="18" spans="1:22">
      <c r="A18" s="78">
        <v>12</v>
      </c>
      <c r="B18" s="1" t="s">
        <v>61</v>
      </c>
      <c r="C18" s="566">
        <v>0</v>
      </c>
      <c r="D18" s="566">
        <v>0</v>
      </c>
      <c r="E18" s="566">
        <v>0</v>
      </c>
      <c r="F18" s="566">
        <v>0</v>
      </c>
      <c r="G18" s="566">
        <v>0</v>
      </c>
      <c r="H18" s="566">
        <v>0</v>
      </c>
      <c r="I18" s="566">
        <v>0</v>
      </c>
      <c r="J18" s="566">
        <v>0</v>
      </c>
      <c r="K18" s="566">
        <v>0</v>
      </c>
      <c r="L18" s="566">
        <v>0</v>
      </c>
      <c r="M18" s="566">
        <v>0</v>
      </c>
      <c r="N18" s="566">
        <v>0</v>
      </c>
      <c r="O18" s="566">
        <v>0</v>
      </c>
      <c r="P18" s="566">
        <v>0</v>
      </c>
      <c r="Q18" s="566">
        <v>0</v>
      </c>
      <c r="R18" s="566">
        <v>0</v>
      </c>
      <c r="S18" s="566">
        <v>0</v>
      </c>
      <c r="T18" s="566">
        <v>0</v>
      </c>
      <c r="U18" s="566">
        <v>0</v>
      </c>
      <c r="V18" s="567">
        <v>0</v>
      </c>
    </row>
    <row r="19" spans="1:22">
      <c r="A19" s="78">
        <v>13</v>
      </c>
      <c r="B19" s="1" t="s">
        <v>62</v>
      </c>
      <c r="C19" s="566">
        <v>0</v>
      </c>
      <c r="D19" s="566">
        <v>0</v>
      </c>
      <c r="E19" s="566">
        <v>0</v>
      </c>
      <c r="F19" s="566">
        <v>0</v>
      </c>
      <c r="G19" s="566">
        <v>0</v>
      </c>
      <c r="H19" s="566">
        <v>0</v>
      </c>
      <c r="I19" s="566">
        <v>0</v>
      </c>
      <c r="J19" s="566">
        <v>0</v>
      </c>
      <c r="K19" s="566">
        <v>0</v>
      </c>
      <c r="L19" s="566">
        <v>0</v>
      </c>
      <c r="M19" s="566">
        <v>0</v>
      </c>
      <c r="N19" s="566">
        <v>0</v>
      </c>
      <c r="O19" s="566">
        <v>0</v>
      </c>
      <c r="P19" s="566">
        <v>0</v>
      </c>
      <c r="Q19" s="566">
        <v>0</v>
      </c>
      <c r="R19" s="566">
        <v>0</v>
      </c>
      <c r="S19" s="566">
        <v>0</v>
      </c>
      <c r="T19" s="566">
        <v>0</v>
      </c>
      <c r="U19" s="566">
        <v>0</v>
      </c>
      <c r="V19" s="567">
        <v>0</v>
      </c>
    </row>
    <row r="20" spans="1:22">
      <c r="A20" s="78">
        <v>14</v>
      </c>
      <c r="B20" s="1" t="s">
        <v>63</v>
      </c>
      <c r="C20" s="566">
        <v>0</v>
      </c>
      <c r="D20" s="566">
        <v>326401391.62999994</v>
      </c>
      <c r="E20" s="566">
        <v>0</v>
      </c>
      <c r="F20" s="566">
        <v>0</v>
      </c>
      <c r="G20" s="566">
        <v>0</v>
      </c>
      <c r="H20" s="566">
        <v>0</v>
      </c>
      <c r="I20" s="566">
        <v>0</v>
      </c>
      <c r="J20" s="566">
        <v>0</v>
      </c>
      <c r="K20" s="566">
        <v>0</v>
      </c>
      <c r="L20" s="566">
        <v>0</v>
      </c>
      <c r="M20" s="566">
        <v>35052663.600000001</v>
      </c>
      <c r="N20" s="566">
        <v>0</v>
      </c>
      <c r="O20" s="566">
        <v>10668213.82</v>
      </c>
      <c r="P20" s="566">
        <v>0</v>
      </c>
      <c r="Q20" s="566">
        <v>0</v>
      </c>
      <c r="R20" s="566">
        <v>0</v>
      </c>
      <c r="S20" s="566">
        <v>0</v>
      </c>
      <c r="T20" s="566">
        <v>372122269.04999995</v>
      </c>
      <c r="U20" s="566">
        <v>16006580.2596</v>
      </c>
      <c r="V20" s="567">
        <v>372122269.04999995</v>
      </c>
    </row>
    <row r="21" spans="1:22" ht="13.5" thickBot="1">
      <c r="A21" s="69"/>
      <c r="B21" s="79" t="s">
        <v>64</v>
      </c>
      <c r="C21" s="568">
        <v>0</v>
      </c>
      <c r="D21" s="154">
        <v>636522308.77999997</v>
      </c>
      <c r="E21" s="154">
        <v>0</v>
      </c>
      <c r="F21" s="154">
        <v>0</v>
      </c>
      <c r="G21" s="154">
        <v>0</v>
      </c>
      <c r="H21" s="154">
        <v>0</v>
      </c>
      <c r="I21" s="154">
        <v>0</v>
      </c>
      <c r="J21" s="154">
        <v>0</v>
      </c>
      <c r="K21" s="154">
        <v>0</v>
      </c>
      <c r="L21" s="569">
        <v>0</v>
      </c>
      <c r="M21" s="568">
        <v>59855735.200000003</v>
      </c>
      <c r="N21" s="154">
        <v>0</v>
      </c>
      <c r="O21" s="154">
        <v>80243441.729999989</v>
      </c>
      <c r="P21" s="154">
        <v>0</v>
      </c>
      <c r="Q21" s="154">
        <v>0</v>
      </c>
      <c r="R21" s="154">
        <v>152.18</v>
      </c>
      <c r="S21" s="569">
        <v>0</v>
      </c>
      <c r="T21" s="569">
        <v>776621637.88999999</v>
      </c>
      <c r="U21" s="569">
        <v>171707845.59080002</v>
      </c>
      <c r="V21" s="570">
        <v>776621637.88999999</v>
      </c>
    </row>
    <row r="23" spans="1:22">
      <c r="C23" s="105"/>
      <c r="D23" s="105"/>
      <c r="E23" s="105"/>
      <c r="F23" s="105"/>
      <c r="G23" s="105"/>
      <c r="H23" s="105"/>
      <c r="I23" s="105"/>
      <c r="J23" s="105"/>
      <c r="K23" s="105"/>
      <c r="L23" s="105"/>
      <c r="M23" s="105"/>
      <c r="N23" s="105"/>
      <c r="O23" s="105"/>
      <c r="P23" s="105"/>
      <c r="Q23" s="105"/>
      <c r="R23" s="105"/>
      <c r="S23" s="105"/>
      <c r="T23" s="105"/>
      <c r="U23" s="105"/>
      <c r="V23" s="105"/>
    </row>
    <row r="24" spans="1:22">
      <c r="C24" s="21"/>
      <c r="D24" s="21"/>
      <c r="E24" s="21"/>
    </row>
    <row r="25" spans="1:22">
      <c r="A25" s="39"/>
      <c r="B25" s="39"/>
      <c r="D25" s="21"/>
      <c r="E25" s="21"/>
    </row>
    <row r="26" spans="1:22">
      <c r="A26" s="39"/>
      <c r="B26" s="22"/>
      <c r="D26" s="21"/>
      <c r="E26" s="21"/>
    </row>
    <row r="27" spans="1:22">
      <c r="A27" s="39"/>
      <c r="B27" s="39"/>
      <c r="D27" s="21"/>
      <c r="E27" s="21"/>
    </row>
    <row r="28" spans="1:22">
      <c r="A28" s="39"/>
      <c r="B28" s="22"/>
      <c r="D28" s="21"/>
      <c r="E28" s="2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4"/>
  <sheetViews>
    <sheetView zoomScale="85" zoomScaleNormal="85" workbookViewId="0">
      <pane xSplit="1" ySplit="7" topLeftCell="B8" activePane="bottomRight" state="frozen"/>
      <selection activeCell="C13" sqref="C13"/>
      <selection pane="topRight" activeCell="C13" sqref="C13"/>
      <selection pane="bottomLeft" activeCell="C13" sqref="C13"/>
      <selection pane="bottomRight" activeCell="B8" sqref="B8"/>
    </sheetView>
  </sheetViews>
  <sheetFormatPr defaultColWidth="9.140625" defaultRowHeight="12.75"/>
  <cols>
    <col min="1" max="1" width="10.5703125" style="4" bestFit="1" customWidth="1"/>
    <col min="2" max="2" width="101.85546875" style="4" customWidth="1"/>
    <col min="3" max="3" width="13.85546875" style="129" customWidth="1"/>
    <col min="4" max="4" width="14.85546875" style="129" bestFit="1" customWidth="1"/>
    <col min="5" max="5" width="17.85546875" style="129" customWidth="1"/>
    <col min="6" max="6" width="15.85546875" style="129" customWidth="1"/>
    <col min="7" max="7" width="17.42578125" style="129" customWidth="1"/>
    <col min="8" max="8" width="15.140625" style="129" customWidth="1"/>
    <col min="9" max="16384" width="9.140625" style="13"/>
  </cols>
  <sheetData>
    <row r="1" spans="1:9">
      <c r="A1" s="2" t="s">
        <v>30</v>
      </c>
      <c r="B1" s="4" t="str">
        <f>'Info '!C2</f>
        <v>JSC TBC Bank</v>
      </c>
      <c r="C1" s="3"/>
    </row>
    <row r="2" spans="1:9">
      <c r="A2" s="2" t="s">
        <v>31</v>
      </c>
      <c r="B2" s="259">
        <f>'1. key ratios '!B2</f>
        <v>45291</v>
      </c>
      <c r="C2" s="259"/>
    </row>
    <row r="4" spans="1:9" ht="13.5" thickBot="1">
      <c r="A4" s="2" t="s">
        <v>150</v>
      </c>
      <c r="B4" s="71" t="s">
        <v>252</v>
      </c>
    </row>
    <row r="5" spans="1:9">
      <c r="A5" s="72"/>
      <c r="B5" s="80"/>
      <c r="C5" s="150" t="s">
        <v>0</v>
      </c>
      <c r="D5" s="150" t="s">
        <v>1</v>
      </c>
      <c r="E5" s="150" t="s">
        <v>2</v>
      </c>
      <c r="F5" s="150" t="s">
        <v>3</v>
      </c>
      <c r="G5" s="151" t="s">
        <v>4</v>
      </c>
      <c r="H5" s="152" t="s">
        <v>5</v>
      </c>
      <c r="I5" s="81"/>
    </row>
    <row r="6" spans="1:9" s="81" customFormat="1" ht="12.75" customHeight="1">
      <c r="A6" s="82"/>
      <c r="B6" s="675" t="s">
        <v>149</v>
      </c>
      <c r="C6" s="661" t="s">
        <v>245</v>
      </c>
      <c r="D6" s="677" t="s">
        <v>244</v>
      </c>
      <c r="E6" s="678"/>
      <c r="F6" s="661" t="s">
        <v>249</v>
      </c>
      <c r="G6" s="661" t="s">
        <v>250</v>
      </c>
      <c r="H6" s="673" t="s">
        <v>248</v>
      </c>
    </row>
    <row r="7" spans="1:9" ht="38.25">
      <c r="A7" s="84"/>
      <c r="B7" s="676"/>
      <c r="C7" s="662"/>
      <c r="D7" s="153" t="s">
        <v>247</v>
      </c>
      <c r="E7" s="153" t="s">
        <v>246</v>
      </c>
      <c r="F7" s="662"/>
      <c r="G7" s="662"/>
      <c r="H7" s="674"/>
      <c r="I7" s="81"/>
    </row>
    <row r="8" spans="1:9">
      <c r="A8" s="82">
        <v>1</v>
      </c>
      <c r="B8" s="1" t="s">
        <v>51</v>
      </c>
      <c r="C8" s="571">
        <v>4532235044.7652397</v>
      </c>
      <c r="D8" s="571">
        <v>0</v>
      </c>
      <c r="E8" s="571">
        <v>0</v>
      </c>
      <c r="F8" s="571">
        <v>1607290174.6333671</v>
      </c>
      <c r="G8" s="571">
        <v>1607290174.6333671</v>
      </c>
      <c r="H8" s="572">
        <v>0.35463522053866059</v>
      </c>
    </row>
    <row r="9" spans="1:9" ht="15" customHeight="1">
      <c r="A9" s="82">
        <v>2</v>
      </c>
      <c r="B9" s="1" t="s">
        <v>52</v>
      </c>
      <c r="C9" s="571">
        <v>0</v>
      </c>
      <c r="D9" s="571">
        <v>0</v>
      </c>
      <c r="E9" s="571">
        <v>0</v>
      </c>
      <c r="F9" s="571">
        <v>0</v>
      </c>
      <c r="G9" s="571">
        <v>0</v>
      </c>
      <c r="H9" s="572"/>
    </row>
    <row r="10" spans="1:9">
      <c r="A10" s="82">
        <v>3</v>
      </c>
      <c r="B10" s="1" t="s">
        <v>165</v>
      </c>
      <c r="C10" s="571">
        <v>303864771.29000002</v>
      </c>
      <c r="D10" s="571">
        <v>0</v>
      </c>
      <c r="E10" s="571">
        <v>0</v>
      </c>
      <c r="F10" s="571">
        <v>0</v>
      </c>
      <c r="G10" s="571">
        <v>0</v>
      </c>
      <c r="H10" s="572">
        <v>0</v>
      </c>
    </row>
    <row r="11" spans="1:9">
      <c r="A11" s="82">
        <v>4</v>
      </c>
      <c r="B11" s="1" t="s">
        <v>53</v>
      </c>
      <c r="C11" s="571">
        <v>711280791.31039703</v>
      </c>
      <c r="D11" s="571">
        <v>0</v>
      </c>
      <c r="E11" s="571">
        <v>0</v>
      </c>
      <c r="F11" s="571">
        <v>0</v>
      </c>
      <c r="G11" s="571">
        <v>0</v>
      </c>
      <c r="H11" s="572">
        <v>0</v>
      </c>
    </row>
    <row r="12" spans="1:9">
      <c r="A12" s="82">
        <v>5</v>
      </c>
      <c r="B12" s="1" t="s">
        <v>54</v>
      </c>
      <c r="C12" s="571">
        <v>0</v>
      </c>
      <c r="D12" s="571">
        <v>0</v>
      </c>
      <c r="E12" s="571">
        <v>0</v>
      </c>
      <c r="F12" s="571">
        <v>0</v>
      </c>
      <c r="G12" s="571">
        <v>0</v>
      </c>
      <c r="H12" s="572"/>
    </row>
    <row r="13" spans="1:9">
      <c r="A13" s="82">
        <v>6</v>
      </c>
      <c r="B13" s="1" t="s">
        <v>55</v>
      </c>
      <c r="C13" s="571">
        <v>2011481666.524859</v>
      </c>
      <c r="D13" s="571">
        <v>496350795.46999997</v>
      </c>
      <c r="E13" s="571">
        <v>248963684.74000001</v>
      </c>
      <c r="F13" s="571">
        <v>525082681.85008836</v>
      </c>
      <c r="G13" s="571">
        <v>524717781.97408837</v>
      </c>
      <c r="H13" s="572">
        <v>0.23213026657798927</v>
      </c>
    </row>
    <row r="14" spans="1:9">
      <c r="A14" s="82">
        <v>7</v>
      </c>
      <c r="B14" s="1" t="s">
        <v>56</v>
      </c>
      <c r="C14" s="571">
        <v>7958384392.1938629</v>
      </c>
      <c r="D14" s="571">
        <v>2310380197.4647002</v>
      </c>
      <c r="E14" s="571">
        <v>1166970231.8471501</v>
      </c>
      <c r="F14" s="571">
        <v>9125354624.0410137</v>
      </c>
      <c r="G14" s="571">
        <v>8738068566.728014</v>
      </c>
      <c r="H14" s="572">
        <v>0.95755934171668422</v>
      </c>
    </row>
    <row r="15" spans="1:9">
      <c r="A15" s="82">
        <v>8</v>
      </c>
      <c r="B15" s="1" t="s">
        <v>57</v>
      </c>
      <c r="C15" s="571">
        <v>5870662542.7100077</v>
      </c>
      <c r="D15" s="571">
        <v>383191003.46210003</v>
      </c>
      <c r="E15" s="571">
        <v>108012677.37815</v>
      </c>
      <c r="F15" s="571">
        <v>4484006415.0661182</v>
      </c>
      <c r="G15" s="571">
        <v>4377497380.5282183</v>
      </c>
      <c r="H15" s="572">
        <v>0.73218517805081085</v>
      </c>
    </row>
    <row r="16" spans="1:9">
      <c r="A16" s="82">
        <v>9</v>
      </c>
      <c r="B16" s="1" t="s">
        <v>58</v>
      </c>
      <c r="C16" s="571">
        <v>4145137023.2199998</v>
      </c>
      <c r="D16" s="571">
        <v>40984603.159599997</v>
      </c>
      <c r="E16" s="571">
        <v>14212168.36545</v>
      </c>
      <c r="F16" s="571">
        <v>1455772217.0549073</v>
      </c>
      <c r="G16" s="571">
        <v>1446947173.4754074</v>
      </c>
      <c r="H16" s="572">
        <v>0.34787826335972138</v>
      </c>
    </row>
    <row r="17" spans="1:8">
      <c r="A17" s="82">
        <v>10</v>
      </c>
      <c r="B17" s="1" t="s">
        <v>59</v>
      </c>
      <c r="C17" s="571">
        <v>164342165.38000005</v>
      </c>
      <c r="D17" s="571">
        <v>3608932.75</v>
      </c>
      <c r="E17" s="571">
        <v>768992.70500000007</v>
      </c>
      <c r="F17" s="571">
        <v>205014834.64000005</v>
      </c>
      <c r="G17" s="571">
        <v>199921711.42520002</v>
      </c>
      <c r="H17" s="572">
        <v>1.2108310167764633</v>
      </c>
    </row>
    <row r="18" spans="1:8">
      <c r="A18" s="82">
        <v>11</v>
      </c>
      <c r="B18" s="1" t="s">
        <v>60</v>
      </c>
      <c r="C18" s="571">
        <v>355918655.30629998</v>
      </c>
      <c r="D18" s="571">
        <v>68533.594700000001</v>
      </c>
      <c r="E18" s="571">
        <v>0</v>
      </c>
      <c r="F18" s="571">
        <v>366254599.23574996</v>
      </c>
      <c r="G18" s="571">
        <v>314132123.58574998</v>
      </c>
      <c r="H18" s="572">
        <v>0.88259527535978988</v>
      </c>
    </row>
    <row r="19" spans="1:8">
      <c r="A19" s="82">
        <v>12</v>
      </c>
      <c r="B19" s="1" t="s">
        <v>61</v>
      </c>
      <c r="C19" s="571">
        <v>0</v>
      </c>
      <c r="D19" s="571">
        <v>0</v>
      </c>
      <c r="E19" s="571">
        <v>0</v>
      </c>
      <c r="F19" s="571">
        <v>0</v>
      </c>
      <c r="G19" s="571">
        <v>0</v>
      </c>
      <c r="H19" s="572"/>
    </row>
    <row r="20" spans="1:8">
      <c r="A20" s="82">
        <v>13</v>
      </c>
      <c r="B20" s="1" t="s">
        <v>144</v>
      </c>
      <c r="C20" s="571">
        <v>0</v>
      </c>
      <c r="D20" s="571">
        <v>0</v>
      </c>
      <c r="E20" s="571">
        <v>0</v>
      </c>
      <c r="F20" s="571">
        <v>0</v>
      </c>
      <c r="G20" s="571">
        <v>0</v>
      </c>
      <c r="H20" s="572"/>
    </row>
    <row r="21" spans="1:8">
      <c r="A21" s="82">
        <v>14</v>
      </c>
      <c r="B21" s="1" t="s">
        <v>63</v>
      </c>
      <c r="C21" s="571">
        <v>4942493395.8109989</v>
      </c>
      <c r="D21" s="571">
        <v>234372089.5889</v>
      </c>
      <c r="E21" s="571">
        <v>67573637.390249997</v>
      </c>
      <c r="F21" s="571">
        <v>4138071625.1620498</v>
      </c>
      <c r="G21" s="571">
        <v>3749942775.8524499</v>
      </c>
      <c r="H21" s="572">
        <v>0.74848155743265055</v>
      </c>
    </row>
    <row r="22" spans="1:8" ht="13.5" thickBot="1">
      <c r="A22" s="85"/>
      <c r="B22" s="86" t="s">
        <v>64</v>
      </c>
      <c r="C22" s="154">
        <v>30995800448.511665</v>
      </c>
      <c r="D22" s="154">
        <v>3468956155.4899998</v>
      </c>
      <c r="E22" s="154">
        <v>1606501392.4259999</v>
      </c>
      <c r="F22" s="154">
        <v>21906847171.683292</v>
      </c>
      <c r="G22" s="154">
        <v>20958517688.202496</v>
      </c>
      <c r="H22" s="155">
        <v>0.64285392456202461</v>
      </c>
    </row>
    <row r="24" spans="1:8">
      <c r="C24" s="482"/>
      <c r="D24" s="482"/>
      <c r="E24" s="482"/>
      <c r="F24" s="482"/>
      <c r="G24" s="482"/>
      <c r="H24" s="482"/>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85" zoomScaleNormal="85" workbookViewId="0">
      <pane xSplit="2" ySplit="6" topLeftCell="C7" activePane="bottomRight" state="frozen"/>
      <selection activeCell="C13" sqref="C13"/>
      <selection pane="topRight" activeCell="C13" sqref="C13"/>
      <selection pane="bottomLeft" activeCell="C13" sqref="C13"/>
      <selection pane="bottomRight" activeCell="C7" sqref="C7"/>
    </sheetView>
  </sheetViews>
  <sheetFormatPr defaultColWidth="9.140625" defaultRowHeight="12.75"/>
  <cols>
    <col min="1" max="1" width="10.5703125" style="129" bestFit="1" customWidth="1"/>
    <col min="2" max="2" width="104.140625" style="129" customWidth="1"/>
    <col min="3" max="5" width="13.5703125" style="129" bestFit="1" customWidth="1"/>
    <col min="6" max="11" width="12.85546875" style="129" customWidth="1"/>
    <col min="12" max="16384" width="9.140625" style="129"/>
  </cols>
  <sheetData>
    <row r="1" spans="1:11">
      <c r="A1" s="129" t="s">
        <v>30</v>
      </c>
      <c r="B1" s="3" t="str">
        <f>'Info '!C2</f>
        <v>JSC TBC Bank</v>
      </c>
    </row>
    <row r="2" spans="1:11">
      <c r="A2" s="129" t="s">
        <v>31</v>
      </c>
      <c r="B2" s="259">
        <f>'1. key ratios '!B2</f>
        <v>45291</v>
      </c>
    </row>
    <row r="4" spans="1:11" ht="13.5" thickBot="1">
      <c r="A4" s="129" t="s">
        <v>146</v>
      </c>
      <c r="B4" s="186" t="s">
        <v>253</v>
      </c>
    </row>
    <row r="5" spans="1:11" ht="30" customHeight="1">
      <c r="A5" s="679"/>
      <c r="B5" s="680"/>
      <c r="C5" s="681" t="s">
        <v>305</v>
      </c>
      <c r="D5" s="681"/>
      <c r="E5" s="681"/>
      <c r="F5" s="681" t="s">
        <v>306</v>
      </c>
      <c r="G5" s="681"/>
      <c r="H5" s="681"/>
      <c r="I5" s="681" t="s">
        <v>307</v>
      </c>
      <c r="J5" s="681"/>
      <c r="K5" s="682"/>
    </row>
    <row r="6" spans="1:11">
      <c r="A6" s="163"/>
      <c r="B6" s="164"/>
      <c r="C6" s="15" t="s">
        <v>32</v>
      </c>
      <c r="D6" s="15" t="s">
        <v>33</v>
      </c>
      <c r="E6" s="15" t="s">
        <v>34</v>
      </c>
      <c r="F6" s="15" t="s">
        <v>32</v>
      </c>
      <c r="G6" s="15" t="s">
        <v>33</v>
      </c>
      <c r="H6" s="15" t="s">
        <v>34</v>
      </c>
      <c r="I6" s="15" t="s">
        <v>32</v>
      </c>
      <c r="J6" s="15" t="s">
        <v>33</v>
      </c>
      <c r="K6" s="15" t="s">
        <v>34</v>
      </c>
    </row>
    <row r="7" spans="1:11">
      <c r="A7" s="165" t="s">
        <v>256</v>
      </c>
      <c r="B7" s="166"/>
      <c r="C7" s="166"/>
      <c r="D7" s="166"/>
      <c r="E7" s="166"/>
      <c r="F7" s="166"/>
      <c r="G7" s="166"/>
      <c r="H7" s="166"/>
      <c r="I7" s="166"/>
      <c r="J7" s="166"/>
      <c r="K7" s="167"/>
    </row>
    <row r="8" spans="1:11">
      <c r="A8" s="168">
        <v>1</v>
      </c>
      <c r="B8" s="169" t="s">
        <v>254</v>
      </c>
      <c r="C8" s="484"/>
      <c r="D8" s="484"/>
      <c r="E8" s="484"/>
      <c r="F8" s="573">
        <v>3132283826.479425</v>
      </c>
      <c r="G8" s="573">
        <v>4063184880.6286201</v>
      </c>
      <c r="H8" s="573">
        <v>7195468707.1080456</v>
      </c>
      <c r="I8" s="573">
        <v>3052982618.2523489</v>
      </c>
      <c r="J8" s="573">
        <v>2372315594.7171741</v>
      </c>
      <c r="K8" s="573">
        <v>5425298212.9695225</v>
      </c>
    </row>
    <row r="9" spans="1:11">
      <c r="A9" s="165" t="s">
        <v>257</v>
      </c>
      <c r="B9" s="166"/>
      <c r="C9" s="574"/>
      <c r="D9" s="574"/>
      <c r="E9" s="574"/>
      <c r="F9" s="574"/>
      <c r="G9" s="574"/>
      <c r="H9" s="574"/>
      <c r="I9" s="574"/>
      <c r="J9" s="574"/>
      <c r="K9" s="575"/>
    </row>
    <row r="10" spans="1:11">
      <c r="A10" s="170">
        <v>2</v>
      </c>
      <c r="B10" s="171" t="s">
        <v>265</v>
      </c>
      <c r="C10" s="573">
        <v>2732892052.9740148</v>
      </c>
      <c r="D10" s="573">
        <v>6389346903.2622833</v>
      </c>
      <c r="E10" s="573">
        <v>9122238956.2362976</v>
      </c>
      <c r="F10" s="573">
        <v>410143274.46195763</v>
      </c>
      <c r="G10" s="573">
        <v>1330385545.3878329</v>
      </c>
      <c r="H10" s="573">
        <v>1740528819.8497906</v>
      </c>
      <c r="I10" s="573">
        <v>2276717387.8680105</v>
      </c>
      <c r="J10" s="573">
        <v>1638053094.0517237</v>
      </c>
      <c r="K10" s="573">
        <v>3914770481.919734</v>
      </c>
    </row>
    <row r="11" spans="1:11">
      <c r="A11" s="170">
        <v>3</v>
      </c>
      <c r="B11" s="171" t="s">
        <v>259</v>
      </c>
      <c r="C11" s="573">
        <v>7303741542.0726242</v>
      </c>
      <c r="D11" s="573">
        <v>6254899752.7038422</v>
      </c>
      <c r="E11" s="573">
        <v>13558641294.776466</v>
      </c>
      <c r="F11" s="573">
        <v>2549558362.2629557</v>
      </c>
      <c r="G11" s="573">
        <v>1615231618.3997219</v>
      </c>
      <c r="H11" s="573">
        <v>4164789980.6626778</v>
      </c>
      <c r="I11" s="573">
        <v>130694710.62545681</v>
      </c>
      <c r="J11" s="573">
        <v>115802681.01913309</v>
      </c>
      <c r="K11" s="573">
        <v>246497391.6445899</v>
      </c>
    </row>
    <row r="12" spans="1:11">
      <c r="A12" s="170">
        <v>4</v>
      </c>
      <c r="B12" s="171" t="s">
        <v>260</v>
      </c>
      <c r="C12" s="573">
        <v>1065778492.3076923</v>
      </c>
      <c r="D12" s="573">
        <v>0</v>
      </c>
      <c r="E12" s="573">
        <v>1065778492.3076923</v>
      </c>
      <c r="F12" s="573">
        <v>0</v>
      </c>
      <c r="G12" s="573">
        <v>0</v>
      </c>
      <c r="H12" s="573">
        <v>0</v>
      </c>
      <c r="I12" s="573">
        <v>0</v>
      </c>
      <c r="J12" s="573">
        <v>0</v>
      </c>
      <c r="K12" s="573">
        <v>0</v>
      </c>
    </row>
    <row r="13" spans="1:11">
      <c r="A13" s="170">
        <v>5</v>
      </c>
      <c r="B13" s="171" t="s">
        <v>268</v>
      </c>
      <c r="C13" s="573">
        <v>1921613126.0895422</v>
      </c>
      <c r="D13" s="573">
        <v>5739320355.7435455</v>
      </c>
      <c r="E13" s="573">
        <v>7660933481.8330879</v>
      </c>
      <c r="F13" s="573">
        <v>365420368.99330699</v>
      </c>
      <c r="G13" s="573">
        <v>2286025259.6455369</v>
      </c>
      <c r="H13" s="573">
        <v>2651445628.638844</v>
      </c>
      <c r="I13" s="573">
        <v>245297959.6426177</v>
      </c>
      <c r="J13" s="573">
        <v>2142482440.1887093</v>
      </c>
      <c r="K13" s="573">
        <v>2387780399.831327</v>
      </c>
    </row>
    <row r="14" spans="1:11">
      <c r="A14" s="170">
        <v>6</v>
      </c>
      <c r="B14" s="171" t="s">
        <v>300</v>
      </c>
      <c r="C14" s="573">
        <v>0</v>
      </c>
      <c r="D14" s="573">
        <v>0</v>
      </c>
      <c r="E14" s="573">
        <v>0</v>
      </c>
      <c r="F14" s="573">
        <v>0</v>
      </c>
      <c r="G14" s="573">
        <v>0</v>
      </c>
      <c r="H14" s="573">
        <v>0</v>
      </c>
      <c r="I14" s="573">
        <v>0</v>
      </c>
      <c r="J14" s="573">
        <v>0</v>
      </c>
      <c r="K14" s="573">
        <v>0</v>
      </c>
    </row>
    <row r="15" spans="1:11">
      <c r="A15" s="170">
        <v>7</v>
      </c>
      <c r="B15" s="171" t="s">
        <v>301</v>
      </c>
      <c r="C15" s="573">
        <v>36631767.182999991</v>
      </c>
      <c r="D15" s="573">
        <v>107058630.90494612</v>
      </c>
      <c r="E15" s="573">
        <v>143690398.08794612</v>
      </c>
      <c r="F15" s="573">
        <v>36631767.183000073</v>
      </c>
      <c r="G15" s="573">
        <v>78418040.54289341</v>
      </c>
      <c r="H15" s="573">
        <v>115049807.72589348</v>
      </c>
      <c r="I15" s="573">
        <v>36934536.41376932</v>
      </c>
      <c r="J15" s="573">
        <v>104879965.94101858</v>
      </c>
      <c r="K15" s="573">
        <v>141814502.35478789</v>
      </c>
    </row>
    <row r="16" spans="1:11">
      <c r="A16" s="170">
        <v>8</v>
      </c>
      <c r="B16" s="172" t="s">
        <v>261</v>
      </c>
      <c r="C16" s="573">
        <v>13060656980.626873</v>
      </c>
      <c r="D16" s="573">
        <v>18490625642.614616</v>
      </c>
      <c r="E16" s="573">
        <v>31551282623.241493</v>
      </c>
      <c r="F16" s="573">
        <v>3361753772.9012203</v>
      </c>
      <c r="G16" s="573">
        <v>5310060463.9759855</v>
      </c>
      <c r="H16" s="573">
        <v>8671814236.8772049</v>
      </c>
      <c r="I16" s="573">
        <v>2689644594.5498543</v>
      </c>
      <c r="J16" s="573">
        <v>4001218181.2005849</v>
      </c>
      <c r="K16" s="573">
        <v>6690862775.7504387</v>
      </c>
    </row>
    <row r="17" spans="1:11">
      <c r="A17" s="165" t="s">
        <v>258</v>
      </c>
      <c r="B17" s="166"/>
      <c r="C17" s="574"/>
      <c r="D17" s="574"/>
      <c r="E17" s="574"/>
      <c r="F17" s="574"/>
      <c r="G17" s="574"/>
      <c r="H17" s="574"/>
      <c r="I17" s="574"/>
      <c r="J17" s="574"/>
      <c r="K17" s="575"/>
    </row>
    <row r="18" spans="1:11">
      <c r="A18" s="170">
        <v>9</v>
      </c>
      <c r="B18" s="171" t="s">
        <v>264</v>
      </c>
      <c r="C18" s="573">
        <v>0</v>
      </c>
      <c r="D18" s="573">
        <v>0</v>
      </c>
      <c r="E18" s="573">
        <v>0</v>
      </c>
      <c r="F18" s="573">
        <v>0</v>
      </c>
      <c r="G18" s="573">
        <v>0</v>
      </c>
      <c r="H18" s="573">
        <v>0</v>
      </c>
      <c r="I18" s="573">
        <v>0</v>
      </c>
      <c r="J18" s="573">
        <v>0</v>
      </c>
      <c r="K18" s="573">
        <v>0</v>
      </c>
    </row>
    <row r="19" spans="1:11">
      <c r="A19" s="170">
        <v>10</v>
      </c>
      <c r="B19" s="171" t="s">
        <v>302</v>
      </c>
      <c r="C19" s="573">
        <v>8640457774.3699646</v>
      </c>
      <c r="D19" s="573">
        <v>10639872981.82905</v>
      </c>
      <c r="E19" s="573">
        <v>19280330756.199013</v>
      </c>
      <c r="F19" s="573">
        <v>213759766.17563239</v>
      </c>
      <c r="G19" s="573">
        <v>92424954.260896519</v>
      </c>
      <c r="H19" s="573">
        <v>306184720.43652892</v>
      </c>
      <c r="I19" s="573">
        <v>293060974.40270936</v>
      </c>
      <c r="J19" s="573">
        <v>1789440796.935374</v>
      </c>
      <c r="K19" s="573">
        <v>2082501771.3380833</v>
      </c>
    </row>
    <row r="20" spans="1:11">
      <c r="A20" s="170">
        <v>11</v>
      </c>
      <c r="B20" s="171" t="s">
        <v>263</v>
      </c>
      <c r="C20" s="573">
        <v>1657405.2743076922</v>
      </c>
      <c r="D20" s="573">
        <v>1754454.5314926056</v>
      </c>
      <c r="E20" s="573">
        <v>3411859.8058002978</v>
      </c>
      <c r="F20" s="573">
        <v>292873372.28702372</v>
      </c>
      <c r="G20" s="573">
        <v>1889702353.7201271</v>
      </c>
      <c r="H20" s="573">
        <v>2182575726.0071507</v>
      </c>
      <c r="I20" s="573">
        <v>292873372.28702366</v>
      </c>
      <c r="J20" s="573">
        <v>1889230973.2507954</v>
      </c>
      <c r="K20" s="573">
        <v>2182104345.5378189</v>
      </c>
    </row>
    <row r="21" spans="1:11" ht="13.5" thickBot="1">
      <c r="A21" s="173">
        <v>12</v>
      </c>
      <c r="B21" s="174" t="s">
        <v>262</v>
      </c>
      <c r="C21" s="573">
        <v>8642115179.6442719</v>
      </c>
      <c r="D21" s="573">
        <v>10641627436.360542</v>
      </c>
      <c r="E21" s="573">
        <v>19283742616.004814</v>
      </c>
      <c r="F21" s="573">
        <v>506633138.46265614</v>
      </c>
      <c r="G21" s="573">
        <v>1982127307.9810236</v>
      </c>
      <c r="H21" s="573">
        <v>2488760446.4436798</v>
      </c>
      <c r="I21" s="573">
        <v>585934346.68973303</v>
      </c>
      <c r="J21" s="573">
        <v>3678671770.1861696</v>
      </c>
      <c r="K21" s="573">
        <v>4264606116.8759022</v>
      </c>
    </row>
    <row r="22" spans="1:11" ht="38.25" customHeight="1" thickBot="1">
      <c r="A22" s="175"/>
      <c r="B22" s="176"/>
      <c r="C22" s="176"/>
      <c r="D22" s="176"/>
      <c r="E22" s="176"/>
      <c r="F22" s="683" t="s">
        <v>304</v>
      </c>
      <c r="G22" s="681"/>
      <c r="H22" s="681"/>
      <c r="I22" s="683" t="s">
        <v>269</v>
      </c>
      <c r="J22" s="681"/>
      <c r="K22" s="682"/>
    </row>
    <row r="23" spans="1:11">
      <c r="A23" s="177">
        <v>13</v>
      </c>
      <c r="B23" s="178" t="s">
        <v>254</v>
      </c>
      <c r="C23" s="576"/>
      <c r="D23" s="576"/>
      <c r="E23" s="576"/>
      <c r="F23" s="573">
        <v>3132283826.479425</v>
      </c>
      <c r="G23" s="573">
        <v>4063184880.6286201</v>
      </c>
      <c r="H23" s="573">
        <v>7195468707.1080456</v>
      </c>
      <c r="I23" s="573">
        <v>3052982618.2523489</v>
      </c>
      <c r="J23" s="573">
        <v>2372315594.7171741</v>
      </c>
      <c r="K23" s="573">
        <v>5425298212.9695225</v>
      </c>
    </row>
    <row r="24" spans="1:11" ht="13.5" thickBot="1">
      <c r="A24" s="179">
        <v>14</v>
      </c>
      <c r="B24" s="180" t="s">
        <v>266</v>
      </c>
      <c r="C24" s="486"/>
      <c r="D24" s="487"/>
      <c r="E24" s="488"/>
      <c r="F24" s="573">
        <v>2855120634.4385643</v>
      </c>
      <c r="G24" s="573">
        <v>3327933155.9949617</v>
      </c>
      <c r="H24" s="573">
        <v>6183053790.4335251</v>
      </c>
      <c r="I24" s="573">
        <v>2103710247.8601213</v>
      </c>
      <c r="J24" s="573">
        <v>1000304545.3001462</v>
      </c>
      <c r="K24" s="573">
        <v>2426256658.8745365</v>
      </c>
    </row>
    <row r="25" spans="1:11" ht="13.5" thickBot="1">
      <c r="A25" s="184">
        <v>15</v>
      </c>
      <c r="B25" s="185" t="s">
        <v>267</v>
      </c>
      <c r="C25" s="577"/>
      <c r="D25" s="577"/>
      <c r="E25" s="577"/>
      <c r="F25" s="578">
        <v>1.0970758253426172</v>
      </c>
      <c r="G25" s="578">
        <v>1.2209334413190274</v>
      </c>
      <c r="H25" s="578">
        <v>1.1637402731706681</v>
      </c>
      <c r="I25" s="578">
        <v>1.4512372230718658</v>
      </c>
      <c r="J25" s="578">
        <v>2.3715933371124982</v>
      </c>
      <c r="K25" s="578">
        <v>2.2360776190455245</v>
      </c>
    </row>
    <row r="27" spans="1:11" ht="25.5">
      <c r="B27" s="162"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22"/>
  <sheetViews>
    <sheetView zoomScale="85" zoomScaleNormal="85" workbookViewId="0">
      <pane xSplit="1" ySplit="5" topLeftCell="B6" activePane="bottomRight" state="frozen"/>
      <selection activeCell="C13" sqref="C13"/>
      <selection pane="topRight" activeCell="C13" sqref="C13"/>
      <selection pane="bottomLeft" activeCell="C13" sqref="C13"/>
      <selection pane="bottomRight" activeCell="B6" sqref="B6"/>
    </sheetView>
  </sheetViews>
  <sheetFormatPr defaultColWidth="9.140625" defaultRowHeight="12.75"/>
  <cols>
    <col min="1" max="1" width="10.5703125" style="4" bestFit="1" customWidth="1"/>
    <col min="2" max="2" width="95" style="4" customWidth="1"/>
    <col min="3" max="3" width="14.140625" style="4" bestFit="1" customWidth="1"/>
    <col min="4" max="4" width="11.42578125" style="4" customWidth="1"/>
    <col min="5" max="5" width="18.140625" style="4" bestFit="1" customWidth="1"/>
    <col min="6" max="13" width="12.85546875" style="4" customWidth="1"/>
    <col min="14" max="14" width="31" style="4" bestFit="1" customWidth="1"/>
    <col min="15" max="16384" width="9.140625" style="13"/>
  </cols>
  <sheetData>
    <row r="1" spans="1:16">
      <c r="A1" s="4" t="s">
        <v>30</v>
      </c>
      <c r="B1" s="3" t="str">
        <f>'Info '!C2</f>
        <v>JSC TBC Bank</v>
      </c>
    </row>
    <row r="2" spans="1:16" ht="14.25" customHeight="1">
      <c r="A2" s="4" t="s">
        <v>31</v>
      </c>
      <c r="B2" s="259">
        <f>'1. key ratios '!B2</f>
        <v>45291</v>
      </c>
    </row>
    <row r="3" spans="1:16" ht="14.25" customHeight="1"/>
    <row r="4" spans="1:16" ht="13.5" thickBot="1">
      <c r="A4" s="4" t="s">
        <v>162</v>
      </c>
      <c r="B4" s="123" t="s">
        <v>28</v>
      </c>
    </row>
    <row r="5" spans="1:16" s="91" customFormat="1">
      <c r="A5" s="87"/>
      <c r="B5" s="88"/>
      <c r="C5" s="89" t="s">
        <v>0</v>
      </c>
      <c r="D5" s="89" t="s">
        <v>1</v>
      </c>
      <c r="E5" s="89" t="s">
        <v>2</v>
      </c>
      <c r="F5" s="89" t="s">
        <v>3</v>
      </c>
      <c r="G5" s="89" t="s">
        <v>4</v>
      </c>
      <c r="H5" s="89" t="s">
        <v>5</v>
      </c>
      <c r="I5" s="89" t="s">
        <v>8</v>
      </c>
      <c r="J5" s="89" t="s">
        <v>9</v>
      </c>
      <c r="K5" s="89" t="s">
        <v>10</v>
      </c>
      <c r="L5" s="89" t="s">
        <v>11</v>
      </c>
      <c r="M5" s="89" t="s">
        <v>12</v>
      </c>
      <c r="N5" s="90" t="s">
        <v>13</v>
      </c>
    </row>
    <row r="6" spans="1:16" ht="25.5">
      <c r="A6" s="92"/>
      <c r="B6" s="93"/>
      <c r="C6" s="94" t="s">
        <v>161</v>
      </c>
      <c r="D6" s="95" t="s">
        <v>160</v>
      </c>
      <c r="E6" s="96" t="s">
        <v>159</v>
      </c>
      <c r="F6" s="97">
        <v>0</v>
      </c>
      <c r="G6" s="97">
        <v>0.2</v>
      </c>
      <c r="H6" s="97">
        <v>0.35</v>
      </c>
      <c r="I6" s="97">
        <v>0.5</v>
      </c>
      <c r="J6" s="97">
        <v>0.75</v>
      </c>
      <c r="K6" s="97">
        <v>1</v>
      </c>
      <c r="L6" s="97">
        <v>1.5</v>
      </c>
      <c r="M6" s="97">
        <v>2.5</v>
      </c>
      <c r="N6" s="122" t="s">
        <v>168</v>
      </c>
    </row>
    <row r="7" spans="1:16" ht="15.75">
      <c r="A7" s="98">
        <v>1</v>
      </c>
      <c r="B7" s="99" t="s">
        <v>158</v>
      </c>
      <c r="C7" s="579">
        <v>3893504044.0535464</v>
      </c>
      <c r="D7" s="580"/>
      <c r="E7" s="581">
        <v>120349567.79972357</v>
      </c>
      <c r="F7" s="579">
        <v>23565963.921944</v>
      </c>
      <c r="G7" s="579">
        <v>44476169.598049797</v>
      </c>
      <c r="H7" s="579">
        <v>0</v>
      </c>
      <c r="I7" s="579">
        <v>3168715.4143163199</v>
      </c>
      <c r="J7" s="579">
        <v>0</v>
      </c>
      <c r="K7" s="579">
        <v>49138718.865413435</v>
      </c>
      <c r="L7" s="579">
        <v>0</v>
      </c>
      <c r="M7" s="579">
        <v>0</v>
      </c>
      <c r="N7" s="582">
        <v>59618310.492181554</v>
      </c>
      <c r="P7" s="483"/>
    </row>
    <row r="8" spans="1:16" ht="15">
      <c r="A8" s="98">
        <v>1.1000000000000001</v>
      </c>
      <c r="B8" s="100" t="s">
        <v>156</v>
      </c>
      <c r="C8" s="583">
        <v>2941097973.7025256</v>
      </c>
      <c r="D8" s="584">
        <v>0.02</v>
      </c>
      <c r="E8" s="581">
        <v>58821959.474050514</v>
      </c>
      <c r="F8" s="585">
        <v>3122058</v>
      </c>
      <c r="G8" s="585">
        <v>44476169.598049797</v>
      </c>
      <c r="H8" s="585">
        <v>0</v>
      </c>
      <c r="I8" s="585">
        <v>1245794.4143163201</v>
      </c>
      <c r="J8" s="585">
        <v>0</v>
      </c>
      <c r="K8" s="585">
        <v>9977937.4616843909</v>
      </c>
      <c r="L8" s="585">
        <v>0</v>
      </c>
      <c r="M8" s="585">
        <v>0</v>
      </c>
      <c r="N8" s="582">
        <v>19496068.588452511</v>
      </c>
      <c r="P8" s="483"/>
    </row>
    <row r="9" spans="1:16" ht="15">
      <c r="A9" s="98">
        <v>1.2</v>
      </c>
      <c r="B9" s="100" t="s">
        <v>155</v>
      </c>
      <c r="C9" s="583">
        <v>664684428.01282096</v>
      </c>
      <c r="D9" s="584">
        <v>0.05</v>
      </c>
      <c r="E9" s="581">
        <v>33234221.40064105</v>
      </c>
      <c r="F9" s="585">
        <v>0</v>
      </c>
      <c r="G9" s="585">
        <v>0</v>
      </c>
      <c r="H9" s="585">
        <v>0</v>
      </c>
      <c r="I9" s="585">
        <v>0</v>
      </c>
      <c r="J9" s="585">
        <v>0</v>
      </c>
      <c r="K9" s="585">
        <v>33234221.400641046</v>
      </c>
      <c r="L9" s="585">
        <v>0</v>
      </c>
      <c r="M9" s="585">
        <v>0</v>
      </c>
      <c r="N9" s="582">
        <v>33234221.400641046</v>
      </c>
      <c r="P9" s="483"/>
    </row>
    <row r="10" spans="1:16" ht="15">
      <c r="A10" s="98">
        <v>1.3</v>
      </c>
      <c r="B10" s="100" t="s">
        <v>154</v>
      </c>
      <c r="C10" s="583">
        <v>152253000.0386</v>
      </c>
      <c r="D10" s="584">
        <v>0.08</v>
      </c>
      <c r="E10" s="581">
        <v>12180240.003087999</v>
      </c>
      <c r="F10" s="585">
        <v>6253680</v>
      </c>
      <c r="G10" s="585">
        <v>0</v>
      </c>
      <c r="H10" s="585">
        <v>0</v>
      </c>
      <c r="I10" s="585">
        <v>0</v>
      </c>
      <c r="J10" s="585">
        <v>0</v>
      </c>
      <c r="K10" s="585">
        <v>5926560.0030880002</v>
      </c>
      <c r="L10" s="585">
        <v>0</v>
      </c>
      <c r="M10" s="585">
        <v>0</v>
      </c>
      <c r="N10" s="582">
        <v>5926560.0030880002</v>
      </c>
      <c r="P10" s="483"/>
    </row>
    <row r="11" spans="1:16" ht="15">
      <c r="A11" s="98">
        <v>1.4</v>
      </c>
      <c r="B11" s="100" t="s">
        <v>153</v>
      </c>
      <c r="C11" s="583">
        <v>95082100</v>
      </c>
      <c r="D11" s="584">
        <v>0.11</v>
      </c>
      <c r="E11" s="581">
        <v>10459031</v>
      </c>
      <c r="F11" s="585">
        <v>8536110</v>
      </c>
      <c r="G11" s="585">
        <v>0</v>
      </c>
      <c r="H11" s="585">
        <v>0</v>
      </c>
      <c r="I11" s="585">
        <v>1922921</v>
      </c>
      <c r="J11" s="585">
        <v>0</v>
      </c>
      <c r="K11" s="585">
        <v>0</v>
      </c>
      <c r="L11" s="585">
        <v>0</v>
      </c>
      <c r="M11" s="585">
        <v>0</v>
      </c>
      <c r="N11" s="582">
        <v>961460.5</v>
      </c>
      <c r="P11" s="483"/>
    </row>
    <row r="12" spans="1:16" ht="15">
      <c r="A12" s="98">
        <v>1.5</v>
      </c>
      <c r="B12" s="100" t="s">
        <v>152</v>
      </c>
      <c r="C12" s="583">
        <v>40386542.299599998</v>
      </c>
      <c r="D12" s="584">
        <v>0.14000000000000001</v>
      </c>
      <c r="E12" s="581">
        <v>5654115.9219439998</v>
      </c>
      <c r="F12" s="585">
        <v>5654115.9219439998</v>
      </c>
      <c r="G12" s="585">
        <v>0</v>
      </c>
      <c r="H12" s="585">
        <v>0</v>
      </c>
      <c r="I12" s="585">
        <v>0</v>
      </c>
      <c r="J12" s="585">
        <v>0</v>
      </c>
      <c r="K12" s="585">
        <v>0</v>
      </c>
      <c r="L12" s="585">
        <v>0</v>
      </c>
      <c r="M12" s="585">
        <v>0</v>
      </c>
      <c r="N12" s="582">
        <v>0</v>
      </c>
      <c r="P12" s="483"/>
    </row>
    <row r="13" spans="1:16" ht="15">
      <c r="A13" s="98">
        <v>1.6</v>
      </c>
      <c r="B13" s="101" t="s">
        <v>151</v>
      </c>
      <c r="C13" s="583">
        <v>0</v>
      </c>
      <c r="D13" s="586"/>
      <c r="E13" s="583"/>
      <c r="F13" s="585">
        <v>0</v>
      </c>
      <c r="G13" s="585">
        <v>0</v>
      </c>
      <c r="H13" s="585">
        <v>0</v>
      </c>
      <c r="I13" s="585">
        <v>0</v>
      </c>
      <c r="J13" s="585">
        <v>0</v>
      </c>
      <c r="K13" s="585">
        <v>0</v>
      </c>
      <c r="L13" s="585">
        <v>0</v>
      </c>
      <c r="M13" s="585">
        <v>0</v>
      </c>
      <c r="N13" s="582">
        <v>0</v>
      </c>
      <c r="P13" s="483"/>
    </row>
    <row r="14" spans="1:16" ht="15.75">
      <c r="A14" s="98">
        <v>2</v>
      </c>
      <c r="B14" s="102" t="s">
        <v>157</v>
      </c>
      <c r="C14" s="579">
        <v>19636980</v>
      </c>
      <c r="D14" s="580"/>
      <c r="E14" s="581">
        <v>618862.4</v>
      </c>
      <c r="F14" s="585">
        <v>0</v>
      </c>
      <c r="G14" s="585">
        <v>0</v>
      </c>
      <c r="H14" s="585">
        <v>0</v>
      </c>
      <c r="I14" s="585">
        <v>618862.39999999991</v>
      </c>
      <c r="J14" s="585">
        <v>0</v>
      </c>
      <c r="K14" s="585">
        <v>0</v>
      </c>
      <c r="L14" s="585">
        <v>0</v>
      </c>
      <c r="M14" s="585">
        <v>0</v>
      </c>
      <c r="N14" s="582">
        <v>309431.19999999995</v>
      </c>
      <c r="P14" s="483"/>
    </row>
    <row r="15" spans="1:16" ht="15">
      <c r="A15" s="98">
        <v>2.1</v>
      </c>
      <c r="B15" s="101" t="s">
        <v>156</v>
      </c>
      <c r="C15" s="583">
        <v>0</v>
      </c>
      <c r="D15" s="584">
        <v>5.0000000000000001E-3</v>
      </c>
      <c r="E15" s="581">
        <v>0</v>
      </c>
      <c r="F15" s="585">
        <v>0</v>
      </c>
      <c r="G15" s="585">
        <v>0</v>
      </c>
      <c r="H15" s="585">
        <v>0</v>
      </c>
      <c r="I15" s="585">
        <v>0</v>
      </c>
      <c r="J15" s="585">
        <v>0</v>
      </c>
      <c r="K15" s="585">
        <v>0</v>
      </c>
      <c r="L15" s="585">
        <v>0</v>
      </c>
      <c r="M15" s="585">
        <v>0</v>
      </c>
      <c r="N15" s="582">
        <v>0</v>
      </c>
      <c r="P15" s="483"/>
    </row>
    <row r="16" spans="1:16" ht="15">
      <c r="A16" s="98">
        <v>2.2000000000000002</v>
      </c>
      <c r="B16" s="101" t="s">
        <v>155</v>
      </c>
      <c r="C16" s="583">
        <v>0</v>
      </c>
      <c r="D16" s="584">
        <v>0.01</v>
      </c>
      <c r="E16" s="581">
        <v>0</v>
      </c>
      <c r="F16" s="585">
        <v>0</v>
      </c>
      <c r="G16" s="585">
        <v>0</v>
      </c>
      <c r="H16" s="585">
        <v>0</v>
      </c>
      <c r="I16" s="585">
        <v>0</v>
      </c>
      <c r="J16" s="585">
        <v>0</v>
      </c>
      <c r="K16" s="585">
        <v>0</v>
      </c>
      <c r="L16" s="585">
        <v>0</v>
      </c>
      <c r="M16" s="585">
        <v>0</v>
      </c>
      <c r="N16" s="582">
        <v>0</v>
      </c>
      <c r="P16" s="483"/>
    </row>
    <row r="17" spans="1:16" ht="15">
      <c r="A17" s="98">
        <v>2.2999999999999998</v>
      </c>
      <c r="B17" s="101" t="s">
        <v>154</v>
      </c>
      <c r="C17" s="583">
        <v>8330840</v>
      </c>
      <c r="D17" s="584">
        <v>0.02</v>
      </c>
      <c r="E17" s="581">
        <v>166616.80000000002</v>
      </c>
      <c r="F17" s="585">
        <v>0</v>
      </c>
      <c r="G17" s="585">
        <v>0</v>
      </c>
      <c r="H17" s="585">
        <v>0</v>
      </c>
      <c r="I17" s="585">
        <v>166616.79999999999</v>
      </c>
      <c r="J17" s="585">
        <v>0</v>
      </c>
      <c r="K17" s="585">
        <v>0</v>
      </c>
      <c r="L17" s="585">
        <v>0</v>
      </c>
      <c r="M17" s="585">
        <v>0</v>
      </c>
      <c r="N17" s="582">
        <v>83308.399999999994</v>
      </c>
      <c r="P17" s="483"/>
    </row>
    <row r="18" spans="1:16" ht="15">
      <c r="A18" s="98">
        <v>2.4</v>
      </c>
      <c r="B18" s="101" t="s">
        <v>153</v>
      </c>
      <c r="C18" s="583">
        <v>0</v>
      </c>
      <c r="D18" s="584">
        <v>0.03</v>
      </c>
      <c r="E18" s="581">
        <v>0</v>
      </c>
      <c r="F18" s="585">
        <v>0</v>
      </c>
      <c r="G18" s="585">
        <v>0</v>
      </c>
      <c r="H18" s="585">
        <v>0</v>
      </c>
      <c r="I18" s="585">
        <v>0</v>
      </c>
      <c r="J18" s="585">
        <v>0</v>
      </c>
      <c r="K18" s="585">
        <v>0</v>
      </c>
      <c r="L18" s="585">
        <v>0</v>
      </c>
      <c r="M18" s="585">
        <v>0</v>
      </c>
      <c r="N18" s="582">
        <v>0</v>
      </c>
      <c r="P18" s="483"/>
    </row>
    <row r="19" spans="1:16" ht="15">
      <c r="A19" s="98">
        <v>2.5</v>
      </c>
      <c r="B19" s="101" t="s">
        <v>152</v>
      </c>
      <c r="C19" s="583">
        <v>11306140</v>
      </c>
      <c r="D19" s="584">
        <v>0.04</v>
      </c>
      <c r="E19" s="581">
        <v>452245.60000000003</v>
      </c>
      <c r="F19" s="585">
        <v>0</v>
      </c>
      <c r="G19" s="585">
        <v>0</v>
      </c>
      <c r="H19" s="585">
        <v>0</v>
      </c>
      <c r="I19" s="585">
        <v>452245.6</v>
      </c>
      <c r="J19" s="585">
        <v>0</v>
      </c>
      <c r="K19" s="585">
        <v>0</v>
      </c>
      <c r="L19" s="585">
        <v>0</v>
      </c>
      <c r="M19" s="585">
        <v>0</v>
      </c>
      <c r="N19" s="582">
        <v>226122.8</v>
      </c>
      <c r="P19" s="483"/>
    </row>
    <row r="20" spans="1:16" ht="15">
      <c r="A20" s="98">
        <v>2.6</v>
      </c>
      <c r="B20" s="101" t="s">
        <v>151</v>
      </c>
      <c r="C20" s="583">
        <v>0</v>
      </c>
      <c r="D20" s="586"/>
      <c r="E20" s="587"/>
      <c r="F20" s="585">
        <v>0</v>
      </c>
      <c r="G20" s="585">
        <v>0</v>
      </c>
      <c r="H20" s="585">
        <v>0</v>
      </c>
      <c r="I20" s="585">
        <v>0</v>
      </c>
      <c r="J20" s="585">
        <v>0</v>
      </c>
      <c r="K20" s="585">
        <v>0</v>
      </c>
      <c r="L20" s="585">
        <v>0</v>
      </c>
      <c r="M20" s="585">
        <v>0</v>
      </c>
      <c r="N20" s="582">
        <v>0</v>
      </c>
      <c r="P20" s="483"/>
    </row>
    <row r="21" spans="1:16" ht="16.5" thickBot="1">
      <c r="A21" s="103"/>
      <c r="B21" s="104" t="s">
        <v>64</v>
      </c>
      <c r="C21" s="588">
        <v>3913141024.0535464</v>
      </c>
      <c r="D21" s="589"/>
      <c r="E21" s="590">
        <v>120968430.19972357</v>
      </c>
      <c r="F21" s="591">
        <v>23565963.921944</v>
      </c>
      <c r="G21" s="591">
        <v>44476169.598049797</v>
      </c>
      <c r="H21" s="591">
        <v>0</v>
      </c>
      <c r="I21" s="591">
        <v>3787577.8143163198</v>
      </c>
      <c r="J21" s="591">
        <v>0</v>
      </c>
      <c r="K21" s="591">
        <v>49138718.865413435</v>
      </c>
      <c r="L21" s="591">
        <v>0</v>
      </c>
      <c r="M21" s="591">
        <v>0</v>
      </c>
      <c r="N21" s="592">
        <v>59927741.692181557</v>
      </c>
      <c r="P21" s="483"/>
    </row>
    <row r="22" spans="1:16">
      <c r="E22" s="105"/>
      <c r="F22" s="105"/>
      <c r="G22" s="105"/>
      <c r="H22" s="105"/>
      <c r="I22" s="105"/>
      <c r="J22" s="105"/>
      <c r="K22" s="105"/>
      <c r="L22" s="105"/>
      <c r="M22" s="105"/>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3"/>
  <sheetViews>
    <sheetView zoomScale="85" zoomScaleNormal="85" workbookViewId="0"/>
  </sheetViews>
  <sheetFormatPr defaultRowHeight="15"/>
  <cols>
    <col min="1" max="1" width="11.42578125" customWidth="1"/>
    <col min="2" max="2" width="76.85546875" style="212" customWidth="1"/>
    <col min="3" max="3" width="22.85546875" customWidth="1"/>
  </cols>
  <sheetData>
    <row r="1" spans="1:5">
      <c r="A1" s="2" t="s">
        <v>30</v>
      </c>
      <c r="B1" s="3" t="str">
        <f>'Info '!C2</f>
        <v>JSC TBC Bank</v>
      </c>
    </row>
    <row r="2" spans="1:5">
      <c r="A2" s="2" t="s">
        <v>31</v>
      </c>
      <c r="B2" s="259">
        <f>'1. key ratios '!B2</f>
        <v>45291</v>
      </c>
    </row>
    <row r="3" spans="1:5">
      <c r="A3" s="4"/>
      <c r="B3"/>
    </row>
    <row r="4" spans="1:5">
      <c r="A4" s="4" t="s">
        <v>308</v>
      </c>
      <c r="B4" t="s">
        <v>309</v>
      </c>
    </row>
    <row r="5" spans="1:5">
      <c r="A5" s="213" t="s">
        <v>310</v>
      </c>
      <c r="B5" s="214"/>
      <c r="C5" s="215"/>
    </row>
    <row r="6" spans="1:5" ht="24">
      <c r="A6" s="216">
        <v>1</v>
      </c>
      <c r="B6" s="217" t="s">
        <v>361</v>
      </c>
      <c r="C6" s="593">
        <v>31350171381.190666</v>
      </c>
      <c r="E6" s="457"/>
    </row>
    <row r="7" spans="1:5">
      <c r="A7" s="216">
        <v>2</v>
      </c>
      <c r="B7" s="217" t="s">
        <v>311</v>
      </c>
      <c r="C7" s="593">
        <v>-366730668.32160008</v>
      </c>
      <c r="E7" s="457"/>
    </row>
    <row r="8" spans="1:5" ht="24">
      <c r="A8" s="218">
        <v>3</v>
      </c>
      <c r="B8" s="219" t="s">
        <v>312</v>
      </c>
      <c r="C8" s="594">
        <v>30983440712.869064</v>
      </c>
      <c r="E8" s="457"/>
    </row>
    <row r="9" spans="1:5">
      <c r="A9" s="213" t="s">
        <v>313</v>
      </c>
      <c r="B9" s="214"/>
      <c r="C9" s="595"/>
      <c r="E9" s="457"/>
    </row>
    <row r="10" spans="1:5" ht="24">
      <c r="A10" s="220">
        <v>4</v>
      </c>
      <c r="B10" s="221" t="s">
        <v>314</v>
      </c>
      <c r="C10" s="593">
        <v>0</v>
      </c>
      <c r="E10" s="457"/>
    </row>
    <row r="11" spans="1:5">
      <c r="A11" s="220">
        <v>5</v>
      </c>
      <c r="B11" s="222" t="s">
        <v>315</v>
      </c>
      <c r="C11" s="593">
        <v>0</v>
      </c>
      <c r="E11" s="457"/>
    </row>
    <row r="12" spans="1:5">
      <c r="A12" s="220" t="s">
        <v>316</v>
      </c>
      <c r="B12" s="222" t="s">
        <v>317</v>
      </c>
      <c r="C12" s="594">
        <v>120968430.19972357</v>
      </c>
      <c r="E12" s="457"/>
    </row>
    <row r="13" spans="1:5" ht="24">
      <c r="A13" s="223">
        <v>6</v>
      </c>
      <c r="B13" s="221" t="s">
        <v>318</v>
      </c>
      <c r="C13" s="593">
        <v>0</v>
      </c>
      <c r="E13" s="457"/>
    </row>
    <row r="14" spans="1:5">
      <c r="A14" s="223">
        <v>7</v>
      </c>
      <c r="B14" s="224" t="s">
        <v>319</v>
      </c>
      <c r="C14" s="593">
        <v>0</v>
      </c>
      <c r="E14" s="457"/>
    </row>
    <row r="15" spans="1:5">
      <c r="A15" s="225">
        <v>8</v>
      </c>
      <c r="B15" s="226" t="s">
        <v>320</v>
      </c>
      <c r="C15" s="593">
        <v>0</v>
      </c>
      <c r="E15" s="457"/>
    </row>
    <row r="16" spans="1:5">
      <c r="A16" s="223">
        <v>9</v>
      </c>
      <c r="B16" s="224" t="s">
        <v>321</v>
      </c>
      <c r="C16" s="593">
        <v>0</v>
      </c>
      <c r="E16" s="457"/>
    </row>
    <row r="17" spans="1:5">
      <c r="A17" s="223">
        <v>10</v>
      </c>
      <c r="B17" s="224" t="s">
        <v>322</v>
      </c>
      <c r="C17" s="593">
        <v>0</v>
      </c>
      <c r="E17" s="457"/>
    </row>
    <row r="18" spans="1:5">
      <c r="A18" s="227">
        <v>11</v>
      </c>
      <c r="B18" s="228" t="s">
        <v>323</v>
      </c>
      <c r="C18" s="594">
        <v>120968430.19972357</v>
      </c>
      <c r="E18" s="457"/>
    </row>
    <row r="19" spans="1:5">
      <c r="A19" s="229" t="s">
        <v>324</v>
      </c>
      <c r="B19" s="230"/>
      <c r="C19" s="596"/>
      <c r="E19" s="457"/>
    </row>
    <row r="20" spans="1:5" ht="24">
      <c r="A20" s="231">
        <v>12</v>
      </c>
      <c r="B20" s="221" t="s">
        <v>325</v>
      </c>
      <c r="C20" s="593">
        <v>0</v>
      </c>
      <c r="E20" s="457"/>
    </row>
    <row r="21" spans="1:5">
      <c r="A21" s="231">
        <v>13</v>
      </c>
      <c r="B21" s="221" t="s">
        <v>326</v>
      </c>
      <c r="C21" s="593">
        <v>0</v>
      </c>
      <c r="E21" s="457"/>
    </row>
    <row r="22" spans="1:5">
      <c r="A22" s="231">
        <v>14</v>
      </c>
      <c r="B22" s="221" t="s">
        <v>327</v>
      </c>
      <c r="C22" s="593">
        <v>0</v>
      </c>
      <c r="E22" s="457"/>
    </row>
    <row r="23" spans="1:5" ht="24">
      <c r="A23" s="231" t="s">
        <v>328</v>
      </c>
      <c r="B23" s="221" t="s">
        <v>329</v>
      </c>
      <c r="C23" s="593">
        <v>0</v>
      </c>
      <c r="E23" s="457"/>
    </row>
    <row r="24" spans="1:5">
      <c r="A24" s="231">
        <v>15</v>
      </c>
      <c r="B24" s="221" t="s">
        <v>330</v>
      </c>
      <c r="C24" s="593">
        <v>0</v>
      </c>
      <c r="E24" s="457"/>
    </row>
    <row r="25" spans="1:5">
      <c r="A25" s="231" t="s">
        <v>331</v>
      </c>
      <c r="B25" s="221" t="s">
        <v>332</v>
      </c>
      <c r="C25" s="593">
        <v>0</v>
      </c>
      <c r="E25" s="457"/>
    </row>
    <row r="26" spans="1:5">
      <c r="A26" s="232">
        <v>16</v>
      </c>
      <c r="B26" s="233" t="s">
        <v>333</v>
      </c>
      <c r="C26" s="594">
        <v>0</v>
      </c>
      <c r="E26" s="457"/>
    </row>
    <row r="27" spans="1:5">
      <c r="A27" s="213" t="s">
        <v>334</v>
      </c>
      <c r="B27" s="214"/>
      <c r="C27" s="595"/>
      <c r="E27" s="457"/>
    </row>
    <row r="28" spans="1:5">
      <c r="A28" s="234">
        <v>17</v>
      </c>
      <c r="B28" s="222" t="s">
        <v>335</v>
      </c>
      <c r="C28" s="593">
        <v>3468956155.4900002</v>
      </c>
      <c r="E28" s="457"/>
    </row>
    <row r="29" spans="1:5">
      <c r="A29" s="234">
        <v>18</v>
      </c>
      <c r="B29" s="222" t="s">
        <v>336</v>
      </c>
      <c r="C29" s="593">
        <v>-1786952746.8860002</v>
      </c>
      <c r="E29" s="457"/>
    </row>
    <row r="30" spans="1:5">
      <c r="A30" s="232">
        <v>19</v>
      </c>
      <c r="B30" s="233" t="s">
        <v>337</v>
      </c>
      <c r="C30" s="594">
        <v>1682003408.6040001</v>
      </c>
      <c r="E30" s="457"/>
    </row>
    <row r="31" spans="1:5">
      <c r="A31" s="213" t="s">
        <v>338</v>
      </c>
      <c r="B31" s="214"/>
      <c r="C31" s="595"/>
      <c r="E31" s="457"/>
    </row>
    <row r="32" spans="1:5" ht="24">
      <c r="A32" s="234" t="s">
        <v>339</v>
      </c>
      <c r="B32" s="221" t="s">
        <v>340</v>
      </c>
      <c r="C32" s="593">
        <v>0</v>
      </c>
      <c r="E32" s="457"/>
    </row>
    <row r="33" spans="1:5">
      <c r="A33" s="234" t="s">
        <v>341</v>
      </c>
      <c r="B33" s="222" t="s">
        <v>342</v>
      </c>
      <c r="C33" s="593">
        <v>0</v>
      </c>
      <c r="E33" s="457"/>
    </row>
    <row r="34" spans="1:5">
      <c r="A34" s="213" t="s">
        <v>343</v>
      </c>
      <c r="B34" s="214"/>
      <c r="C34" s="595"/>
      <c r="E34" s="457"/>
    </row>
    <row r="35" spans="1:5">
      <c r="A35" s="235">
        <v>20</v>
      </c>
      <c r="B35" s="236" t="s">
        <v>344</v>
      </c>
      <c r="C35" s="594">
        <v>4772913443.5101004</v>
      </c>
      <c r="E35" s="457"/>
    </row>
    <row r="36" spans="1:5">
      <c r="A36" s="232">
        <v>21</v>
      </c>
      <c r="B36" s="233" t="s">
        <v>345</v>
      </c>
      <c r="C36" s="594">
        <v>32786412551.672787</v>
      </c>
      <c r="E36" s="457"/>
    </row>
    <row r="37" spans="1:5">
      <c r="A37" s="213" t="s">
        <v>346</v>
      </c>
      <c r="B37" s="214"/>
      <c r="C37" s="595"/>
      <c r="E37" s="457"/>
    </row>
    <row r="38" spans="1:5">
      <c r="A38" s="232">
        <v>22</v>
      </c>
      <c r="B38" s="233" t="s">
        <v>346</v>
      </c>
      <c r="C38" s="597">
        <v>0.1455759588209837</v>
      </c>
      <c r="E38" s="457"/>
    </row>
    <row r="39" spans="1:5">
      <c r="A39" s="213" t="s">
        <v>347</v>
      </c>
      <c r="B39" s="214"/>
      <c r="C39" s="595"/>
      <c r="E39" s="457"/>
    </row>
    <row r="40" spans="1:5">
      <c r="A40" s="237" t="s">
        <v>348</v>
      </c>
      <c r="B40" s="221" t="s">
        <v>349</v>
      </c>
      <c r="C40" s="593">
        <v>0</v>
      </c>
      <c r="E40" s="457"/>
    </row>
    <row r="41" spans="1:5" ht="24">
      <c r="A41" s="238" t="s">
        <v>350</v>
      </c>
      <c r="B41" s="217" t="s">
        <v>351</v>
      </c>
      <c r="C41" s="593">
        <v>0</v>
      </c>
      <c r="E41" s="457"/>
    </row>
    <row r="43" spans="1:5">
      <c r="B43" s="212" t="s">
        <v>362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85" zoomScaleNormal="85" workbookViewId="0">
      <pane xSplit="2" ySplit="6" topLeftCell="C7" activePane="bottomRight" state="frozen"/>
      <selection pane="topRight" activeCell="C1" sqref="C1"/>
      <selection pane="bottomLeft" activeCell="A6" sqref="A6"/>
      <selection pane="bottomRight" activeCell="C7" sqref="C7"/>
    </sheetView>
  </sheetViews>
  <sheetFormatPr defaultRowHeight="15"/>
  <cols>
    <col min="1" max="1" width="8.85546875" style="129"/>
    <col min="2" max="2" width="82.5703125" style="136" customWidth="1"/>
    <col min="3" max="3" width="17.140625" style="129" bestFit="1" customWidth="1"/>
    <col min="4" max="7" width="17.5703125" style="129" customWidth="1"/>
  </cols>
  <sheetData>
    <row r="1" spans="1:7">
      <c r="A1" s="129" t="s">
        <v>30</v>
      </c>
      <c r="B1" s="3" t="str">
        <f>'Info '!C2</f>
        <v>JSC TBC Bank</v>
      </c>
    </row>
    <row r="2" spans="1:7">
      <c r="A2" s="129" t="s">
        <v>31</v>
      </c>
      <c r="B2" s="259">
        <f>'1. key ratios '!B2</f>
        <v>45291</v>
      </c>
    </row>
    <row r="4" spans="1:7" ht="15.75" thickBot="1">
      <c r="A4" s="129" t="s">
        <v>412</v>
      </c>
      <c r="B4" s="265" t="s">
        <v>373</v>
      </c>
    </row>
    <row r="5" spans="1:7">
      <c r="A5" s="266"/>
      <c r="B5" s="267"/>
      <c r="C5" s="684" t="s">
        <v>374</v>
      </c>
      <c r="D5" s="684"/>
      <c r="E5" s="684"/>
      <c r="F5" s="684"/>
      <c r="G5" s="685" t="s">
        <v>375</v>
      </c>
    </row>
    <row r="6" spans="1:7">
      <c r="A6" s="268"/>
      <c r="B6" s="269"/>
      <c r="C6" s="270" t="s">
        <v>376</v>
      </c>
      <c r="D6" s="270" t="s">
        <v>377</v>
      </c>
      <c r="E6" s="270" t="s">
        <v>378</v>
      </c>
      <c r="F6" s="270" t="s">
        <v>379</v>
      </c>
      <c r="G6" s="686"/>
    </row>
    <row r="7" spans="1:7">
      <c r="A7" s="271"/>
      <c r="B7" s="272" t="s">
        <v>380</v>
      </c>
      <c r="C7" s="273"/>
      <c r="D7" s="273"/>
      <c r="E7" s="273"/>
      <c r="F7" s="273"/>
      <c r="G7" s="274"/>
    </row>
    <row r="8" spans="1:7">
      <c r="A8" s="275">
        <v>1</v>
      </c>
      <c r="B8" s="276" t="s">
        <v>381</v>
      </c>
      <c r="C8" s="571">
        <v>4235033443.5101004</v>
      </c>
      <c r="D8" s="571">
        <v>0</v>
      </c>
      <c r="E8" s="571">
        <v>0</v>
      </c>
      <c r="F8" s="571">
        <v>4508789662.2480545</v>
      </c>
      <c r="G8" s="277">
        <v>8743823105.7581539</v>
      </c>
    </row>
    <row r="9" spans="1:7">
      <c r="A9" s="275">
        <v>2</v>
      </c>
      <c r="B9" s="278" t="s">
        <v>382</v>
      </c>
      <c r="C9" s="571">
        <v>4235033443.5101004</v>
      </c>
      <c r="D9" s="571"/>
      <c r="E9" s="571"/>
      <c r="F9" s="571">
        <v>1139267995</v>
      </c>
      <c r="G9" s="277">
        <v>5374301438.5101004</v>
      </c>
    </row>
    <row r="10" spans="1:7">
      <c r="A10" s="275">
        <v>3</v>
      </c>
      <c r="B10" s="278" t="s">
        <v>383</v>
      </c>
      <c r="C10" s="598"/>
      <c r="D10" s="598"/>
      <c r="E10" s="598"/>
      <c r="F10" s="571">
        <v>3369521667.248054</v>
      </c>
      <c r="G10" s="277">
        <v>3369521667.248054</v>
      </c>
    </row>
    <row r="11" spans="1:7" ht="14.45" customHeight="1">
      <c r="A11" s="275">
        <v>4</v>
      </c>
      <c r="B11" s="276" t="s">
        <v>384</v>
      </c>
      <c r="C11" s="571">
        <v>5183399628.3573275</v>
      </c>
      <c r="D11" s="571">
        <v>2495686247.2016673</v>
      </c>
      <c r="E11" s="571">
        <v>1418638517.8158641</v>
      </c>
      <c r="F11" s="571">
        <v>358917394.39731061</v>
      </c>
      <c r="G11" s="277">
        <v>7821166819.0147886</v>
      </c>
    </row>
    <row r="12" spans="1:7">
      <c r="A12" s="275">
        <v>5</v>
      </c>
      <c r="B12" s="278" t="s">
        <v>385</v>
      </c>
      <c r="C12" s="571">
        <v>3509592876.8954005</v>
      </c>
      <c r="D12" s="599">
        <v>1982994855.3328424</v>
      </c>
      <c r="E12" s="571">
        <v>1162220999.862818</v>
      </c>
      <c r="F12" s="571">
        <v>218182212.63939264</v>
      </c>
      <c r="G12" s="277">
        <v>6529341397.4939308</v>
      </c>
    </row>
    <row r="13" spans="1:7">
      <c r="A13" s="275">
        <v>6</v>
      </c>
      <c r="B13" s="278" t="s">
        <v>386</v>
      </c>
      <c r="C13" s="571">
        <v>1673806751.4619269</v>
      </c>
      <c r="D13" s="599">
        <v>512691391.86882496</v>
      </c>
      <c r="E13" s="571">
        <v>256417517.95304599</v>
      </c>
      <c r="F13" s="571">
        <v>140735181.757918</v>
      </c>
      <c r="G13" s="277">
        <v>1291825421.5208578</v>
      </c>
    </row>
    <row r="14" spans="1:7">
      <c r="A14" s="275">
        <v>7</v>
      </c>
      <c r="B14" s="276" t="s">
        <v>387</v>
      </c>
      <c r="C14" s="571">
        <v>7307857126.0015345</v>
      </c>
      <c r="D14" s="571">
        <v>3180166739.0198183</v>
      </c>
      <c r="E14" s="571">
        <v>467178377.48789042</v>
      </c>
      <c r="F14" s="571">
        <v>4465999.9216679996</v>
      </c>
      <c r="G14" s="277">
        <v>4116910707.6077671</v>
      </c>
    </row>
    <row r="15" spans="1:7" ht="39">
      <c r="A15" s="275">
        <v>8</v>
      </c>
      <c r="B15" s="278" t="s">
        <v>388</v>
      </c>
      <c r="C15" s="571">
        <v>7044707739.0023861</v>
      </c>
      <c r="D15" s="599">
        <v>717469298.80359018</v>
      </c>
      <c r="E15" s="571">
        <v>296425164.31600642</v>
      </c>
      <c r="F15" s="571">
        <v>4465999.9216679996</v>
      </c>
      <c r="G15" s="277">
        <v>4031534101.0218253</v>
      </c>
    </row>
    <row r="16" spans="1:7" ht="26.25">
      <c r="A16" s="275">
        <v>9</v>
      </c>
      <c r="B16" s="278" t="s">
        <v>389</v>
      </c>
      <c r="C16" s="571">
        <v>263149386.99914873</v>
      </c>
      <c r="D16" s="599">
        <v>2462697440.216228</v>
      </c>
      <c r="E16" s="571">
        <v>170753213.171884</v>
      </c>
      <c r="F16" s="571">
        <v>0</v>
      </c>
      <c r="G16" s="277">
        <v>85376606.585942</v>
      </c>
    </row>
    <row r="17" spans="1:7">
      <c r="A17" s="275">
        <v>10</v>
      </c>
      <c r="B17" s="276" t="s">
        <v>390</v>
      </c>
      <c r="C17" s="571">
        <v>0</v>
      </c>
      <c r="D17" s="599">
        <v>0</v>
      </c>
      <c r="E17" s="571">
        <v>0</v>
      </c>
      <c r="F17" s="571">
        <v>0</v>
      </c>
      <c r="G17" s="277">
        <v>0</v>
      </c>
    </row>
    <row r="18" spans="1:7">
      <c r="A18" s="275">
        <v>11</v>
      </c>
      <c r="B18" s="276" t="s">
        <v>391</v>
      </c>
      <c r="C18" s="571">
        <v>1280912015.3768215</v>
      </c>
      <c r="D18" s="571">
        <v>506574800.12378722</v>
      </c>
      <c r="E18" s="571">
        <v>15395157.233232001</v>
      </c>
      <c r="F18" s="571">
        <v>20425704.715050999</v>
      </c>
      <c r="G18" s="277">
        <v>0</v>
      </c>
    </row>
    <row r="19" spans="1:7">
      <c r="A19" s="275">
        <v>12</v>
      </c>
      <c r="B19" s="278" t="s">
        <v>392</v>
      </c>
      <c r="C19" s="598"/>
      <c r="D19" s="599">
        <v>46165427.190000013</v>
      </c>
      <c r="E19" s="571">
        <v>376436.76999999996</v>
      </c>
      <c r="F19" s="571">
        <v>15904640.029999999</v>
      </c>
      <c r="G19" s="277">
        <v>0</v>
      </c>
    </row>
    <row r="20" spans="1:7">
      <c r="A20" s="275">
        <v>13</v>
      </c>
      <c r="B20" s="278" t="s">
        <v>393</v>
      </c>
      <c r="C20" s="571">
        <v>1280912015.3768215</v>
      </c>
      <c r="D20" s="571">
        <v>460409372.93378723</v>
      </c>
      <c r="E20" s="571">
        <v>15018720.463232001</v>
      </c>
      <c r="F20" s="571">
        <v>4521064.6850509997</v>
      </c>
      <c r="G20" s="277">
        <v>0</v>
      </c>
    </row>
    <row r="21" spans="1:7">
      <c r="A21" s="279">
        <v>14</v>
      </c>
      <c r="B21" s="280" t="s">
        <v>394</v>
      </c>
      <c r="C21" s="600">
        <v>18007202213.245781</v>
      </c>
      <c r="D21" s="600">
        <v>6182427786.3452721</v>
      </c>
      <c r="E21" s="600">
        <v>1901212052.5369866</v>
      </c>
      <c r="F21" s="600">
        <v>4892598761.2820835</v>
      </c>
      <c r="G21" s="600">
        <v>20681900632.380707</v>
      </c>
    </row>
    <row r="22" spans="1:7">
      <c r="A22" s="282"/>
      <c r="B22" s="283" t="s">
        <v>395</v>
      </c>
      <c r="C22" s="284"/>
      <c r="D22" s="285"/>
      <c r="E22" s="284"/>
      <c r="F22" s="284"/>
      <c r="G22" s="277"/>
    </row>
    <row r="23" spans="1:7">
      <c r="A23" s="275">
        <v>15</v>
      </c>
      <c r="B23" s="276" t="s">
        <v>396</v>
      </c>
      <c r="C23" s="601">
        <v>2484336301.5975766</v>
      </c>
      <c r="D23" s="573">
        <v>5169640665.210144</v>
      </c>
      <c r="E23" s="601">
        <v>0</v>
      </c>
      <c r="F23" s="601">
        <v>0</v>
      </c>
      <c r="G23" s="277">
        <v>223122897.95219293</v>
      </c>
    </row>
    <row r="24" spans="1:7">
      <c r="A24" s="275">
        <v>16</v>
      </c>
      <c r="B24" s="276" t="s">
        <v>397</v>
      </c>
      <c r="C24" s="571">
        <v>34518081.690433994</v>
      </c>
      <c r="D24" s="571">
        <v>3681887667.4649892</v>
      </c>
      <c r="E24" s="571">
        <v>2639677547.1526027</v>
      </c>
      <c r="F24" s="571">
        <v>14541232908.36198</v>
      </c>
      <c r="G24" s="277">
        <v>14654033843.649258</v>
      </c>
    </row>
    <row r="25" spans="1:7">
      <c r="A25" s="275">
        <v>17</v>
      </c>
      <c r="B25" s="278" t="s">
        <v>398</v>
      </c>
      <c r="C25" s="571">
        <v>0</v>
      </c>
      <c r="D25" s="599">
        <v>0</v>
      </c>
      <c r="E25" s="571">
        <v>0</v>
      </c>
      <c r="F25" s="571">
        <v>0</v>
      </c>
      <c r="G25" s="277">
        <v>0</v>
      </c>
    </row>
    <row r="26" spans="1:7" ht="26.25">
      <c r="A26" s="275">
        <v>18</v>
      </c>
      <c r="B26" s="278" t="s">
        <v>399</v>
      </c>
      <c r="C26" s="571">
        <v>34518081.690433994</v>
      </c>
      <c r="D26" s="599">
        <v>750395375.52750182</v>
      </c>
      <c r="E26" s="571">
        <v>108111371.647553</v>
      </c>
      <c r="F26" s="571">
        <v>26870567.226101</v>
      </c>
      <c r="G26" s="277">
        <v>198663271.63256788</v>
      </c>
    </row>
    <row r="27" spans="1:7">
      <c r="A27" s="275">
        <v>19</v>
      </c>
      <c r="B27" s="278" t="s">
        <v>400</v>
      </c>
      <c r="C27" s="571"/>
      <c r="D27" s="599">
        <v>2258012510.6221771</v>
      </c>
      <c r="E27" s="571">
        <v>1977657163.43045</v>
      </c>
      <c r="F27" s="571">
        <v>8297999545.1460886</v>
      </c>
      <c r="G27" s="277">
        <v>9171134450.4004879</v>
      </c>
    </row>
    <row r="28" spans="1:7">
      <c r="A28" s="275">
        <v>20</v>
      </c>
      <c r="B28" s="286" t="s">
        <v>401</v>
      </c>
      <c r="C28" s="571"/>
      <c r="D28" s="599"/>
      <c r="E28" s="571"/>
      <c r="F28" s="571"/>
      <c r="G28" s="277"/>
    </row>
    <row r="29" spans="1:7">
      <c r="A29" s="275">
        <v>21</v>
      </c>
      <c r="B29" s="278" t="s">
        <v>402</v>
      </c>
      <c r="C29" s="571"/>
      <c r="D29" s="599">
        <v>598198448.56139994</v>
      </c>
      <c r="E29" s="571">
        <v>541832246.01960003</v>
      </c>
      <c r="F29" s="571">
        <v>5541869700.6987</v>
      </c>
      <c r="G29" s="277">
        <v>4667237941.2143183</v>
      </c>
    </row>
    <row r="30" spans="1:7">
      <c r="A30" s="275">
        <v>22</v>
      </c>
      <c r="B30" s="286" t="s">
        <v>401</v>
      </c>
      <c r="C30" s="571"/>
      <c r="D30" s="599">
        <v>256445494.79067934</v>
      </c>
      <c r="E30" s="571">
        <v>229857069.85624114</v>
      </c>
      <c r="F30" s="571">
        <v>2829731014.9010019</v>
      </c>
      <c r="G30" s="277">
        <v>2325627724.332572</v>
      </c>
    </row>
    <row r="31" spans="1:7">
      <c r="A31" s="275">
        <v>23</v>
      </c>
      <c r="B31" s="278" t="s">
        <v>403</v>
      </c>
      <c r="C31" s="571"/>
      <c r="D31" s="599">
        <v>75281332.75390999</v>
      </c>
      <c r="E31" s="571">
        <v>12076766.055</v>
      </c>
      <c r="F31" s="571">
        <v>674493095.29109144</v>
      </c>
      <c r="G31" s="277">
        <v>616998180.40188265</v>
      </c>
    </row>
    <row r="32" spans="1:7">
      <c r="A32" s="275">
        <v>24</v>
      </c>
      <c r="B32" s="276" t="s">
        <v>404</v>
      </c>
      <c r="C32" s="571">
        <v>0</v>
      </c>
      <c r="D32" s="599">
        <v>0</v>
      </c>
      <c r="E32" s="571">
        <v>0</v>
      </c>
      <c r="F32" s="571">
        <v>0</v>
      </c>
      <c r="G32" s="277">
        <v>0</v>
      </c>
    </row>
    <row r="33" spans="1:7">
      <c r="A33" s="275">
        <v>25</v>
      </c>
      <c r="B33" s="276" t="s">
        <v>405</v>
      </c>
      <c r="C33" s="571">
        <v>604038512.04839981</v>
      </c>
      <c r="D33" s="571">
        <v>322312618.21561903</v>
      </c>
      <c r="E33" s="571">
        <v>121700014.573349</v>
      </c>
      <c r="F33" s="571">
        <v>1264257703.0219197</v>
      </c>
      <c r="G33" s="277">
        <v>2027445014.8448675</v>
      </c>
    </row>
    <row r="34" spans="1:7">
      <c r="A34" s="275">
        <v>26</v>
      </c>
      <c r="B34" s="278" t="s">
        <v>406</v>
      </c>
      <c r="C34" s="598"/>
      <c r="D34" s="599">
        <v>30694397.310000006</v>
      </c>
      <c r="E34" s="571">
        <v>9300983.4399999976</v>
      </c>
      <c r="F34" s="571">
        <v>924092.29</v>
      </c>
      <c r="G34" s="277">
        <v>40919473.039999999</v>
      </c>
    </row>
    <row r="35" spans="1:7">
      <c r="A35" s="275">
        <v>27</v>
      </c>
      <c r="B35" s="278" t="s">
        <v>407</v>
      </c>
      <c r="C35" s="571">
        <v>604038512.04839981</v>
      </c>
      <c r="D35" s="599">
        <v>291618220.90561903</v>
      </c>
      <c r="E35" s="571">
        <v>112399031.133349</v>
      </c>
      <c r="F35" s="571">
        <v>1263333610.7319198</v>
      </c>
      <c r="G35" s="277">
        <v>1986525541.8048675</v>
      </c>
    </row>
    <row r="36" spans="1:7">
      <c r="A36" s="275">
        <v>28</v>
      </c>
      <c r="B36" s="276" t="s">
        <v>408</v>
      </c>
      <c r="C36" s="571">
        <v>1047528232.489689</v>
      </c>
      <c r="D36" s="599">
        <v>797594189.36946225</v>
      </c>
      <c r="E36" s="571">
        <v>680288387.50239801</v>
      </c>
      <c r="F36" s="571">
        <v>943546592.64303195</v>
      </c>
      <c r="G36" s="277">
        <v>341696658.20812523</v>
      </c>
    </row>
    <row r="37" spans="1:7">
      <c r="A37" s="279">
        <v>29</v>
      </c>
      <c r="B37" s="280" t="s">
        <v>409</v>
      </c>
      <c r="C37" s="602">
        <v>4170421127.8260994</v>
      </c>
      <c r="D37" s="602">
        <v>9971435140.2602139</v>
      </c>
      <c r="E37" s="602">
        <v>3441665949.2283497</v>
      </c>
      <c r="F37" s="602">
        <v>16749037204.026932</v>
      </c>
      <c r="G37" s="281">
        <v>17246298414.654442</v>
      </c>
    </row>
    <row r="38" spans="1:7">
      <c r="A38" s="271"/>
      <c r="B38" s="287"/>
      <c r="C38" s="603"/>
      <c r="D38" s="603"/>
      <c r="E38" s="603"/>
      <c r="F38" s="603"/>
      <c r="G38" s="604"/>
    </row>
    <row r="39" spans="1:7" ht="15.75" thickBot="1">
      <c r="A39" s="288">
        <v>30</v>
      </c>
      <c r="B39" s="289" t="s">
        <v>410</v>
      </c>
      <c r="C39" s="181"/>
      <c r="D39" s="182"/>
      <c r="E39" s="182"/>
      <c r="F39" s="183"/>
      <c r="G39" s="605">
        <v>1.1992080929555864</v>
      </c>
    </row>
    <row r="42" spans="1:7" ht="39">
      <c r="B42" s="136" t="s">
        <v>411</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85" zoomScaleNormal="85" workbookViewId="0">
      <pane xSplit="1" ySplit="5" topLeftCell="B6" activePane="bottomRight" state="frozen"/>
      <selection activeCell="B9" sqref="B9"/>
      <selection pane="topRight" activeCell="B9" sqref="B9"/>
      <selection pane="bottomLeft" activeCell="B9" sqref="B9"/>
      <selection pane="bottomRight" activeCell="B6" sqref="B6"/>
    </sheetView>
  </sheetViews>
  <sheetFormatPr defaultColWidth="9.140625" defaultRowHeight="14.25"/>
  <cols>
    <col min="1" max="1" width="9.5703125" style="3" bestFit="1" customWidth="1"/>
    <col min="2" max="2" width="86" style="3" customWidth="1"/>
    <col min="3" max="3" width="14.5703125" style="3" bestFit="1" customWidth="1"/>
    <col min="4" max="7" width="14.5703125" style="4" bestFit="1" customWidth="1"/>
    <col min="8" max="8" width="6.85546875" style="5" customWidth="1"/>
    <col min="9" max="12" width="14.140625" style="5" bestFit="1" customWidth="1"/>
    <col min="13" max="13" width="6.85546875" style="5" customWidth="1"/>
    <col min="14" max="16384" width="9.140625" style="5"/>
  </cols>
  <sheetData>
    <row r="1" spans="1:12">
      <c r="A1" s="2" t="s">
        <v>30</v>
      </c>
      <c r="B1" s="3" t="str">
        <f>'Info '!C2</f>
        <v>JSC TBC Bank</v>
      </c>
    </row>
    <row r="2" spans="1:12">
      <c r="A2" s="2" t="s">
        <v>31</v>
      </c>
      <c r="B2" s="491">
        <v>45291</v>
      </c>
    </row>
    <row r="3" spans="1:12" ht="15" thickBot="1">
      <c r="A3" s="2"/>
    </row>
    <row r="4" spans="1:12" ht="15" customHeight="1" thickBot="1">
      <c r="A4" s="6" t="s">
        <v>93</v>
      </c>
      <c r="B4" s="7" t="s">
        <v>92</v>
      </c>
      <c r="C4" s="7"/>
      <c r="D4" s="624" t="s">
        <v>700</v>
      </c>
      <c r="E4" s="625"/>
      <c r="F4" s="625"/>
      <c r="G4" s="626"/>
      <c r="I4" s="627" t="s">
        <v>701</v>
      </c>
      <c r="J4" s="628"/>
      <c r="K4" s="628"/>
      <c r="L4" s="629"/>
    </row>
    <row r="5" spans="1:12" ht="15">
      <c r="A5" s="8" t="s">
        <v>6</v>
      </c>
      <c r="B5" s="9"/>
      <c r="C5" s="258" t="str">
        <f>INT((MONTH($B$2))/3)&amp;"Q"&amp;"-"&amp;YEAR($B$2)</f>
        <v>4Q-2023</v>
      </c>
      <c r="D5" s="258" t="str">
        <f>IF(INT(MONTH($B$2))=3, "4"&amp;"Q"&amp;"-"&amp;YEAR($B$2)-1, IF(INT(MONTH($B$2))=6, "1"&amp;"Q"&amp;"-"&amp;YEAR($B$2), IF(INT(MONTH($B$2))=9, "2"&amp;"Q"&amp;"-"&amp;YEAR($B$2),IF(INT(MONTH($B$2))=12, "3"&amp;"Q"&amp;"-"&amp;YEAR($B$2), 0))))</f>
        <v>3Q-2023</v>
      </c>
      <c r="E5" s="258" t="str">
        <f>IF(INT(MONTH($B$2))=3, "3"&amp;"Q"&amp;"-"&amp;YEAR($B$2)-1, IF(INT(MONTH($B$2))=6, "4"&amp;"Q"&amp;"-"&amp;YEAR($B$2)-1, IF(INT(MONTH($B$2))=9, "1"&amp;"Q"&amp;"-"&amp;YEAR($B$2),IF(INT(MONTH($B$2))=12, "2"&amp;"Q"&amp;"-"&amp;YEAR($B$2), 0))))</f>
        <v>2Q-2023</v>
      </c>
      <c r="F5" s="258" t="str">
        <f>IF(INT(MONTH($B$2))=3, "2"&amp;"Q"&amp;"-"&amp;YEAR($B$2)-1, IF(INT(MONTH($B$2))=6, "3"&amp;"Q"&amp;"-"&amp;YEAR($B$2)-1, IF(INT(MONTH($B$2))=9, "4"&amp;"Q"&amp;"-"&amp;YEAR($B$2)-1,IF(INT(MONTH($B$2))=12, "1"&amp;"Q"&amp;"-"&amp;YEAR($B$2), 0))))</f>
        <v>1Q-2023</v>
      </c>
      <c r="G5" s="489" t="str">
        <f>IF(INT(MONTH($B$2))=3, "1"&amp;"Q"&amp;"-"&amp;YEAR($B$2)-1, IF(INT(MONTH($B$2))=6, "2"&amp;"Q"&amp;"-"&amp;YEAR($B$2)-1, IF(INT(MONTH($B$2))=9, "3"&amp;"Q"&amp;"-"&amp;YEAR($B$2)-1,IF(INT(MONTH($B$2))=12, "4"&amp;"Q"&amp;"-"&amp;YEAR($B$2)-1, 0))))</f>
        <v>4Q-2022</v>
      </c>
      <c r="H5"/>
      <c r="I5" s="490" t="s">
        <v>744</v>
      </c>
      <c r="J5" s="258" t="s">
        <v>745</v>
      </c>
      <c r="K5" s="258" t="s">
        <v>746</v>
      </c>
      <c r="L5" s="489" t="s">
        <v>747</v>
      </c>
    </row>
    <row r="6" spans="1:12">
      <c r="B6" s="112" t="s">
        <v>91</v>
      </c>
      <c r="C6" s="260"/>
      <c r="D6" s="260"/>
      <c r="E6" s="260"/>
      <c r="F6" s="260"/>
      <c r="G6" s="261"/>
      <c r="I6" s="515"/>
      <c r="J6" s="495"/>
      <c r="K6" s="495"/>
      <c r="L6" s="496"/>
    </row>
    <row r="7" spans="1:12">
      <c r="A7" s="10"/>
      <c r="B7" s="113" t="s">
        <v>89</v>
      </c>
      <c r="C7" s="260"/>
      <c r="D7" s="260"/>
      <c r="E7" s="260"/>
      <c r="F7" s="260"/>
      <c r="G7" s="261"/>
      <c r="I7" s="515"/>
      <c r="J7" s="495"/>
      <c r="K7" s="495"/>
      <c r="L7" s="496"/>
    </row>
    <row r="8" spans="1:12">
      <c r="A8" s="8">
        <v>1</v>
      </c>
      <c r="B8" s="11" t="s">
        <v>363</v>
      </c>
      <c r="C8" s="492">
        <v>4235033443.5101004</v>
      </c>
      <c r="D8" s="493">
        <v>3966900799.7182999</v>
      </c>
      <c r="E8" s="493">
        <v>3920003532.5926003</v>
      </c>
      <c r="F8" s="493">
        <v>3667478945.1757994</v>
      </c>
      <c r="G8" s="494">
        <v>3835845758.1233001</v>
      </c>
      <c r="I8" s="516">
        <v>3333039146.21</v>
      </c>
      <c r="J8" s="493">
        <v>3126561108.6709704</v>
      </c>
      <c r="K8" s="493">
        <v>3069501362.5811305</v>
      </c>
      <c r="L8" s="494">
        <v>2964648160.1507301</v>
      </c>
    </row>
    <row r="9" spans="1:12">
      <c r="A9" s="8">
        <v>2</v>
      </c>
      <c r="B9" s="11" t="s">
        <v>364</v>
      </c>
      <c r="C9" s="492">
        <v>4772913443.5101004</v>
      </c>
      <c r="D9" s="493">
        <v>4502560799.7182999</v>
      </c>
      <c r="E9" s="493">
        <v>4443543532.5925999</v>
      </c>
      <c r="F9" s="493">
        <v>4179558945.1757994</v>
      </c>
      <c r="G9" s="494">
        <v>4376245758.1233006</v>
      </c>
      <c r="I9" s="516">
        <v>3873439146.21</v>
      </c>
      <c r="J9" s="493">
        <v>3693601108.6709704</v>
      </c>
      <c r="K9" s="493">
        <v>3655281362.5811305</v>
      </c>
      <c r="L9" s="494">
        <v>3584908160.1507301</v>
      </c>
    </row>
    <row r="10" spans="1:12">
      <c r="A10" s="8">
        <v>3</v>
      </c>
      <c r="B10" s="11" t="s">
        <v>142</v>
      </c>
      <c r="C10" s="492">
        <v>5374301438.5101004</v>
      </c>
      <c r="D10" s="493">
        <v>5058696403.2182999</v>
      </c>
      <c r="E10" s="493">
        <v>4947830349.0925999</v>
      </c>
      <c r="F10" s="493">
        <v>4601884123.1757994</v>
      </c>
      <c r="G10" s="494">
        <v>4784099148.1233006</v>
      </c>
      <c r="I10" s="516">
        <v>4516524997.7651348</v>
      </c>
      <c r="J10" s="493">
        <v>4378258487.0667553</v>
      </c>
      <c r="K10" s="493">
        <v>4357183788.005455</v>
      </c>
      <c r="L10" s="494">
        <v>4279803081.5050569</v>
      </c>
    </row>
    <row r="11" spans="1:12">
      <c r="A11" s="8">
        <v>4</v>
      </c>
      <c r="B11" s="11" t="s">
        <v>366</v>
      </c>
      <c r="C11" s="492">
        <v>3469919371.008564</v>
      </c>
      <c r="D11" s="493">
        <v>3259567290.3830299</v>
      </c>
      <c r="E11" s="493">
        <v>3095795309.9869852</v>
      </c>
      <c r="F11" s="493">
        <v>2978334187.6034298</v>
      </c>
      <c r="G11" s="494">
        <v>2963892258.3941898</v>
      </c>
      <c r="I11" s="516">
        <v>2497588643.0336604</v>
      </c>
      <c r="J11" s="493">
        <v>2426501481.7633495</v>
      </c>
      <c r="K11" s="493">
        <v>2488072961.7709804</v>
      </c>
      <c r="L11" s="494">
        <v>2477465018.5955715</v>
      </c>
    </row>
    <row r="12" spans="1:12">
      <c r="A12" s="8">
        <v>5</v>
      </c>
      <c r="B12" s="11" t="s">
        <v>367</v>
      </c>
      <c r="C12" s="492">
        <v>4044491795.5579395</v>
      </c>
      <c r="D12" s="493">
        <v>3797885385.1339526</v>
      </c>
      <c r="E12" s="493">
        <v>3598350160.990766</v>
      </c>
      <c r="F12" s="493">
        <v>3460120422.0620542</v>
      </c>
      <c r="G12" s="494">
        <v>3434977454.7588758</v>
      </c>
      <c r="I12" s="516">
        <v>2972896924.5474916</v>
      </c>
      <c r="J12" s="493">
        <v>2895320396.6976371</v>
      </c>
      <c r="K12" s="493">
        <v>2977031147.0098877</v>
      </c>
      <c r="L12" s="494">
        <v>2965623462.4561911</v>
      </c>
    </row>
    <row r="13" spans="1:12">
      <c r="A13" s="8">
        <v>6</v>
      </c>
      <c r="B13" s="11" t="s">
        <v>365</v>
      </c>
      <c r="C13" s="492">
        <v>4806912535.7040672</v>
      </c>
      <c r="D13" s="493">
        <v>4512164019.0181398</v>
      </c>
      <c r="E13" s="493">
        <v>4265252019.6519585</v>
      </c>
      <c r="F13" s="493">
        <v>4099514691.7321448</v>
      </c>
      <c r="G13" s="494">
        <v>4169376872.7364917</v>
      </c>
      <c r="I13" s="516">
        <v>3714235868.0109887</v>
      </c>
      <c r="J13" s="493">
        <v>3625165686.24336</v>
      </c>
      <c r="K13" s="493">
        <v>3747322413.9723382</v>
      </c>
      <c r="L13" s="494">
        <v>3733944515.0546455</v>
      </c>
    </row>
    <row r="14" spans="1:12">
      <c r="A14" s="10"/>
      <c r="B14" s="112" t="s">
        <v>369</v>
      </c>
      <c r="C14" s="495"/>
      <c r="D14" s="495"/>
      <c r="E14" s="495"/>
      <c r="F14" s="495"/>
      <c r="G14" s="496"/>
      <c r="I14" s="515"/>
      <c r="J14" s="495"/>
      <c r="K14" s="495"/>
      <c r="L14" s="496"/>
    </row>
    <row r="15" spans="1:12" ht="15" customHeight="1">
      <c r="A15" s="8">
        <v>7</v>
      </c>
      <c r="B15" s="11" t="s">
        <v>368</v>
      </c>
      <c r="C15" s="492">
        <v>24336689808.405174</v>
      </c>
      <c r="D15" s="493">
        <v>22668335005.291866</v>
      </c>
      <c r="E15" s="493">
        <v>21452807893.626583</v>
      </c>
      <c r="F15" s="493">
        <v>20767052453.220814</v>
      </c>
      <c r="G15" s="494">
        <v>21219007678.533966</v>
      </c>
      <c r="I15" s="516">
        <v>21508072098.623306</v>
      </c>
      <c r="J15" s="493">
        <v>20487074219.129063</v>
      </c>
      <c r="K15" s="493">
        <v>20519966482.660313</v>
      </c>
      <c r="L15" s="494">
        <v>20358186775.74052</v>
      </c>
    </row>
    <row r="16" spans="1:12">
      <c r="A16" s="10"/>
      <c r="B16" s="112" t="s">
        <v>370</v>
      </c>
      <c r="C16" s="495"/>
      <c r="D16" s="495"/>
      <c r="E16" s="495"/>
      <c r="F16" s="495"/>
      <c r="G16" s="496"/>
      <c r="I16" s="515"/>
      <c r="J16" s="495"/>
      <c r="K16" s="495"/>
      <c r="L16" s="496"/>
    </row>
    <row r="17" spans="1:12">
      <c r="A17" s="8"/>
      <c r="B17" s="113" t="s">
        <v>354</v>
      </c>
      <c r="C17" s="495"/>
      <c r="D17" s="495"/>
      <c r="E17" s="495"/>
      <c r="F17" s="495"/>
      <c r="G17" s="496"/>
      <c r="I17" s="515"/>
      <c r="J17" s="495"/>
      <c r="K17" s="495"/>
      <c r="L17" s="496"/>
    </row>
    <row r="18" spans="1:12">
      <c r="A18" s="8">
        <v>8</v>
      </c>
      <c r="B18" s="11" t="s">
        <v>363</v>
      </c>
      <c r="C18" s="497">
        <v>0.174018466638279</v>
      </c>
      <c r="D18" s="498">
        <v>0.17499744903153394</v>
      </c>
      <c r="E18" s="498">
        <v>0.18272682774347662</v>
      </c>
      <c r="F18" s="498">
        <v>0.17660084181118352</v>
      </c>
      <c r="G18" s="499">
        <v>0.18077404072028316</v>
      </c>
      <c r="I18" s="517">
        <v>0.15496689479776024</v>
      </c>
      <c r="J18" s="498">
        <v>0.15261140147340596</v>
      </c>
      <c r="K18" s="498">
        <v>0.14958608071679388</v>
      </c>
      <c r="L18" s="499">
        <v>0.14562437179736959</v>
      </c>
    </row>
    <row r="19" spans="1:12" ht="15" customHeight="1">
      <c r="A19" s="8">
        <v>9</v>
      </c>
      <c r="B19" s="11" t="s">
        <v>364</v>
      </c>
      <c r="C19" s="497">
        <v>0.19612007553556757</v>
      </c>
      <c r="D19" s="498">
        <v>0.19862776858852615</v>
      </c>
      <c r="E19" s="498">
        <v>0.20713109233186824</v>
      </c>
      <c r="F19" s="498">
        <v>0.20125913172273907</v>
      </c>
      <c r="G19" s="499">
        <v>0.20624177267961938</v>
      </c>
      <c r="I19" s="517">
        <v>0.18009234525757109</v>
      </c>
      <c r="J19" s="498">
        <v>0.18028934093586699</v>
      </c>
      <c r="K19" s="498">
        <v>0.17813291097087802</v>
      </c>
      <c r="L19" s="499">
        <v>0.17609172170591458</v>
      </c>
    </row>
    <row r="20" spans="1:12">
      <c r="A20" s="8">
        <v>10</v>
      </c>
      <c r="B20" s="11" t="s">
        <v>142</v>
      </c>
      <c r="C20" s="497">
        <v>0.22083124208017704</v>
      </c>
      <c r="D20" s="498">
        <v>0.22316135711058444</v>
      </c>
      <c r="E20" s="498">
        <v>0.23063789009002181</v>
      </c>
      <c r="F20" s="498">
        <v>0.22159543987004673</v>
      </c>
      <c r="G20" s="499">
        <v>0.22546290668262942</v>
      </c>
      <c r="I20" s="517">
        <v>0.20999208934464328</v>
      </c>
      <c r="J20" s="498">
        <v>0.21370833337337722</v>
      </c>
      <c r="K20" s="498">
        <v>0.21233873806213779</v>
      </c>
      <c r="L20" s="499">
        <v>0.21022516045510545</v>
      </c>
    </row>
    <row r="21" spans="1:12">
      <c r="A21" s="8">
        <v>11</v>
      </c>
      <c r="B21" s="11" t="s">
        <v>366</v>
      </c>
      <c r="C21" s="497">
        <v>0.14257975913429921</v>
      </c>
      <c r="D21" s="498">
        <v>0.1437938555973384</v>
      </c>
      <c r="E21" s="498">
        <v>0.14430723126489728</v>
      </c>
      <c r="F21" s="498">
        <v>0.14341631747270484</v>
      </c>
      <c r="G21" s="499">
        <v>0.13968100220787361</v>
      </c>
      <c r="I21" s="517">
        <v>0.11612331554316888</v>
      </c>
      <c r="J21" s="498">
        <v>0.11844060580879294</v>
      </c>
      <c r="K21" s="498">
        <v>0.12125131704642113</v>
      </c>
      <c r="L21" s="499">
        <v>0.12169379551757525</v>
      </c>
    </row>
    <row r="22" spans="1:12">
      <c r="A22" s="8">
        <v>12</v>
      </c>
      <c r="B22" s="11" t="s">
        <v>367</v>
      </c>
      <c r="C22" s="497">
        <v>0.16618906792168142</v>
      </c>
      <c r="D22" s="498">
        <v>0.1675414354096737</v>
      </c>
      <c r="E22" s="498">
        <v>0.1677332952792534</v>
      </c>
      <c r="F22" s="498">
        <v>0.16661586567743347</v>
      </c>
      <c r="G22" s="499">
        <v>0.16188209678786453</v>
      </c>
      <c r="I22" s="517">
        <v>0.13822238045862703</v>
      </c>
      <c r="J22" s="498">
        <v>0.14132424990163978</v>
      </c>
      <c r="K22" s="498">
        <v>0.1450797275680506</v>
      </c>
      <c r="L22" s="499">
        <v>0.14567227892761672</v>
      </c>
    </row>
    <row r="23" spans="1:12">
      <c r="A23" s="8">
        <v>13</v>
      </c>
      <c r="B23" s="11" t="s">
        <v>365</v>
      </c>
      <c r="C23" s="497">
        <v>0.19751710579981593</v>
      </c>
      <c r="D23" s="498">
        <v>0.19905140884695705</v>
      </c>
      <c r="E23" s="498">
        <v>0.19882022161393254</v>
      </c>
      <c r="F23" s="498">
        <v>0.19740474489418169</v>
      </c>
      <c r="G23" s="499">
        <v>0.19649254743210293</v>
      </c>
      <c r="I23" s="517">
        <v>0.17269032068423884</v>
      </c>
      <c r="J23" s="498">
        <v>0.17694892142571012</v>
      </c>
      <c r="K23" s="498">
        <v>0.18261834965173473</v>
      </c>
      <c r="L23" s="499">
        <v>0.18341243039896538</v>
      </c>
    </row>
    <row r="24" spans="1:12">
      <c r="A24" s="10"/>
      <c r="B24" s="112" t="s">
        <v>88</v>
      </c>
      <c r="C24" s="500"/>
      <c r="D24" s="495"/>
      <c r="E24" s="495"/>
      <c r="F24" s="495"/>
      <c r="G24" s="496"/>
      <c r="I24" s="515"/>
      <c r="J24" s="495"/>
      <c r="K24" s="495"/>
      <c r="L24" s="496"/>
    </row>
    <row r="25" spans="1:12" ht="15" customHeight="1">
      <c r="A25" s="262">
        <v>14</v>
      </c>
      <c r="B25" s="11" t="s">
        <v>87</v>
      </c>
      <c r="C25" s="497">
        <v>9.4852655194798075E-2</v>
      </c>
      <c r="D25" s="497">
        <v>9.3652135874219097E-2</v>
      </c>
      <c r="E25" s="497">
        <v>9.283017711856191E-2</v>
      </c>
      <c r="F25" s="497">
        <v>9.0609687214890475E-2</v>
      </c>
      <c r="G25" s="501"/>
      <c r="I25" s="518">
        <v>8.1267200549579172E-2</v>
      </c>
      <c r="J25" s="502">
        <v>7.9936257096382066E-2</v>
      </c>
      <c r="K25" s="502">
        <v>7.8781900846636124E-2</v>
      </c>
      <c r="L25" s="503">
        <v>7.8550374716210902E-2</v>
      </c>
    </row>
    <row r="26" spans="1:12" ht="15">
      <c r="A26" s="262">
        <v>15</v>
      </c>
      <c r="B26" s="11" t="s">
        <v>86</v>
      </c>
      <c r="C26" s="497">
        <v>4.661270043239113E-2</v>
      </c>
      <c r="D26" s="497">
        <v>4.4920008696097129E-2</v>
      </c>
      <c r="E26" s="497">
        <v>4.4837830455593836E-2</v>
      </c>
      <c r="F26" s="497">
        <v>4.4640796245343319E-2</v>
      </c>
      <c r="G26" s="501"/>
      <c r="I26" s="518">
        <v>4.1003976544000904E-2</v>
      </c>
      <c r="J26" s="502">
        <v>3.9863886164611208E-2</v>
      </c>
      <c r="K26" s="502">
        <v>3.8961769197696235E-2</v>
      </c>
      <c r="L26" s="503">
        <v>3.8939007205109247E-2</v>
      </c>
    </row>
    <row r="27" spans="1:12" ht="15">
      <c r="A27" s="262">
        <v>16</v>
      </c>
      <c r="B27" s="11" t="s">
        <v>85</v>
      </c>
      <c r="C27" s="497">
        <v>5.1256531009890929E-2</v>
      </c>
      <c r="D27" s="497">
        <v>5.2950174804206211E-2</v>
      </c>
      <c r="E27" s="497">
        <v>5.3216993190035797E-2</v>
      </c>
      <c r="F27" s="497">
        <v>5.2289572743710995E-2</v>
      </c>
      <c r="G27" s="501"/>
      <c r="I27" s="518">
        <v>4.7680084627953173E-2</v>
      </c>
      <c r="J27" s="502">
        <v>4.5779802174078753E-2</v>
      </c>
      <c r="K27" s="502">
        <v>4.3364666144804373E-2</v>
      </c>
      <c r="L27" s="503">
        <v>4.3232335934909133E-2</v>
      </c>
    </row>
    <row r="28" spans="1:12" ht="15">
      <c r="A28" s="262">
        <v>17</v>
      </c>
      <c r="B28" s="11" t="s">
        <v>84</v>
      </c>
      <c r="C28" s="497">
        <v>4.8239954762406945E-2</v>
      </c>
      <c r="D28" s="497">
        <v>4.8732127178121969E-2</v>
      </c>
      <c r="E28" s="497">
        <v>4.7992346662968074E-2</v>
      </c>
      <c r="F28" s="497">
        <v>4.5968890969547156E-2</v>
      </c>
      <c r="G28" s="501"/>
      <c r="I28" s="518">
        <v>4.0263224005578253E-2</v>
      </c>
      <c r="J28" s="502">
        <v>4.0072370931770879E-2</v>
      </c>
      <c r="K28" s="502">
        <v>3.982013164893989E-2</v>
      </c>
      <c r="L28" s="503">
        <v>3.9611367511101656E-2</v>
      </c>
    </row>
    <row r="29" spans="1:12" ht="15">
      <c r="A29" s="262">
        <v>18</v>
      </c>
      <c r="B29" s="11" t="s">
        <v>166</v>
      </c>
      <c r="C29" s="497">
        <v>3.8986271878082492E-2</v>
      </c>
      <c r="D29" s="497">
        <v>3.9634342803266061E-2</v>
      </c>
      <c r="E29" s="497">
        <v>3.9748516923887457E-2</v>
      </c>
      <c r="F29" s="497">
        <v>3.5508359840032901E-2</v>
      </c>
      <c r="G29" s="501"/>
      <c r="I29" s="518">
        <v>3.9241893870051468E-2</v>
      </c>
      <c r="J29" s="502">
        <v>4.1284036230037124E-2</v>
      </c>
      <c r="K29" s="502">
        <v>3.6322722259485005E-2</v>
      </c>
      <c r="L29" s="503">
        <v>3.5390165702328197E-2</v>
      </c>
    </row>
    <row r="30" spans="1:12" ht="15">
      <c r="A30" s="262">
        <v>19</v>
      </c>
      <c r="B30" s="11" t="s">
        <v>167</v>
      </c>
      <c r="C30" s="497">
        <v>0.25220517881159016</v>
      </c>
      <c r="D30" s="497">
        <v>0.25422726438367182</v>
      </c>
      <c r="E30" s="497">
        <v>0.25389539203758865</v>
      </c>
      <c r="F30" s="497">
        <v>0.22715943532785357</v>
      </c>
      <c r="G30" s="501"/>
      <c r="I30" s="518">
        <v>0.28750837261971735</v>
      </c>
      <c r="J30" s="502">
        <v>0.3035541635483322</v>
      </c>
      <c r="K30" s="502">
        <v>0.26617833958197989</v>
      </c>
      <c r="L30" s="503">
        <v>0.26120353288399356</v>
      </c>
    </row>
    <row r="31" spans="1:12">
      <c r="A31" s="10"/>
      <c r="B31" s="112" t="s">
        <v>229</v>
      </c>
      <c r="C31" s="495"/>
      <c r="D31" s="495"/>
      <c r="E31" s="495"/>
      <c r="F31" s="495"/>
      <c r="G31" s="496"/>
      <c r="I31" s="519"/>
      <c r="J31" s="500"/>
      <c r="K31" s="500"/>
      <c r="L31" s="504"/>
    </row>
    <row r="32" spans="1:12" ht="15">
      <c r="A32" s="262">
        <v>20</v>
      </c>
      <c r="B32" s="11" t="s">
        <v>83</v>
      </c>
      <c r="C32" s="497">
        <v>1.8758579084670424E-2</v>
      </c>
      <c r="D32" s="502">
        <v>1.8785539896432165E-2</v>
      </c>
      <c r="E32" s="502">
        <v>2.1301809748802535E-2</v>
      </c>
      <c r="F32" s="502">
        <v>2.2382640986833811E-2</v>
      </c>
      <c r="G32" s="503">
        <v>2.1238597985399649E-2</v>
      </c>
      <c r="I32" s="518">
        <v>3.0038508555806209E-2</v>
      </c>
      <c r="J32" s="502">
        <v>3.4821835343958517E-2</v>
      </c>
      <c r="K32" s="502">
        <v>3.5926035532025738E-2</v>
      </c>
      <c r="L32" s="503">
        <v>3.9342598566344492E-2</v>
      </c>
    </row>
    <row r="33" spans="1:12" ht="15" customHeight="1">
      <c r="A33" s="262">
        <v>21</v>
      </c>
      <c r="B33" s="11" t="s">
        <v>712</v>
      </c>
      <c r="C33" s="497">
        <v>1.4666943972536444E-2</v>
      </c>
      <c r="D33" s="502">
        <v>1.6694618803385828E-2</v>
      </c>
      <c r="E33" s="502">
        <v>1.7573761218961929E-2</v>
      </c>
      <c r="F33" s="502">
        <v>1.9359048245095746E-2</v>
      </c>
      <c r="G33" s="503">
        <v>1.9404571505578568E-2</v>
      </c>
      <c r="I33" s="518">
        <v>3.4973388333375509E-2</v>
      </c>
      <c r="J33" s="502">
        <v>3.7944985746858693E-2</v>
      </c>
      <c r="K33" s="502">
        <v>3.8562753485864854E-2</v>
      </c>
      <c r="L33" s="503">
        <v>4.0316810534445316E-2</v>
      </c>
    </row>
    <row r="34" spans="1:12" ht="15">
      <c r="A34" s="262">
        <v>22</v>
      </c>
      <c r="B34" s="11" t="s">
        <v>82</v>
      </c>
      <c r="C34" s="497">
        <v>0.48625253154263598</v>
      </c>
      <c r="D34" s="502">
        <v>0.48972190359898649</v>
      </c>
      <c r="E34" s="502">
        <v>0.49241051787205864</v>
      </c>
      <c r="F34" s="502">
        <v>0.47591480434355998</v>
      </c>
      <c r="G34" s="503">
        <v>0.46090657377985927</v>
      </c>
      <c r="I34" s="518">
        <v>0.46448843666520656</v>
      </c>
      <c r="J34" s="502">
        <v>0.48342150866706779</v>
      </c>
      <c r="K34" s="502">
        <v>0.51634680264444532</v>
      </c>
      <c r="L34" s="503">
        <v>0.53770318170032572</v>
      </c>
    </row>
    <row r="35" spans="1:12" ht="15" customHeight="1">
      <c r="A35" s="262">
        <v>23</v>
      </c>
      <c r="B35" s="11" t="s">
        <v>81</v>
      </c>
      <c r="C35" s="497">
        <v>0.47117732629581349</v>
      </c>
      <c r="D35" s="502">
        <v>0.47929515027435926</v>
      </c>
      <c r="E35" s="502">
        <v>0.47290813805162207</v>
      </c>
      <c r="F35" s="502">
        <v>0.46667373084841107</v>
      </c>
      <c r="G35" s="503">
        <v>0.47681012303538117</v>
      </c>
      <c r="I35" s="518">
        <v>0.476211765929552</v>
      </c>
      <c r="J35" s="502">
        <v>0.51001914545396687</v>
      </c>
      <c r="K35" s="502">
        <v>0.51431654803763749</v>
      </c>
      <c r="L35" s="503">
        <v>0.52571292886407706</v>
      </c>
    </row>
    <row r="36" spans="1:12" ht="15">
      <c r="A36" s="262">
        <v>24</v>
      </c>
      <c r="B36" s="11" t="s">
        <v>80</v>
      </c>
      <c r="C36" s="497">
        <v>0.1672350360732773</v>
      </c>
      <c r="D36" s="502">
        <v>8.182953052780588E-2</v>
      </c>
      <c r="E36" s="502">
        <v>3.2651359863755093E-2</v>
      </c>
      <c r="F36" s="502">
        <v>-1.7214151913553171E-2</v>
      </c>
      <c r="G36" s="503"/>
      <c r="I36" s="518">
        <v>6.5416381248417282E-2</v>
      </c>
      <c r="J36" s="502">
        <v>1.8314618956189336E-3</v>
      </c>
      <c r="K36" s="502">
        <v>1.8774466412713114E-2</v>
      </c>
      <c r="L36" s="503">
        <v>7.9259430496535707E-3</v>
      </c>
    </row>
    <row r="37" spans="1:12" ht="15" customHeight="1">
      <c r="A37" s="10"/>
      <c r="B37" s="112" t="s">
        <v>230</v>
      </c>
      <c r="C37" s="500"/>
      <c r="D37" s="500"/>
      <c r="E37" s="500"/>
      <c r="F37" s="500"/>
      <c r="G37" s="504"/>
      <c r="I37" s="519"/>
      <c r="J37" s="500"/>
      <c r="K37" s="500"/>
      <c r="L37" s="504"/>
    </row>
    <row r="38" spans="1:12" ht="15" customHeight="1">
      <c r="A38" s="262">
        <v>25</v>
      </c>
      <c r="B38" s="11" t="s">
        <v>79</v>
      </c>
      <c r="C38" s="497">
        <v>0.21176442333582027</v>
      </c>
      <c r="D38" s="505">
        <v>0.21478187759238598</v>
      </c>
      <c r="E38" s="505">
        <v>0.22963275743517125</v>
      </c>
      <c r="F38" s="505">
        <v>0.2543218414941032</v>
      </c>
      <c r="G38" s="506">
        <v>0.26560174009506671</v>
      </c>
      <c r="I38" s="520">
        <v>0.27199860803636</v>
      </c>
      <c r="J38" s="505">
        <v>0.2437182786878464</v>
      </c>
      <c r="K38" s="505">
        <v>0.2144056711164497</v>
      </c>
      <c r="L38" s="506">
        <v>0.20752156896625917</v>
      </c>
    </row>
    <row r="39" spans="1:12" ht="15" customHeight="1">
      <c r="A39" s="262">
        <v>26</v>
      </c>
      <c r="B39" s="11" t="s">
        <v>78</v>
      </c>
      <c r="C39" s="497">
        <v>0.505595313809166</v>
      </c>
      <c r="D39" s="505">
        <v>0.52511630155965161</v>
      </c>
      <c r="E39" s="505">
        <v>0.52602433559449957</v>
      </c>
      <c r="F39" s="505">
        <v>0.52591729839571644</v>
      </c>
      <c r="G39" s="506">
        <v>0.53473175849018006</v>
      </c>
      <c r="I39" s="520">
        <v>0.53645338939695253</v>
      </c>
      <c r="J39" s="505">
        <v>0.57419268321999939</v>
      </c>
      <c r="K39" s="505">
        <v>0.61273494218007085</v>
      </c>
      <c r="L39" s="506">
        <v>0.63758477577743855</v>
      </c>
    </row>
    <row r="40" spans="1:12" ht="15" customHeight="1">
      <c r="A40" s="262">
        <v>27</v>
      </c>
      <c r="B40" s="11" t="s">
        <v>77</v>
      </c>
      <c r="C40" s="497">
        <v>0.43980080276019395</v>
      </c>
      <c r="D40" s="505">
        <v>0.44559181424164301</v>
      </c>
      <c r="E40" s="505">
        <v>0.46679888215381748</v>
      </c>
      <c r="F40" s="505">
        <v>0.4354092980803454</v>
      </c>
      <c r="G40" s="506">
        <v>0.44207606021011414</v>
      </c>
      <c r="I40" s="520">
        <v>0.44795139125889788</v>
      </c>
      <c r="J40" s="505">
        <v>0.41202966914846384</v>
      </c>
      <c r="K40" s="505">
        <v>0.41761964608684243</v>
      </c>
      <c r="L40" s="506">
        <v>0.41785734041399519</v>
      </c>
    </row>
    <row r="41" spans="1:12" ht="15" customHeight="1">
      <c r="A41" s="263"/>
      <c r="B41" s="112" t="s">
        <v>271</v>
      </c>
      <c r="C41" s="495"/>
      <c r="D41" s="495"/>
      <c r="E41" s="495"/>
      <c r="F41" s="495"/>
      <c r="G41" s="496"/>
      <c r="I41" s="515"/>
      <c r="J41" s="495"/>
      <c r="K41" s="495"/>
      <c r="L41" s="496"/>
    </row>
    <row r="42" spans="1:12" ht="15">
      <c r="A42" s="262">
        <v>28</v>
      </c>
      <c r="B42" s="11" t="s">
        <v>254</v>
      </c>
      <c r="C42" s="507">
        <v>7195468707.1080456</v>
      </c>
      <c r="D42" s="508">
        <v>6533444602.1878777</v>
      </c>
      <c r="E42" s="508">
        <v>6422819412.113842</v>
      </c>
      <c r="F42" s="508">
        <v>7349580739.2753048</v>
      </c>
      <c r="G42" s="509"/>
      <c r="I42" s="521">
        <v>6735427405.5832596</v>
      </c>
      <c r="J42" s="508">
        <v>6186749385.9555883</v>
      </c>
      <c r="K42" s="508">
        <v>5049508533.6949511</v>
      </c>
      <c r="L42" s="509">
        <v>4887570336.2257557</v>
      </c>
    </row>
    <row r="43" spans="1:12" ht="15" customHeight="1">
      <c r="A43" s="262">
        <v>29</v>
      </c>
      <c r="B43" s="11" t="s">
        <v>266</v>
      </c>
      <c r="C43" s="507">
        <v>6183053790.4335251</v>
      </c>
      <c r="D43" s="510">
        <v>5517160147.0382814</v>
      </c>
      <c r="E43" s="510">
        <v>5129517890.5625534</v>
      </c>
      <c r="F43" s="510">
        <v>5089178332.7643776</v>
      </c>
      <c r="G43" s="501"/>
      <c r="I43" s="522">
        <v>4801458281.6383505</v>
      </c>
      <c r="J43" s="510">
        <v>4592969250.4258356</v>
      </c>
      <c r="K43" s="510">
        <v>4407931583.906682</v>
      </c>
      <c r="L43" s="501">
        <v>4307958480.4773998</v>
      </c>
    </row>
    <row r="44" spans="1:12" ht="15" customHeight="1">
      <c r="A44" s="290">
        <v>30</v>
      </c>
      <c r="B44" s="291" t="s">
        <v>255</v>
      </c>
      <c r="C44" s="497">
        <v>1.1637402731706681</v>
      </c>
      <c r="D44" s="497">
        <v>1.1842042695996704</v>
      </c>
      <c r="E44" s="497">
        <v>1.2521292544725782</v>
      </c>
      <c r="F44" s="497">
        <v>1.4441586163248292</v>
      </c>
      <c r="G44" s="509"/>
      <c r="I44" s="520">
        <v>1.4027878637081486</v>
      </c>
      <c r="J44" s="505">
        <v>1.3470043121629838</v>
      </c>
      <c r="K44" s="505">
        <v>1.1455505689177801</v>
      </c>
      <c r="L44" s="506">
        <v>1.134544438711518</v>
      </c>
    </row>
    <row r="45" spans="1:12" ht="15" customHeight="1">
      <c r="A45" s="290"/>
      <c r="B45" s="112" t="s">
        <v>373</v>
      </c>
      <c r="C45" s="495"/>
      <c r="D45" s="495"/>
      <c r="E45" s="495"/>
      <c r="F45" s="495"/>
      <c r="G45" s="496"/>
      <c r="I45" s="515"/>
      <c r="J45" s="495"/>
      <c r="K45" s="495"/>
      <c r="L45" s="496"/>
    </row>
    <row r="46" spans="1:12" ht="15" customHeight="1">
      <c r="A46" s="290">
        <v>31</v>
      </c>
      <c r="B46" s="291" t="s">
        <v>380</v>
      </c>
      <c r="C46" s="492">
        <v>20681900632.380707</v>
      </c>
      <c r="D46" s="511">
        <v>19217647981.280659</v>
      </c>
      <c r="E46" s="511">
        <v>19086249098.783802</v>
      </c>
      <c r="F46" s="511">
        <v>18401361992.087978</v>
      </c>
      <c r="G46" s="512">
        <v>19508856544.452133</v>
      </c>
      <c r="I46" s="523">
        <v>18949125818.420448</v>
      </c>
      <c r="J46" s="511">
        <v>17899741347.05286</v>
      </c>
      <c r="K46" s="511">
        <v>16983615405.318785</v>
      </c>
      <c r="L46" s="512">
        <v>16780425733.721352</v>
      </c>
    </row>
    <row r="47" spans="1:12" ht="15" customHeight="1">
      <c r="A47" s="290">
        <v>32</v>
      </c>
      <c r="B47" s="291" t="s">
        <v>395</v>
      </c>
      <c r="C47" s="492">
        <v>17246298414.654442</v>
      </c>
      <c r="D47" s="511">
        <v>15480185978.805775</v>
      </c>
      <c r="E47" s="511">
        <v>14706778719.027988</v>
      </c>
      <c r="F47" s="511">
        <v>14017974940.81904</v>
      </c>
      <c r="G47" s="512">
        <v>13961648126.498449</v>
      </c>
      <c r="I47" s="523">
        <v>14000154658.682423</v>
      </c>
      <c r="J47" s="511">
        <v>13449289479.784752</v>
      </c>
      <c r="K47" s="511">
        <v>13404905979.240911</v>
      </c>
      <c r="L47" s="512">
        <v>13227058617.426636</v>
      </c>
    </row>
    <row r="48" spans="1:12" ht="15.75" thickBot="1">
      <c r="A48" s="264">
        <v>33</v>
      </c>
      <c r="B48" s="114" t="s">
        <v>413</v>
      </c>
      <c r="C48" s="513">
        <v>1.1992080929555864</v>
      </c>
      <c r="D48" s="513">
        <v>1.2414352132197841</v>
      </c>
      <c r="E48" s="513">
        <v>1.2977858349149938</v>
      </c>
      <c r="F48" s="513">
        <v>1.3126975950359936</v>
      </c>
      <c r="G48" s="514">
        <v>1.3973175922852099</v>
      </c>
      <c r="I48" s="524">
        <v>1.3534940349154529</v>
      </c>
      <c r="J48" s="513">
        <v>1.3309060953708713</v>
      </c>
      <c r="K48" s="513">
        <v>1.2669701250885257</v>
      </c>
      <c r="L48" s="514">
        <v>1.2686437868819269</v>
      </c>
    </row>
    <row r="49" spans="1:2">
      <c r="A49" s="12"/>
    </row>
    <row r="50" spans="1:2" ht="38.25">
      <c r="B50" s="162" t="s">
        <v>709</v>
      </c>
    </row>
    <row r="51" spans="1:2" ht="51">
      <c r="B51" s="162" t="s">
        <v>270</v>
      </c>
    </row>
    <row r="53" spans="1:2">
      <c r="B53" s="161"/>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85" zoomScaleNormal="85" workbookViewId="0"/>
  </sheetViews>
  <sheetFormatPr defaultColWidth="9.140625" defaultRowHeight="12.75"/>
  <cols>
    <col min="1" max="1" width="11.85546875" style="294" bestFit="1" customWidth="1"/>
    <col min="2" max="2" width="105.140625" style="294" bestFit="1" customWidth="1"/>
    <col min="3" max="4" width="16" style="294" bestFit="1" customWidth="1"/>
    <col min="5" max="5" width="17.42578125" style="294" bestFit="1" customWidth="1"/>
    <col min="6" max="6" width="16" style="294" bestFit="1" customWidth="1"/>
    <col min="7" max="7" width="20.85546875" style="294" customWidth="1"/>
    <col min="8" max="8" width="17" style="294" bestFit="1" customWidth="1"/>
    <col min="9" max="16384" width="9.140625" style="294"/>
  </cols>
  <sheetData>
    <row r="1" spans="1:8" ht="13.5">
      <c r="A1" s="292" t="s">
        <v>30</v>
      </c>
      <c r="B1" s="366" t="str">
        <f>'Info '!C2</f>
        <v>JSC TBC Bank</v>
      </c>
    </row>
    <row r="2" spans="1:8">
      <c r="A2" s="292" t="s">
        <v>31</v>
      </c>
      <c r="B2" s="365">
        <f>'1. key ratios '!B2</f>
        <v>45291</v>
      </c>
    </row>
    <row r="3" spans="1:8">
      <c r="A3" s="293" t="s">
        <v>416</v>
      </c>
    </row>
    <row r="5" spans="1:8" ht="12" customHeight="1">
      <c r="A5" s="687" t="s">
        <v>417</v>
      </c>
      <c r="B5" s="688"/>
      <c r="C5" s="693" t="s">
        <v>418</v>
      </c>
      <c r="D5" s="694"/>
      <c r="E5" s="694"/>
      <c r="F5" s="694"/>
      <c r="G5" s="694"/>
      <c r="H5" s="695"/>
    </row>
    <row r="6" spans="1:8">
      <c r="A6" s="689"/>
      <c r="B6" s="690"/>
      <c r="C6" s="696"/>
      <c r="D6" s="697"/>
      <c r="E6" s="697"/>
      <c r="F6" s="697"/>
      <c r="G6" s="697"/>
      <c r="H6" s="698"/>
    </row>
    <row r="7" spans="1:8">
      <c r="A7" s="691"/>
      <c r="B7" s="692"/>
      <c r="C7" s="364" t="s">
        <v>419</v>
      </c>
      <c r="D7" s="364" t="s">
        <v>420</v>
      </c>
      <c r="E7" s="364" t="s">
        <v>421</v>
      </c>
      <c r="F7" s="364" t="s">
        <v>422</v>
      </c>
      <c r="G7" s="364" t="s">
        <v>423</v>
      </c>
      <c r="H7" s="364" t="s">
        <v>64</v>
      </c>
    </row>
    <row r="8" spans="1:8">
      <c r="A8" s="360">
        <v>1</v>
      </c>
      <c r="B8" s="359" t="s">
        <v>51</v>
      </c>
      <c r="C8" s="606">
        <v>2279688484.0638599</v>
      </c>
      <c r="D8" s="606">
        <v>485413874.97102398</v>
      </c>
      <c r="E8" s="606">
        <v>1521643696.1133599</v>
      </c>
      <c r="F8" s="606">
        <v>240923966.667</v>
      </c>
      <c r="G8" s="606">
        <v>4565022.95</v>
      </c>
      <c r="H8" s="607">
        <v>4532235044.7652435</v>
      </c>
    </row>
    <row r="9" spans="1:8">
      <c r="A9" s="360">
        <v>2</v>
      </c>
      <c r="B9" s="359" t="s">
        <v>52</v>
      </c>
      <c r="C9" s="606">
        <v>0</v>
      </c>
      <c r="D9" s="606">
        <v>0</v>
      </c>
      <c r="E9" s="606">
        <v>0</v>
      </c>
      <c r="F9" s="606">
        <v>0</v>
      </c>
      <c r="G9" s="606">
        <v>0</v>
      </c>
      <c r="H9" s="607">
        <v>0</v>
      </c>
    </row>
    <row r="10" spans="1:8">
      <c r="A10" s="360">
        <v>3</v>
      </c>
      <c r="B10" s="359" t="s">
        <v>164</v>
      </c>
      <c r="C10" s="606">
        <v>0</v>
      </c>
      <c r="D10" s="606">
        <v>0</v>
      </c>
      <c r="E10" s="606">
        <v>303864771.29000002</v>
      </c>
      <c r="F10" s="606">
        <v>0</v>
      </c>
      <c r="G10" s="606">
        <v>0</v>
      </c>
      <c r="H10" s="607">
        <v>303864771.29000002</v>
      </c>
    </row>
    <row r="11" spans="1:8">
      <c r="A11" s="360">
        <v>4</v>
      </c>
      <c r="B11" s="359" t="s">
        <v>53</v>
      </c>
      <c r="C11" s="606">
        <v>0</v>
      </c>
      <c r="D11" s="606">
        <v>42674763.329452001</v>
      </c>
      <c r="E11" s="606">
        <v>647843859.98094511</v>
      </c>
      <c r="F11" s="606">
        <v>0</v>
      </c>
      <c r="G11" s="606">
        <v>20762168</v>
      </c>
      <c r="H11" s="607">
        <v>711280791.31039715</v>
      </c>
    </row>
    <row r="12" spans="1:8">
      <c r="A12" s="360">
        <v>5</v>
      </c>
      <c r="B12" s="359" t="s">
        <v>54</v>
      </c>
      <c r="C12" s="606">
        <v>0</v>
      </c>
      <c r="D12" s="606">
        <v>0</v>
      </c>
      <c r="E12" s="606">
        <v>0</v>
      </c>
      <c r="F12" s="606">
        <v>0</v>
      </c>
      <c r="G12" s="606">
        <v>0</v>
      </c>
      <c r="H12" s="607">
        <v>0</v>
      </c>
    </row>
    <row r="13" spans="1:8">
      <c r="A13" s="360">
        <v>6</v>
      </c>
      <c r="B13" s="359" t="s">
        <v>55</v>
      </c>
      <c r="C13" s="606">
        <v>986841279.96429205</v>
      </c>
      <c r="D13" s="606">
        <v>1023539067.18461</v>
      </c>
      <c r="E13" s="606">
        <v>440683.116255</v>
      </c>
      <c r="F13" s="606">
        <v>660636.25970000005</v>
      </c>
      <c r="G13" s="606">
        <v>0</v>
      </c>
      <c r="H13" s="607">
        <v>2011481666.524857</v>
      </c>
    </row>
    <row r="14" spans="1:8">
      <c r="A14" s="360">
        <v>7</v>
      </c>
      <c r="B14" s="359" t="s">
        <v>56</v>
      </c>
      <c r="C14" s="606">
        <v>0</v>
      </c>
      <c r="D14" s="606">
        <v>2901783419.4404297</v>
      </c>
      <c r="E14" s="606">
        <v>3220909620.4922943</v>
      </c>
      <c r="F14" s="606">
        <v>1854097755.1724002</v>
      </c>
      <c r="G14" s="606">
        <v>18369794.818741821</v>
      </c>
      <c r="H14" s="607">
        <v>7995160589.9238663</v>
      </c>
    </row>
    <row r="15" spans="1:8">
      <c r="A15" s="360">
        <v>8</v>
      </c>
      <c r="B15" s="361" t="s">
        <v>57</v>
      </c>
      <c r="C15" s="606">
        <v>0</v>
      </c>
      <c r="D15" s="606">
        <v>1629735462.9755921</v>
      </c>
      <c r="E15" s="606">
        <v>2747528954.3445916</v>
      </c>
      <c r="F15" s="606">
        <v>1542071217.4344628</v>
      </c>
      <c r="G15" s="606">
        <v>27971213.775350597</v>
      </c>
      <c r="H15" s="607">
        <v>5947306848.5299969</v>
      </c>
    </row>
    <row r="16" spans="1:8">
      <c r="A16" s="360">
        <v>9</v>
      </c>
      <c r="B16" s="359" t="s">
        <v>58</v>
      </c>
      <c r="C16" s="606">
        <v>0</v>
      </c>
      <c r="D16" s="606">
        <v>571670649.74667871</v>
      </c>
      <c r="E16" s="606">
        <v>1691945104.4506881</v>
      </c>
      <c r="F16" s="606">
        <v>1902376813.9251878</v>
      </c>
      <c r="G16" s="606">
        <v>9059883.7174451556</v>
      </c>
      <c r="H16" s="607">
        <v>4175052451.8400002</v>
      </c>
    </row>
    <row r="17" spans="1:8">
      <c r="A17" s="360">
        <v>10</v>
      </c>
      <c r="B17" s="363" t="s">
        <v>431</v>
      </c>
      <c r="C17" s="606">
        <v>0</v>
      </c>
      <c r="D17" s="606">
        <v>29436307.906608932</v>
      </c>
      <c r="E17" s="606">
        <v>56957453.561229698</v>
      </c>
      <c r="F17" s="606">
        <v>32105658.079809103</v>
      </c>
      <c r="G17" s="606">
        <v>45842745.832352303</v>
      </c>
      <c r="H17" s="607">
        <v>164342165.38000003</v>
      </c>
    </row>
    <row r="18" spans="1:8">
      <c r="A18" s="360">
        <v>11</v>
      </c>
      <c r="B18" s="359" t="s">
        <v>60</v>
      </c>
      <c r="C18" s="606">
        <v>0</v>
      </c>
      <c r="D18" s="606">
        <v>49233384.321508281</v>
      </c>
      <c r="E18" s="606">
        <v>146600015.67498603</v>
      </c>
      <c r="F18" s="606">
        <v>152883423.28408244</v>
      </c>
      <c r="G18" s="606">
        <v>7201832.0257234517</v>
      </c>
      <c r="H18" s="607">
        <v>355918655.30630022</v>
      </c>
    </row>
    <row r="19" spans="1:8">
      <c r="A19" s="360">
        <v>12</v>
      </c>
      <c r="B19" s="359" t="s">
        <v>61</v>
      </c>
      <c r="C19" s="606">
        <v>0</v>
      </c>
      <c r="D19" s="606">
        <v>0</v>
      </c>
      <c r="E19" s="606">
        <v>0</v>
      </c>
      <c r="F19" s="606">
        <v>0</v>
      </c>
      <c r="G19" s="606">
        <v>0</v>
      </c>
      <c r="H19" s="607">
        <v>0</v>
      </c>
    </row>
    <row r="20" spans="1:8">
      <c r="A20" s="362">
        <v>13</v>
      </c>
      <c r="B20" s="361" t="s">
        <v>144</v>
      </c>
      <c r="C20" s="606">
        <v>0</v>
      </c>
      <c r="D20" s="606">
        <v>0</v>
      </c>
      <c r="E20" s="606">
        <v>0</v>
      </c>
      <c r="F20" s="606">
        <v>0</v>
      </c>
      <c r="G20" s="606">
        <v>0</v>
      </c>
      <c r="H20" s="607">
        <v>0</v>
      </c>
    </row>
    <row r="21" spans="1:8">
      <c r="A21" s="360">
        <v>14</v>
      </c>
      <c r="B21" s="359" t="s">
        <v>63</v>
      </c>
      <c r="C21" s="606">
        <v>911830523.67620003</v>
      </c>
      <c r="D21" s="606">
        <v>939833229.03180289</v>
      </c>
      <c r="E21" s="606">
        <v>1053472929.2196805</v>
      </c>
      <c r="F21" s="606">
        <v>799526513.66070139</v>
      </c>
      <c r="G21" s="606">
        <v>1258836433.4326158</v>
      </c>
      <c r="H21" s="607">
        <v>4963499629.0210009</v>
      </c>
    </row>
    <row r="22" spans="1:8">
      <c r="A22" s="358">
        <v>15</v>
      </c>
      <c r="B22" s="357" t="s">
        <v>64</v>
      </c>
      <c r="C22" s="606">
        <v>4178360287.7043519</v>
      </c>
      <c r="D22" s="606">
        <v>7643883851.0010977</v>
      </c>
      <c r="E22" s="606">
        <v>11334249634.6828</v>
      </c>
      <c r="F22" s="606">
        <v>6492540326.4035349</v>
      </c>
      <c r="G22" s="606">
        <v>1346766348.7198768</v>
      </c>
      <c r="H22" s="607">
        <v>30995800448.511662</v>
      </c>
    </row>
    <row r="26" spans="1:8" ht="25.5">
      <c r="B26" s="297"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85" zoomScaleNormal="85" workbookViewId="0"/>
  </sheetViews>
  <sheetFormatPr defaultColWidth="9.140625" defaultRowHeight="12.75"/>
  <cols>
    <col min="1" max="1" width="11.85546875" style="367" bestFit="1" customWidth="1"/>
    <col min="2" max="2" width="86.85546875" style="294" customWidth="1"/>
    <col min="3" max="4" width="31.5703125" style="294" customWidth="1"/>
    <col min="5" max="5" width="15.140625" style="294" bestFit="1" customWidth="1"/>
    <col min="6" max="6" width="11.85546875" style="294" bestFit="1" customWidth="1"/>
    <col min="7" max="7" width="21.5703125" style="294" bestFit="1" customWidth="1"/>
    <col min="8" max="8" width="41.42578125" style="294" customWidth="1"/>
    <col min="9" max="16384" width="9.140625" style="294"/>
  </cols>
  <sheetData>
    <row r="1" spans="1:8" ht="13.5">
      <c r="A1" s="292" t="s">
        <v>30</v>
      </c>
      <c r="B1" s="366" t="str">
        <f>'Info '!C2</f>
        <v>JSC TBC Bank</v>
      </c>
      <c r="C1" s="379"/>
      <c r="D1" s="379"/>
      <c r="E1" s="379"/>
      <c r="F1" s="379"/>
      <c r="G1" s="379"/>
      <c r="H1" s="379"/>
    </row>
    <row r="2" spans="1:8">
      <c r="A2" s="292" t="s">
        <v>31</v>
      </c>
      <c r="B2" s="365">
        <f>'1. key ratios '!B2</f>
        <v>45291</v>
      </c>
      <c r="C2" s="379"/>
      <c r="D2" s="379"/>
      <c r="E2" s="379"/>
      <c r="F2" s="379"/>
      <c r="G2" s="379"/>
      <c r="H2" s="379"/>
    </row>
    <row r="3" spans="1:8">
      <c r="A3" s="293" t="s">
        <v>424</v>
      </c>
      <c r="B3" s="379"/>
      <c r="C3" s="379"/>
      <c r="D3" s="379"/>
      <c r="E3" s="379"/>
      <c r="F3" s="379"/>
      <c r="G3" s="379"/>
      <c r="H3" s="379"/>
    </row>
    <row r="4" spans="1:8">
      <c r="A4" s="380"/>
      <c r="B4" s="379"/>
      <c r="C4" s="378" t="s">
        <v>0</v>
      </c>
      <c r="D4" s="378" t="s">
        <v>1</v>
      </c>
      <c r="E4" s="378" t="s">
        <v>2</v>
      </c>
      <c r="F4" s="378" t="s">
        <v>3</v>
      </c>
      <c r="G4" s="378" t="s">
        <v>4</v>
      </c>
      <c r="H4" s="378" t="s">
        <v>5</v>
      </c>
    </row>
    <row r="5" spans="1:8" ht="33.950000000000003" customHeight="1">
      <c r="A5" s="687" t="s">
        <v>425</v>
      </c>
      <c r="B5" s="688"/>
      <c r="C5" s="701" t="s">
        <v>426</v>
      </c>
      <c r="D5" s="701"/>
      <c r="E5" s="701" t="s">
        <v>663</v>
      </c>
      <c r="F5" s="699" t="s">
        <v>427</v>
      </c>
      <c r="G5" s="699" t="s">
        <v>428</v>
      </c>
      <c r="H5" s="376" t="s">
        <v>662</v>
      </c>
    </row>
    <row r="6" spans="1:8" ht="25.5">
      <c r="A6" s="691"/>
      <c r="B6" s="692"/>
      <c r="C6" s="377" t="s">
        <v>429</v>
      </c>
      <c r="D6" s="377" t="s">
        <v>430</v>
      </c>
      <c r="E6" s="701"/>
      <c r="F6" s="700"/>
      <c r="G6" s="700"/>
      <c r="H6" s="376" t="s">
        <v>661</v>
      </c>
    </row>
    <row r="7" spans="1:8">
      <c r="A7" s="374">
        <v>1</v>
      </c>
      <c r="B7" s="359" t="s">
        <v>51</v>
      </c>
      <c r="C7" s="608">
        <v>0</v>
      </c>
      <c r="D7" s="608">
        <v>4535958114.0357399</v>
      </c>
      <c r="E7" s="608">
        <v>3723069.2705000001</v>
      </c>
      <c r="F7" s="608">
        <v>0</v>
      </c>
      <c r="G7" s="608">
        <v>0</v>
      </c>
      <c r="H7" s="609">
        <v>4532235044.7652397</v>
      </c>
    </row>
    <row r="8" spans="1:8">
      <c r="A8" s="374">
        <v>2</v>
      </c>
      <c r="B8" s="359" t="s">
        <v>52</v>
      </c>
      <c r="C8" s="608">
        <v>0</v>
      </c>
      <c r="D8" s="608">
        <v>0</v>
      </c>
      <c r="E8" s="608">
        <v>0</v>
      </c>
      <c r="F8" s="608">
        <v>0</v>
      </c>
      <c r="G8" s="608">
        <v>0</v>
      </c>
      <c r="H8" s="609">
        <v>0</v>
      </c>
    </row>
    <row r="9" spans="1:8">
      <c r="A9" s="374">
        <v>3</v>
      </c>
      <c r="B9" s="359" t="s">
        <v>164</v>
      </c>
      <c r="C9" s="608">
        <v>0</v>
      </c>
      <c r="D9" s="608">
        <v>303864771.29000002</v>
      </c>
      <c r="E9" s="608">
        <v>0</v>
      </c>
      <c r="F9" s="608">
        <v>0</v>
      </c>
      <c r="G9" s="608">
        <v>0</v>
      </c>
      <c r="H9" s="609">
        <v>303864771.29000002</v>
      </c>
    </row>
    <row r="10" spans="1:8">
      <c r="A10" s="374">
        <v>4</v>
      </c>
      <c r="B10" s="359" t="s">
        <v>53</v>
      </c>
      <c r="C10" s="608">
        <v>0</v>
      </c>
      <c r="D10" s="608">
        <v>711280791.31039691</v>
      </c>
      <c r="E10" s="608">
        <v>0</v>
      </c>
      <c r="F10" s="608">
        <v>0</v>
      </c>
      <c r="G10" s="608">
        <v>0</v>
      </c>
      <c r="H10" s="609">
        <v>711280791.31039691</v>
      </c>
    </row>
    <row r="11" spans="1:8">
      <c r="A11" s="374">
        <v>5</v>
      </c>
      <c r="B11" s="359" t="s">
        <v>54</v>
      </c>
      <c r="C11" s="608">
        <v>0</v>
      </c>
      <c r="D11" s="608">
        <v>0</v>
      </c>
      <c r="E11" s="608">
        <v>0</v>
      </c>
      <c r="F11" s="608">
        <v>0</v>
      </c>
      <c r="G11" s="608">
        <v>0</v>
      </c>
      <c r="H11" s="609">
        <v>0</v>
      </c>
    </row>
    <row r="12" spans="1:8">
      <c r="A12" s="374">
        <v>6</v>
      </c>
      <c r="B12" s="359" t="s">
        <v>55</v>
      </c>
      <c r="C12" s="608">
        <v>0</v>
      </c>
      <c r="D12" s="608">
        <v>2011602630.1914549</v>
      </c>
      <c r="E12" s="608">
        <v>120963.6666</v>
      </c>
      <c r="F12" s="608">
        <v>0</v>
      </c>
      <c r="G12" s="608">
        <v>0</v>
      </c>
      <c r="H12" s="609">
        <v>2011481666.5248549</v>
      </c>
    </row>
    <row r="13" spans="1:8">
      <c r="A13" s="374">
        <v>7</v>
      </c>
      <c r="B13" s="359" t="s">
        <v>56</v>
      </c>
      <c r="C13" s="608">
        <v>108327985.31212312</v>
      </c>
      <c r="D13" s="608">
        <v>7939783160.6392956</v>
      </c>
      <c r="E13" s="608">
        <v>52950579.027551852</v>
      </c>
      <c r="F13" s="608">
        <v>0</v>
      </c>
      <c r="G13" s="608">
        <v>3183769.69</v>
      </c>
      <c r="H13" s="609">
        <v>7995160566.9238672</v>
      </c>
    </row>
    <row r="14" spans="1:8">
      <c r="A14" s="374">
        <v>8</v>
      </c>
      <c r="B14" s="361" t="s">
        <v>57</v>
      </c>
      <c r="C14" s="608">
        <v>181952389.97306097</v>
      </c>
      <c r="D14" s="608">
        <v>5977895149.0706596</v>
      </c>
      <c r="E14" s="608">
        <v>212540690.51371861</v>
      </c>
      <c r="F14" s="608">
        <v>0</v>
      </c>
      <c r="G14" s="608">
        <v>30788951.21000009</v>
      </c>
      <c r="H14" s="609">
        <v>5947306848.5300016</v>
      </c>
    </row>
    <row r="15" spans="1:8">
      <c r="A15" s="374">
        <v>9</v>
      </c>
      <c r="B15" s="359" t="s">
        <v>58</v>
      </c>
      <c r="C15" s="608">
        <v>63348373.044265345</v>
      </c>
      <c r="D15" s="608">
        <v>4141120554.3901067</v>
      </c>
      <c r="E15" s="608">
        <v>29416453.594372284</v>
      </c>
      <c r="F15" s="608">
        <v>0</v>
      </c>
      <c r="G15" s="608">
        <v>13702.72</v>
      </c>
      <c r="H15" s="609">
        <v>4175052473.8399997</v>
      </c>
    </row>
    <row r="16" spans="1:8">
      <c r="A16" s="374">
        <v>10</v>
      </c>
      <c r="B16" s="363" t="s">
        <v>431</v>
      </c>
      <c r="C16" s="608">
        <v>243551212.92130011</v>
      </c>
      <c r="D16" s="608">
        <v>12959285.6381</v>
      </c>
      <c r="E16" s="608">
        <v>92168333.179400101</v>
      </c>
      <c r="F16" s="608">
        <v>0</v>
      </c>
      <c r="G16" s="608">
        <v>57630624.340000004</v>
      </c>
      <c r="H16" s="609">
        <v>164342165.38</v>
      </c>
    </row>
    <row r="17" spans="1:8">
      <c r="A17" s="374">
        <v>11</v>
      </c>
      <c r="B17" s="359" t="s">
        <v>60</v>
      </c>
      <c r="C17" s="608">
        <v>1479444.2593999999</v>
      </c>
      <c r="D17" s="608">
        <v>355737710.9404</v>
      </c>
      <c r="E17" s="608">
        <v>1298499.8935000002</v>
      </c>
      <c r="F17" s="608">
        <v>0</v>
      </c>
      <c r="G17" s="608">
        <v>0</v>
      </c>
      <c r="H17" s="609">
        <v>355918655.30630004</v>
      </c>
    </row>
    <row r="18" spans="1:8">
      <c r="A18" s="374">
        <v>12</v>
      </c>
      <c r="B18" s="359" t="s">
        <v>61</v>
      </c>
      <c r="C18" s="608">
        <v>0</v>
      </c>
      <c r="D18" s="608">
        <v>0</v>
      </c>
      <c r="E18" s="608">
        <v>0</v>
      </c>
      <c r="F18" s="608">
        <v>0</v>
      </c>
      <c r="G18" s="608">
        <v>0</v>
      </c>
      <c r="H18" s="609">
        <v>0</v>
      </c>
    </row>
    <row r="19" spans="1:8">
      <c r="A19" s="375">
        <v>13</v>
      </c>
      <c r="B19" s="361" t="s">
        <v>144</v>
      </c>
      <c r="C19" s="608">
        <v>0</v>
      </c>
      <c r="D19" s="608">
        <v>0</v>
      </c>
      <c r="E19" s="608">
        <v>0</v>
      </c>
      <c r="F19" s="608">
        <v>0</v>
      </c>
      <c r="G19" s="608">
        <v>0</v>
      </c>
      <c r="H19" s="609">
        <v>0</v>
      </c>
    </row>
    <row r="20" spans="1:8">
      <c r="A20" s="374">
        <v>14</v>
      </c>
      <c r="B20" s="359" t="s">
        <v>63</v>
      </c>
      <c r="C20" s="608">
        <v>77965361.510650665</v>
      </c>
      <c r="D20" s="608">
        <v>5274811695.9639997</v>
      </c>
      <c r="E20" s="608">
        <v>34906495.774653018</v>
      </c>
      <c r="F20" s="608">
        <v>0</v>
      </c>
      <c r="G20" s="608">
        <v>27887968.58000024</v>
      </c>
      <c r="H20" s="609">
        <v>5317870561.6999969</v>
      </c>
    </row>
    <row r="21" spans="1:8" s="371" customFormat="1">
      <c r="A21" s="373">
        <v>15</v>
      </c>
      <c r="B21" s="372" t="s">
        <v>64</v>
      </c>
      <c r="C21" s="610">
        <v>433073554.09950006</v>
      </c>
      <c r="D21" s="610">
        <v>31252054577.832054</v>
      </c>
      <c r="E21" s="610">
        <v>334956751.74089575</v>
      </c>
      <c r="F21" s="610">
        <v>0</v>
      </c>
      <c r="G21" s="610">
        <v>61874392.200000331</v>
      </c>
      <c r="H21" s="609">
        <v>31350171380.190659</v>
      </c>
    </row>
    <row r="22" spans="1:8">
      <c r="A22" s="370">
        <v>16</v>
      </c>
      <c r="B22" s="369" t="s">
        <v>432</v>
      </c>
      <c r="C22" s="608">
        <v>399140820.06149989</v>
      </c>
      <c r="D22" s="608">
        <v>20878633903.237408</v>
      </c>
      <c r="E22" s="608">
        <v>312079929.76889873</v>
      </c>
      <c r="F22" s="608">
        <v>0</v>
      </c>
      <c r="G22" s="608">
        <v>57630624.340000004</v>
      </c>
      <c r="H22" s="609">
        <v>20965694793.53001</v>
      </c>
    </row>
    <row r="23" spans="1:8">
      <c r="A23" s="370">
        <v>17</v>
      </c>
      <c r="B23" s="369" t="s">
        <v>433</v>
      </c>
      <c r="C23" s="608">
        <v>0</v>
      </c>
      <c r="D23" s="608">
        <v>3502142953.0800433</v>
      </c>
      <c r="E23" s="608">
        <v>4180198.1348000006</v>
      </c>
      <c r="F23" s="608">
        <v>0</v>
      </c>
      <c r="G23" s="608">
        <v>0</v>
      </c>
      <c r="H23" s="609">
        <v>3497962754.9452434</v>
      </c>
    </row>
    <row r="26" spans="1:8" ht="42.6" customHeight="1">
      <c r="B26" s="297"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zoomScale="85" zoomScaleNormal="85" workbookViewId="0"/>
  </sheetViews>
  <sheetFormatPr defaultColWidth="9.140625" defaultRowHeight="12.75"/>
  <cols>
    <col min="1" max="1" width="11" style="294" bestFit="1" customWidth="1"/>
    <col min="2" max="2" width="93.42578125" style="294" customWidth="1"/>
    <col min="3" max="4" width="35" style="294" customWidth="1"/>
    <col min="5" max="5" width="15.140625" style="294" bestFit="1" customWidth="1"/>
    <col min="6" max="6" width="11.85546875" style="294" bestFit="1" customWidth="1"/>
    <col min="7" max="7" width="22" style="294" customWidth="1"/>
    <col min="8" max="8" width="19.85546875" style="294" customWidth="1"/>
    <col min="9" max="16384" width="9.140625" style="294"/>
  </cols>
  <sheetData>
    <row r="1" spans="1:8" ht="13.5">
      <c r="A1" s="292" t="s">
        <v>30</v>
      </c>
      <c r="B1" s="366" t="str">
        <f>'Info '!C2</f>
        <v>JSC TBC Bank</v>
      </c>
      <c r="C1" s="379"/>
      <c r="D1" s="379"/>
      <c r="E1" s="379"/>
      <c r="F1" s="379"/>
      <c r="G1" s="379"/>
      <c r="H1" s="379"/>
    </row>
    <row r="2" spans="1:8">
      <c r="A2" s="292" t="s">
        <v>31</v>
      </c>
      <c r="B2" s="365">
        <f>'1. key ratios '!B2</f>
        <v>45291</v>
      </c>
      <c r="C2" s="379"/>
      <c r="D2" s="379"/>
      <c r="E2" s="379"/>
      <c r="F2" s="379"/>
      <c r="G2" s="379"/>
      <c r="H2" s="379"/>
    </row>
    <row r="3" spans="1:8">
      <c r="A3" s="293" t="s">
        <v>434</v>
      </c>
      <c r="B3" s="379"/>
      <c r="C3" s="379"/>
      <c r="D3" s="379"/>
      <c r="E3" s="379"/>
      <c r="F3" s="379"/>
      <c r="G3" s="379"/>
      <c r="H3" s="379"/>
    </row>
    <row r="4" spans="1:8">
      <c r="A4" s="380"/>
      <c r="B4" s="379"/>
      <c r="C4" s="378" t="s">
        <v>0</v>
      </c>
      <c r="D4" s="378" t="s">
        <v>1</v>
      </c>
      <c r="E4" s="378" t="s">
        <v>2</v>
      </c>
      <c r="F4" s="378" t="s">
        <v>3</v>
      </c>
      <c r="G4" s="378" t="s">
        <v>4</v>
      </c>
      <c r="H4" s="378" t="s">
        <v>5</v>
      </c>
    </row>
    <row r="5" spans="1:8" ht="41.45" customHeight="1">
      <c r="A5" s="687" t="s">
        <v>425</v>
      </c>
      <c r="B5" s="688"/>
      <c r="C5" s="701" t="s">
        <v>426</v>
      </c>
      <c r="D5" s="701"/>
      <c r="E5" s="701" t="s">
        <v>663</v>
      </c>
      <c r="F5" s="699" t="s">
        <v>427</v>
      </c>
      <c r="G5" s="699" t="s">
        <v>428</v>
      </c>
      <c r="H5" s="376" t="s">
        <v>662</v>
      </c>
    </row>
    <row r="6" spans="1:8" ht="25.5">
      <c r="A6" s="691"/>
      <c r="B6" s="692"/>
      <c r="C6" s="377" t="s">
        <v>429</v>
      </c>
      <c r="D6" s="377" t="s">
        <v>430</v>
      </c>
      <c r="E6" s="701"/>
      <c r="F6" s="700"/>
      <c r="G6" s="700"/>
      <c r="H6" s="376" t="s">
        <v>661</v>
      </c>
    </row>
    <row r="7" spans="1:8">
      <c r="A7" s="368">
        <v>1</v>
      </c>
      <c r="B7" s="383" t="s">
        <v>522</v>
      </c>
      <c r="C7" s="608">
        <v>2746550.6806999985</v>
      </c>
      <c r="D7" s="608">
        <v>278664401.74500006</v>
      </c>
      <c r="E7" s="608">
        <v>6550974.835700023</v>
      </c>
      <c r="F7" s="608">
        <v>0</v>
      </c>
      <c r="G7" s="608">
        <v>1055036.7999999991</v>
      </c>
      <c r="H7" s="611">
        <v>274859977.59000003</v>
      </c>
    </row>
    <row r="8" spans="1:8">
      <c r="A8" s="368">
        <v>2</v>
      </c>
      <c r="B8" s="383" t="s">
        <v>435</v>
      </c>
      <c r="C8" s="608">
        <v>14331163.059600001</v>
      </c>
      <c r="D8" s="608">
        <v>8063339076.8143797</v>
      </c>
      <c r="E8" s="608">
        <v>7172757.7120999964</v>
      </c>
      <c r="F8" s="608">
        <v>0</v>
      </c>
      <c r="G8" s="608">
        <v>547391.29000000027</v>
      </c>
      <c r="H8" s="611">
        <v>8070497482.1618795</v>
      </c>
    </row>
    <row r="9" spans="1:8">
      <c r="A9" s="368">
        <v>3</v>
      </c>
      <c r="B9" s="383" t="s">
        <v>436</v>
      </c>
      <c r="C9" s="608">
        <v>333350.69880000001</v>
      </c>
      <c r="D9" s="608">
        <v>123750255.0147</v>
      </c>
      <c r="E9" s="608">
        <v>824685.24349999998</v>
      </c>
      <c r="F9" s="608">
        <v>0</v>
      </c>
      <c r="G9" s="608">
        <v>85025.1</v>
      </c>
      <c r="H9" s="611">
        <v>123258920.47</v>
      </c>
    </row>
    <row r="10" spans="1:8">
      <c r="A10" s="368">
        <v>4</v>
      </c>
      <c r="B10" s="383" t="s">
        <v>523</v>
      </c>
      <c r="C10" s="608">
        <v>27425408.229100019</v>
      </c>
      <c r="D10" s="608">
        <v>1129539686.4176002</v>
      </c>
      <c r="E10" s="608">
        <v>14931857.436700014</v>
      </c>
      <c r="F10" s="608">
        <v>0</v>
      </c>
      <c r="G10" s="608">
        <v>98443.34</v>
      </c>
      <c r="H10" s="611">
        <v>1142033237.21</v>
      </c>
    </row>
    <row r="11" spans="1:8">
      <c r="A11" s="368">
        <v>5</v>
      </c>
      <c r="B11" s="383" t="s">
        <v>437</v>
      </c>
      <c r="C11" s="608">
        <v>31901234.704500005</v>
      </c>
      <c r="D11" s="608">
        <v>1118086424.877398</v>
      </c>
      <c r="E11" s="608">
        <v>7829815.0535000032</v>
      </c>
      <c r="F11" s="608">
        <v>0</v>
      </c>
      <c r="G11" s="608">
        <v>78935.17</v>
      </c>
      <c r="H11" s="611">
        <v>1142157844.528398</v>
      </c>
    </row>
    <row r="12" spans="1:8">
      <c r="A12" s="368">
        <v>6</v>
      </c>
      <c r="B12" s="383" t="s">
        <v>438</v>
      </c>
      <c r="C12" s="608">
        <v>36087951.890900001</v>
      </c>
      <c r="D12" s="608">
        <v>409297156.34029996</v>
      </c>
      <c r="E12" s="608">
        <v>21684952.752100006</v>
      </c>
      <c r="F12" s="608">
        <v>0</v>
      </c>
      <c r="G12" s="608">
        <v>2009805.6900000002</v>
      </c>
      <c r="H12" s="611">
        <v>423700155.47909999</v>
      </c>
    </row>
    <row r="13" spans="1:8">
      <c r="A13" s="368">
        <v>7</v>
      </c>
      <c r="B13" s="383" t="s">
        <v>439</v>
      </c>
      <c r="C13" s="608">
        <v>21977886.935400005</v>
      </c>
      <c r="D13" s="608">
        <v>687782561.34500015</v>
      </c>
      <c r="E13" s="608">
        <v>8129968.9702000059</v>
      </c>
      <c r="F13" s="608">
        <v>0</v>
      </c>
      <c r="G13" s="608">
        <v>3202498.37</v>
      </c>
      <c r="H13" s="611">
        <v>701630479.3102001</v>
      </c>
    </row>
    <row r="14" spans="1:8">
      <c r="A14" s="368">
        <v>8</v>
      </c>
      <c r="B14" s="383" t="s">
        <v>440</v>
      </c>
      <c r="C14" s="608">
        <v>11988893.306899995</v>
      </c>
      <c r="D14" s="608">
        <v>1123182325.8905001</v>
      </c>
      <c r="E14" s="608">
        <v>11747803.318499979</v>
      </c>
      <c r="F14" s="608">
        <v>0</v>
      </c>
      <c r="G14" s="608">
        <v>2873815.6600000011</v>
      </c>
      <c r="H14" s="611">
        <v>1123423415.8789001</v>
      </c>
    </row>
    <row r="15" spans="1:8">
      <c r="A15" s="368">
        <v>9</v>
      </c>
      <c r="B15" s="383" t="s">
        <v>441</v>
      </c>
      <c r="C15" s="608">
        <v>17278676.299599998</v>
      </c>
      <c r="D15" s="608">
        <v>457627824.37080002</v>
      </c>
      <c r="E15" s="608">
        <v>4846730.8704000013</v>
      </c>
      <c r="F15" s="608">
        <v>0</v>
      </c>
      <c r="G15" s="608">
        <v>4530473.0699999984</v>
      </c>
      <c r="H15" s="611">
        <v>470059769.80000001</v>
      </c>
    </row>
    <row r="16" spans="1:8">
      <c r="A16" s="368">
        <v>10</v>
      </c>
      <c r="B16" s="383" t="s">
        <v>442</v>
      </c>
      <c r="C16" s="608">
        <v>1339091.6343</v>
      </c>
      <c r="D16" s="608">
        <v>197756931.62369999</v>
      </c>
      <c r="E16" s="608">
        <v>2094703.7155000013</v>
      </c>
      <c r="F16" s="608">
        <v>0</v>
      </c>
      <c r="G16" s="608">
        <v>363129.17</v>
      </c>
      <c r="H16" s="611">
        <v>197001319.54249999</v>
      </c>
    </row>
    <row r="17" spans="1:8">
      <c r="A17" s="368">
        <v>11</v>
      </c>
      <c r="B17" s="383" t="s">
        <v>443</v>
      </c>
      <c r="C17" s="608">
        <v>6508193.6205999963</v>
      </c>
      <c r="D17" s="608">
        <v>223143219.9628</v>
      </c>
      <c r="E17" s="608">
        <v>4320747.243400001</v>
      </c>
      <c r="F17" s="608">
        <v>0</v>
      </c>
      <c r="G17" s="608">
        <v>706693.87000000034</v>
      </c>
      <c r="H17" s="611">
        <v>225330666.33999997</v>
      </c>
    </row>
    <row r="18" spans="1:8">
      <c r="A18" s="368">
        <v>12</v>
      </c>
      <c r="B18" s="383" t="s">
        <v>444</v>
      </c>
      <c r="C18" s="608">
        <v>32028251.285200004</v>
      </c>
      <c r="D18" s="608">
        <v>1285109789.0446</v>
      </c>
      <c r="E18" s="608">
        <v>20473247.774199974</v>
      </c>
      <c r="F18" s="608">
        <v>0</v>
      </c>
      <c r="G18" s="608">
        <v>2937621.6599999997</v>
      </c>
      <c r="H18" s="611">
        <v>1296664792.5556002</v>
      </c>
    </row>
    <row r="19" spans="1:8">
      <c r="A19" s="368">
        <v>13</v>
      </c>
      <c r="B19" s="383" t="s">
        <v>445</v>
      </c>
      <c r="C19" s="608">
        <v>14426651.762700006</v>
      </c>
      <c r="D19" s="608">
        <v>497330328.5606001</v>
      </c>
      <c r="E19" s="608">
        <v>8083436.2133000009</v>
      </c>
      <c r="F19" s="608">
        <v>0</v>
      </c>
      <c r="G19" s="608">
        <v>678013.56999999983</v>
      </c>
      <c r="H19" s="611">
        <v>503673544.11000013</v>
      </c>
    </row>
    <row r="20" spans="1:8">
      <c r="A20" s="368">
        <v>14</v>
      </c>
      <c r="B20" s="383" t="s">
        <v>446</v>
      </c>
      <c r="C20" s="608">
        <v>19165128.037100002</v>
      </c>
      <c r="D20" s="608">
        <v>1236485460.7530999</v>
      </c>
      <c r="E20" s="608">
        <v>7350413.8801999977</v>
      </c>
      <c r="F20" s="608">
        <v>0</v>
      </c>
      <c r="G20" s="608">
        <v>3739852.4000000008</v>
      </c>
      <c r="H20" s="611">
        <v>1248300174.9100001</v>
      </c>
    </row>
    <row r="21" spans="1:8">
      <c r="A21" s="368">
        <v>15</v>
      </c>
      <c r="B21" s="383" t="s">
        <v>447</v>
      </c>
      <c r="C21" s="608">
        <v>22517658.048400003</v>
      </c>
      <c r="D21" s="608">
        <v>392597159.91570008</v>
      </c>
      <c r="E21" s="608">
        <v>4487244.4640999874</v>
      </c>
      <c r="F21" s="608">
        <v>0</v>
      </c>
      <c r="G21" s="608">
        <v>597703.29999999993</v>
      </c>
      <c r="H21" s="611">
        <v>410627573.50000006</v>
      </c>
    </row>
    <row r="22" spans="1:8">
      <c r="A22" s="368">
        <v>16</v>
      </c>
      <c r="B22" s="383" t="s">
        <v>448</v>
      </c>
      <c r="C22" s="608">
        <v>695433.28419999999</v>
      </c>
      <c r="D22" s="608">
        <v>291310025.31279999</v>
      </c>
      <c r="E22" s="608">
        <v>2378893.9369999985</v>
      </c>
      <c r="F22" s="608">
        <v>0</v>
      </c>
      <c r="G22" s="608">
        <v>215499.03000000003</v>
      </c>
      <c r="H22" s="611">
        <v>289626564.66000003</v>
      </c>
    </row>
    <row r="23" spans="1:8">
      <c r="A23" s="368">
        <v>17</v>
      </c>
      <c r="B23" s="383" t="s">
        <v>526</v>
      </c>
      <c r="C23" s="608">
        <v>3853724.7409999999</v>
      </c>
      <c r="D23" s="608">
        <v>267306011.35330001</v>
      </c>
      <c r="E23" s="608">
        <v>1049347.9643000001</v>
      </c>
      <c r="F23" s="608">
        <v>0</v>
      </c>
      <c r="G23" s="608">
        <v>12640.08</v>
      </c>
      <c r="H23" s="611">
        <v>270110388.13000005</v>
      </c>
    </row>
    <row r="24" spans="1:8">
      <c r="A24" s="368">
        <v>18</v>
      </c>
      <c r="B24" s="383" t="s">
        <v>449</v>
      </c>
      <c r="C24" s="608">
        <v>1614390.1192000001</v>
      </c>
      <c r="D24" s="608">
        <v>1043230459.589038</v>
      </c>
      <c r="E24" s="608">
        <v>3581710.7097999966</v>
      </c>
      <c r="F24" s="608">
        <v>0</v>
      </c>
      <c r="G24" s="608">
        <v>89928.140000000014</v>
      </c>
      <c r="H24" s="611">
        <v>1041263138.998438</v>
      </c>
    </row>
    <row r="25" spans="1:8">
      <c r="A25" s="368">
        <v>19</v>
      </c>
      <c r="B25" s="383" t="s">
        <v>450</v>
      </c>
      <c r="C25" s="608">
        <v>825159.32390000008</v>
      </c>
      <c r="D25" s="608">
        <v>98071905.789400011</v>
      </c>
      <c r="E25" s="608">
        <v>1265120.8032999998</v>
      </c>
      <c r="F25" s="608">
        <v>0</v>
      </c>
      <c r="G25" s="608">
        <v>328746.72999999992</v>
      </c>
      <c r="H25" s="611">
        <v>97631944.310000017</v>
      </c>
    </row>
    <row r="26" spans="1:8">
      <c r="A26" s="368">
        <v>20</v>
      </c>
      <c r="B26" s="383" t="s">
        <v>525</v>
      </c>
      <c r="C26" s="608">
        <v>14391173.2619</v>
      </c>
      <c r="D26" s="608">
        <v>652810770.55859995</v>
      </c>
      <c r="E26" s="608">
        <v>7476782.2205000017</v>
      </c>
      <c r="F26" s="608">
        <v>0</v>
      </c>
      <c r="G26" s="608">
        <v>320764.93999999989</v>
      </c>
      <c r="H26" s="611">
        <v>659725161.5999999</v>
      </c>
    </row>
    <row r="27" spans="1:8">
      <c r="A27" s="368">
        <v>21</v>
      </c>
      <c r="B27" s="383" t="s">
        <v>451</v>
      </c>
      <c r="C27" s="608">
        <v>203519.49190000002</v>
      </c>
      <c r="D27" s="608">
        <v>85710309.373900011</v>
      </c>
      <c r="E27" s="608">
        <v>624358.61579999991</v>
      </c>
      <c r="F27" s="608">
        <v>0</v>
      </c>
      <c r="G27" s="608">
        <v>64460.5</v>
      </c>
      <c r="H27" s="611">
        <v>85289470.250000015</v>
      </c>
    </row>
    <row r="28" spans="1:8">
      <c r="A28" s="368">
        <v>22</v>
      </c>
      <c r="B28" s="383" t="s">
        <v>452</v>
      </c>
      <c r="C28" s="608">
        <v>525994.33569999994</v>
      </c>
      <c r="D28" s="608">
        <v>132342288.58719999</v>
      </c>
      <c r="E28" s="608">
        <v>916988.97809999925</v>
      </c>
      <c r="F28" s="608">
        <v>0</v>
      </c>
      <c r="G28" s="608">
        <v>91699.14</v>
      </c>
      <c r="H28" s="611">
        <v>131951293.94479999</v>
      </c>
    </row>
    <row r="29" spans="1:8">
      <c r="A29" s="368">
        <v>23</v>
      </c>
      <c r="B29" s="383" t="s">
        <v>453</v>
      </c>
      <c r="C29" s="608">
        <v>59039786.965999939</v>
      </c>
      <c r="D29" s="608">
        <v>4121799611.22504</v>
      </c>
      <c r="E29" s="608">
        <v>68275287.336499766</v>
      </c>
      <c r="F29" s="608">
        <v>0</v>
      </c>
      <c r="G29" s="608">
        <v>16987859.599999972</v>
      </c>
      <c r="H29" s="611">
        <v>4112564110.8545403</v>
      </c>
    </row>
    <row r="30" spans="1:8">
      <c r="A30" s="368">
        <v>24</v>
      </c>
      <c r="B30" s="383" t="s">
        <v>524</v>
      </c>
      <c r="C30" s="608">
        <v>18782218.748200007</v>
      </c>
      <c r="D30" s="608">
        <v>1136477783.9449999</v>
      </c>
      <c r="E30" s="608">
        <v>28080348.29320005</v>
      </c>
      <c r="F30" s="608">
        <v>0</v>
      </c>
      <c r="G30" s="608">
        <v>4791058.4300000016</v>
      </c>
      <c r="H30" s="611">
        <v>1127179654.3999999</v>
      </c>
    </row>
    <row r="31" spans="1:8">
      <c r="A31" s="368">
        <v>25</v>
      </c>
      <c r="B31" s="383" t="s">
        <v>454</v>
      </c>
      <c r="C31" s="608">
        <v>38971050.181700066</v>
      </c>
      <c r="D31" s="608">
        <v>2971088422.5606985</v>
      </c>
      <c r="E31" s="608">
        <v>59081006.586398937</v>
      </c>
      <c r="F31" s="608">
        <v>0</v>
      </c>
      <c r="G31" s="608">
        <v>10892916.190000137</v>
      </c>
      <c r="H31" s="611">
        <v>2950978466.1559997</v>
      </c>
    </row>
    <row r="32" spans="1:8">
      <c r="A32" s="368">
        <v>26</v>
      </c>
      <c r="B32" s="383" t="s">
        <v>521</v>
      </c>
      <c r="C32" s="608">
        <v>13013689.654000061</v>
      </c>
      <c r="D32" s="608">
        <v>719333359.45860004</v>
      </c>
      <c r="E32" s="608">
        <v>13121282.912600102</v>
      </c>
      <c r="F32" s="608">
        <v>0</v>
      </c>
      <c r="G32" s="608">
        <v>330613.10000000015</v>
      </c>
      <c r="H32" s="611">
        <v>719225766.19999993</v>
      </c>
    </row>
    <row r="33" spans="1:8">
      <c r="A33" s="368">
        <v>27</v>
      </c>
      <c r="B33" s="368" t="s">
        <v>455</v>
      </c>
      <c r="C33" s="608">
        <v>21101323.798</v>
      </c>
      <c r="D33" s="608">
        <v>2508881028.4022961</v>
      </c>
      <c r="E33" s="608">
        <v>18576283.899997</v>
      </c>
      <c r="F33" s="608">
        <v>0</v>
      </c>
      <c r="G33" s="608">
        <v>4243767.8599999994</v>
      </c>
      <c r="H33" s="611">
        <v>2511406068.3002987</v>
      </c>
    </row>
    <row r="34" spans="1:8">
      <c r="A34" s="368">
        <v>28</v>
      </c>
      <c r="B34" s="372" t="s">
        <v>64</v>
      </c>
      <c r="C34" s="610">
        <v>433073554.09950012</v>
      </c>
      <c r="D34" s="610">
        <v>31252054578.832047</v>
      </c>
      <c r="E34" s="610">
        <v>334956751.74089581</v>
      </c>
      <c r="F34" s="610">
        <v>0</v>
      </c>
      <c r="G34" s="610">
        <v>61874392.200000115</v>
      </c>
      <c r="H34" s="611">
        <v>31350171381.190651</v>
      </c>
    </row>
    <row r="36" spans="1:8">
      <c r="B36" s="382"/>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85" zoomScaleNormal="85" workbookViewId="0"/>
  </sheetViews>
  <sheetFormatPr defaultColWidth="9.140625" defaultRowHeight="12.75"/>
  <cols>
    <col min="1" max="1" width="11.85546875" style="294" bestFit="1" customWidth="1"/>
    <col min="2" max="2" width="108" style="294" bestFit="1" customWidth="1"/>
    <col min="3" max="3" width="35.5703125" style="294" customWidth="1"/>
    <col min="4" max="4" width="38.42578125" style="294" customWidth="1"/>
    <col min="5" max="16384" width="9.140625" style="294"/>
  </cols>
  <sheetData>
    <row r="1" spans="1:4" ht="13.5">
      <c r="A1" s="292" t="s">
        <v>30</v>
      </c>
      <c r="B1" s="366" t="str">
        <f>'Info '!C2</f>
        <v>JSC TBC Bank</v>
      </c>
    </row>
    <row r="2" spans="1:4">
      <c r="A2" s="292" t="s">
        <v>31</v>
      </c>
      <c r="B2" s="365">
        <f>'1. key ratios '!B2</f>
        <v>45291</v>
      </c>
    </row>
    <row r="3" spans="1:4">
      <c r="A3" s="293" t="s">
        <v>456</v>
      </c>
    </row>
    <row r="5" spans="1:4">
      <c r="A5" s="702" t="s">
        <v>670</v>
      </c>
      <c r="B5" s="702"/>
      <c r="C5" s="364" t="s">
        <v>473</v>
      </c>
      <c r="D5" s="364" t="s">
        <v>514</v>
      </c>
    </row>
    <row r="6" spans="1:4">
      <c r="A6" s="390">
        <v>1</v>
      </c>
      <c r="B6" s="384" t="s">
        <v>669</v>
      </c>
      <c r="C6" s="606">
        <v>329232902.06262958</v>
      </c>
      <c r="D6" s="606">
        <v>3831813.0066999998</v>
      </c>
    </row>
    <row r="7" spans="1:4">
      <c r="A7" s="387">
        <v>2</v>
      </c>
      <c r="B7" s="384" t="s">
        <v>668</v>
      </c>
      <c r="C7" s="606">
        <v>216658569.22058818</v>
      </c>
      <c r="D7" s="606">
        <v>635980.49910743674</v>
      </c>
    </row>
    <row r="8" spans="1:4">
      <c r="A8" s="389">
        <v>2.1</v>
      </c>
      <c r="B8" s="388" t="s">
        <v>529</v>
      </c>
      <c r="C8" s="606">
        <v>100584314.5412806</v>
      </c>
      <c r="D8" s="606">
        <v>629720.29286140192</v>
      </c>
    </row>
    <row r="9" spans="1:4">
      <c r="A9" s="389">
        <v>2.2000000000000002</v>
      </c>
      <c r="B9" s="388" t="s">
        <v>527</v>
      </c>
      <c r="C9" s="606">
        <v>116074254.67930758</v>
      </c>
      <c r="D9" s="606">
        <v>6260.2062460347661</v>
      </c>
    </row>
    <row r="10" spans="1:4">
      <c r="A10" s="390">
        <v>3</v>
      </c>
      <c r="B10" s="384" t="s">
        <v>667</v>
      </c>
      <c r="C10" s="606">
        <v>234979373.1975956</v>
      </c>
      <c r="D10" s="606">
        <v>287965.95922566735</v>
      </c>
    </row>
    <row r="11" spans="1:4">
      <c r="A11" s="389">
        <v>3.1</v>
      </c>
      <c r="B11" s="388" t="s">
        <v>458</v>
      </c>
      <c r="C11" s="606">
        <v>57630625.241400003</v>
      </c>
      <c r="D11" s="606">
        <v>0</v>
      </c>
    </row>
    <row r="12" spans="1:4">
      <c r="A12" s="389">
        <v>3.2</v>
      </c>
      <c r="B12" s="388" t="s">
        <v>666</v>
      </c>
      <c r="C12" s="606">
        <v>53363480.330691561</v>
      </c>
      <c r="D12" s="606">
        <v>66359.376153438629</v>
      </c>
    </row>
    <row r="13" spans="1:4">
      <c r="A13" s="389">
        <v>3.3</v>
      </c>
      <c r="B13" s="388" t="s">
        <v>528</v>
      </c>
      <c r="C13" s="606">
        <v>123985267.62550405</v>
      </c>
      <c r="D13" s="606">
        <v>221606.58307222874</v>
      </c>
    </row>
    <row r="14" spans="1:4">
      <c r="A14" s="387">
        <v>4</v>
      </c>
      <c r="B14" s="386" t="s">
        <v>665</v>
      </c>
      <c r="C14" s="606">
        <v>1167830.2226999905</v>
      </c>
      <c r="D14" s="606">
        <v>368.98921823292267</v>
      </c>
    </row>
    <row r="15" spans="1:4">
      <c r="A15" s="385">
        <v>5</v>
      </c>
      <c r="B15" s="384" t="s">
        <v>664</v>
      </c>
      <c r="C15" s="607">
        <v>312079928.30832219</v>
      </c>
      <c r="D15" s="607">
        <v>4180196.535800003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85" zoomScaleNormal="85" workbookViewId="0"/>
  </sheetViews>
  <sheetFormatPr defaultColWidth="9.140625" defaultRowHeight="12.75"/>
  <cols>
    <col min="1" max="1" width="11.85546875" style="294" bestFit="1" customWidth="1"/>
    <col min="2" max="2" width="128.85546875" style="294" bestFit="1" customWidth="1"/>
    <col min="3" max="3" width="37" style="294" customWidth="1"/>
    <col min="4" max="4" width="50.5703125" style="294" customWidth="1"/>
    <col min="5" max="16384" width="9.140625" style="294"/>
  </cols>
  <sheetData>
    <row r="1" spans="1:4" ht="13.5">
      <c r="A1" s="292" t="s">
        <v>30</v>
      </c>
      <c r="B1" s="366" t="str">
        <f>'Info '!C2</f>
        <v>JSC TBC Bank</v>
      </c>
    </row>
    <row r="2" spans="1:4">
      <c r="A2" s="292" t="s">
        <v>31</v>
      </c>
      <c r="B2" s="365">
        <f>'1. key ratios '!B2</f>
        <v>45291</v>
      </c>
    </row>
    <row r="3" spans="1:4">
      <c r="A3" s="293" t="s">
        <v>460</v>
      </c>
    </row>
    <row r="4" spans="1:4">
      <c r="A4" s="293"/>
    </row>
    <row r="5" spans="1:4" ht="15" customHeight="1">
      <c r="A5" s="703" t="s">
        <v>530</v>
      </c>
      <c r="B5" s="704"/>
      <c r="C5" s="707" t="s">
        <v>461</v>
      </c>
      <c r="D5" s="707" t="s">
        <v>462</v>
      </c>
    </row>
    <row r="6" spans="1:4">
      <c r="A6" s="705"/>
      <c r="B6" s="706"/>
      <c r="C6" s="707"/>
      <c r="D6" s="707"/>
    </row>
    <row r="7" spans="1:4">
      <c r="A7" s="357">
        <v>1</v>
      </c>
      <c r="B7" s="357" t="s">
        <v>457</v>
      </c>
      <c r="C7" s="608">
        <v>370467747.56634003</v>
      </c>
      <c r="D7" s="612"/>
    </row>
    <row r="8" spans="1:4">
      <c r="A8" s="393">
        <v>2</v>
      </c>
      <c r="B8" s="393" t="s">
        <v>463</v>
      </c>
      <c r="C8" s="608">
        <v>147236110.01357198</v>
      </c>
      <c r="D8" s="612"/>
    </row>
    <row r="9" spans="1:4">
      <c r="A9" s="393">
        <v>3</v>
      </c>
      <c r="B9" s="394" t="s">
        <v>673</v>
      </c>
      <c r="C9" s="608">
        <v>2622487.3301039999</v>
      </c>
      <c r="D9" s="612"/>
    </row>
    <row r="10" spans="1:4">
      <c r="A10" s="393">
        <v>4</v>
      </c>
      <c r="B10" s="393" t="s">
        <v>464</v>
      </c>
      <c r="C10" s="608">
        <v>121185525.0260081</v>
      </c>
      <c r="D10" s="612"/>
    </row>
    <row r="11" spans="1:4">
      <c r="A11" s="393">
        <v>5</v>
      </c>
      <c r="B11" s="392" t="s">
        <v>672</v>
      </c>
      <c r="C11" s="608">
        <v>15745516.605304901</v>
      </c>
      <c r="D11" s="612"/>
    </row>
    <row r="12" spans="1:4">
      <c r="A12" s="393">
        <v>6</v>
      </c>
      <c r="B12" s="392" t="s">
        <v>465</v>
      </c>
      <c r="C12" s="608">
        <v>21375850.610703081</v>
      </c>
      <c r="D12" s="612"/>
    </row>
    <row r="13" spans="1:4">
      <c r="A13" s="393">
        <v>7</v>
      </c>
      <c r="B13" s="392" t="s">
        <v>468</v>
      </c>
      <c r="C13" s="608">
        <v>57630623.950000122</v>
      </c>
      <c r="D13" s="612"/>
    </row>
    <row r="14" spans="1:4">
      <c r="A14" s="393">
        <v>8</v>
      </c>
      <c r="B14" s="392" t="s">
        <v>466</v>
      </c>
      <c r="C14" s="608">
        <v>26433533.859999999</v>
      </c>
      <c r="D14" s="608">
        <v>0</v>
      </c>
    </row>
    <row r="15" spans="1:4">
      <c r="A15" s="393">
        <v>9</v>
      </c>
      <c r="B15" s="392" t="s">
        <v>467</v>
      </c>
      <c r="C15" s="608">
        <v>0</v>
      </c>
      <c r="D15" s="608">
        <v>0</v>
      </c>
    </row>
    <row r="16" spans="1:4">
      <c r="A16" s="393">
        <v>10</v>
      </c>
      <c r="B16" s="392" t="s">
        <v>469</v>
      </c>
      <c r="C16" s="608">
        <v>0</v>
      </c>
      <c r="D16" s="608">
        <v>0</v>
      </c>
    </row>
    <row r="17" spans="1:4">
      <c r="A17" s="393">
        <v>11</v>
      </c>
      <c r="B17" s="392" t="s">
        <v>671</v>
      </c>
      <c r="C17" s="608">
        <v>0</v>
      </c>
      <c r="D17" s="612"/>
    </row>
    <row r="18" spans="1:4">
      <c r="A18" s="357">
        <v>12</v>
      </c>
      <c r="B18" s="391" t="s">
        <v>459</v>
      </c>
      <c r="C18" s="610">
        <v>399140819.88400793</v>
      </c>
      <c r="D18" s="612"/>
    </row>
    <row r="21" spans="1:4">
      <c r="B21" s="292"/>
    </row>
    <row r="22" spans="1:4">
      <c r="B22" s="292"/>
    </row>
    <row r="23" spans="1:4">
      <c r="B23" s="29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85" zoomScaleNormal="85" workbookViewId="0"/>
  </sheetViews>
  <sheetFormatPr defaultColWidth="9.140625" defaultRowHeight="12.75"/>
  <cols>
    <col min="1" max="1" width="11.85546875" style="379" bestFit="1" customWidth="1"/>
    <col min="2" max="2" width="63.85546875" style="379" customWidth="1"/>
    <col min="3" max="3" width="15.5703125" style="379" customWidth="1"/>
    <col min="4" max="18" width="22.140625" style="379" customWidth="1"/>
    <col min="19" max="19" width="23.140625" style="379" bestFit="1" customWidth="1"/>
    <col min="20" max="26" width="22.140625" style="379" customWidth="1"/>
    <col min="27" max="27" width="23.140625" style="379" bestFit="1" customWidth="1"/>
    <col min="28" max="28" width="20" style="379" customWidth="1"/>
    <col min="29" max="16384" width="9.140625" style="379"/>
  </cols>
  <sheetData>
    <row r="1" spans="1:28" ht="13.5">
      <c r="A1" s="292" t="s">
        <v>30</v>
      </c>
      <c r="B1" s="366" t="str">
        <f>'Info '!C2</f>
        <v>JSC TBC Bank</v>
      </c>
    </row>
    <row r="2" spans="1:28">
      <c r="A2" s="292" t="s">
        <v>31</v>
      </c>
      <c r="B2" s="365">
        <f>'1. key ratios '!B2</f>
        <v>45291</v>
      </c>
      <c r="C2" s="380"/>
    </row>
    <row r="3" spans="1:28">
      <c r="A3" s="293" t="s">
        <v>470</v>
      </c>
    </row>
    <row r="5" spans="1:28" ht="15" customHeight="1">
      <c r="A5" s="709" t="s">
        <v>685</v>
      </c>
      <c r="B5" s="710"/>
      <c r="C5" s="715" t="s">
        <v>471</v>
      </c>
      <c r="D5" s="716"/>
      <c r="E5" s="716"/>
      <c r="F5" s="716"/>
      <c r="G5" s="716"/>
      <c r="H5" s="716"/>
      <c r="I5" s="716"/>
      <c r="J5" s="716"/>
      <c r="K5" s="716"/>
      <c r="L5" s="716"/>
      <c r="M5" s="716"/>
      <c r="N5" s="716"/>
      <c r="O5" s="716"/>
      <c r="P5" s="716"/>
      <c r="Q5" s="716"/>
      <c r="R5" s="716"/>
      <c r="S5" s="716"/>
      <c r="T5" s="402"/>
      <c r="U5" s="402"/>
      <c r="V5" s="402"/>
      <c r="W5" s="402"/>
      <c r="X5" s="402"/>
      <c r="Y5" s="402"/>
      <c r="Z5" s="402"/>
      <c r="AA5" s="401"/>
      <c r="AB5" s="396"/>
    </row>
    <row r="6" spans="1:28" ht="12" customHeight="1">
      <c r="A6" s="711"/>
      <c r="B6" s="712"/>
      <c r="C6" s="717" t="s">
        <v>64</v>
      </c>
      <c r="D6" s="719" t="s">
        <v>684</v>
      </c>
      <c r="E6" s="719"/>
      <c r="F6" s="719"/>
      <c r="G6" s="719"/>
      <c r="H6" s="719" t="s">
        <v>683</v>
      </c>
      <c r="I6" s="719"/>
      <c r="J6" s="719"/>
      <c r="K6" s="719"/>
      <c r="L6" s="399"/>
      <c r="M6" s="720" t="s">
        <v>682</v>
      </c>
      <c r="N6" s="720"/>
      <c r="O6" s="720"/>
      <c r="P6" s="720"/>
      <c r="Q6" s="720"/>
      <c r="R6" s="720"/>
      <c r="S6" s="700"/>
      <c r="T6" s="400"/>
      <c r="U6" s="708" t="s">
        <v>681</v>
      </c>
      <c r="V6" s="708"/>
      <c r="W6" s="708"/>
      <c r="X6" s="708"/>
      <c r="Y6" s="708"/>
      <c r="Z6" s="708"/>
      <c r="AA6" s="701"/>
      <c r="AB6" s="399"/>
    </row>
    <row r="7" spans="1:28" ht="25.5">
      <c r="A7" s="713"/>
      <c r="B7" s="714"/>
      <c r="C7" s="718"/>
      <c r="D7" s="398"/>
      <c r="E7" s="376" t="s">
        <v>472</v>
      </c>
      <c r="F7" s="376" t="s">
        <v>679</v>
      </c>
      <c r="G7" s="378" t="s">
        <v>680</v>
      </c>
      <c r="H7" s="380"/>
      <c r="I7" s="376" t="s">
        <v>472</v>
      </c>
      <c r="J7" s="376" t="s">
        <v>679</v>
      </c>
      <c r="K7" s="378" t="s">
        <v>680</v>
      </c>
      <c r="L7" s="397"/>
      <c r="M7" s="376" t="s">
        <v>472</v>
      </c>
      <c r="N7" s="376" t="s">
        <v>679</v>
      </c>
      <c r="O7" s="376" t="s">
        <v>678</v>
      </c>
      <c r="P7" s="376" t="s">
        <v>677</v>
      </c>
      <c r="Q7" s="376" t="s">
        <v>676</v>
      </c>
      <c r="R7" s="376" t="s">
        <v>675</v>
      </c>
      <c r="S7" s="376" t="s">
        <v>674</v>
      </c>
      <c r="T7" s="397"/>
      <c r="U7" s="376" t="s">
        <v>472</v>
      </c>
      <c r="V7" s="376" t="s">
        <v>679</v>
      </c>
      <c r="W7" s="376" t="s">
        <v>678</v>
      </c>
      <c r="X7" s="376" t="s">
        <v>677</v>
      </c>
      <c r="Y7" s="376" t="s">
        <v>676</v>
      </c>
      <c r="Z7" s="376" t="s">
        <v>675</v>
      </c>
      <c r="AA7" s="376" t="s">
        <v>674</v>
      </c>
      <c r="AB7" s="396"/>
    </row>
    <row r="8" spans="1:28">
      <c r="A8" s="395">
        <v>1</v>
      </c>
      <c r="B8" s="372" t="s">
        <v>473</v>
      </c>
      <c r="C8" s="610">
        <v>21277774722.877117</v>
      </c>
      <c r="D8" s="610">
        <v>19593632069.014984</v>
      </c>
      <c r="E8" s="610">
        <v>184294781.10554099</v>
      </c>
      <c r="F8" s="610">
        <v>21093.7</v>
      </c>
      <c r="G8" s="610">
        <v>0</v>
      </c>
      <c r="H8" s="610">
        <v>1285001833.9795375</v>
      </c>
      <c r="I8" s="610">
        <v>137098920.16161302</v>
      </c>
      <c r="J8" s="610">
        <v>138608230.93186191</v>
      </c>
      <c r="K8" s="610">
        <v>0</v>
      </c>
      <c r="L8" s="610">
        <v>398926109.59200013</v>
      </c>
      <c r="M8" s="610">
        <v>19161590.972582001</v>
      </c>
      <c r="N8" s="610">
        <v>43833973.728856996</v>
      </c>
      <c r="O8" s="610">
        <v>94406247.543853998</v>
      </c>
      <c r="P8" s="610">
        <v>54754374.826564997</v>
      </c>
      <c r="Q8" s="610">
        <v>50413994.222557008</v>
      </c>
      <c r="R8" s="610">
        <v>35507519.82660801</v>
      </c>
      <c r="S8" s="610">
        <v>432517.72859700001</v>
      </c>
      <c r="T8" s="610">
        <v>214710.290591</v>
      </c>
      <c r="U8" s="610">
        <v>0</v>
      </c>
      <c r="V8" s="610">
        <v>3459.0388439999997</v>
      </c>
      <c r="W8" s="610">
        <v>0</v>
      </c>
      <c r="X8" s="610">
        <v>0</v>
      </c>
      <c r="Y8" s="610">
        <v>0</v>
      </c>
      <c r="Z8" s="610">
        <v>0</v>
      </c>
      <c r="AA8" s="610">
        <v>0</v>
      </c>
    </row>
    <row r="9" spans="1:28">
      <c r="A9" s="368">
        <v>1.1000000000000001</v>
      </c>
      <c r="B9" s="387" t="s">
        <v>474</v>
      </c>
      <c r="C9" s="613">
        <v>0</v>
      </c>
      <c r="D9" s="613">
        <v>0</v>
      </c>
      <c r="E9" s="613">
        <v>0</v>
      </c>
      <c r="F9" s="613">
        <v>0</v>
      </c>
      <c r="G9" s="613">
        <v>0</v>
      </c>
      <c r="H9" s="613">
        <v>0</v>
      </c>
      <c r="I9" s="613">
        <v>0</v>
      </c>
      <c r="J9" s="613">
        <v>0</v>
      </c>
      <c r="K9" s="613">
        <v>0</v>
      </c>
      <c r="L9" s="613">
        <v>0</v>
      </c>
      <c r="M9" s="613">
        <v>0</v>
      </c>
      <c r="N9" s="613">
        <v>0</v>
      </c>
      <c r="O9" s="613">
        <v>0</v>
      </c>
      <c r="P9" s="613">
        <v>0</v>
      </c>
      <c r="Q9" s="613">
        <v>0</v>
      </c>
      <c r="R9" s="613">
        <v>0</v>
      </c>
      <c r="S9" s="613">
        <v>0</v>
      </c>
      <c r="T9" s="613">
        <v>0</v>
      </c>
      <c r="U9" s="613">
        <v>0</v>
      </c>
      <c r="V9" s="613">
        <v>0</v>
      </c>
      <c r="W9" s="613">
        <v>0</v>
      </c>
      <c r="X9" s="613">
        <v>0</v>
      </c>
      <c r="Y9" s="613">
        <v>0</v>
      </c>
      <c r="Z9" s="613">
        <v>0</v>
      </c>
      <c r="AA9" s="613">
        <v>0</v>
      </c>
    </row>
    <row r="10" spans="1:28">
      <c r="A10" s="368">
        <v>1.2</v>
      </c>
      <c r="B10" s="387" t="s">
        <v>475</v>
      </c>
      <c r="C10" s="613">
        <v>0</v>
      </c>
      <c r="D10" s="613">
        <v>0</v>
      </c>
      <c r="E10" s="613">
        <v>0</v>
      </c>
      <c r="F10" s="613">
        <v>0</v>
      </c>
      <c r="G10" s="613">
        <v>0</v>
      </c>
      <c r="H10" s="613">
        <v>0</v>
      </c>
      <c r="I10" s="613">
        <v>0</v>
      </c>
      <c r="J10" s="613">
        <v>0</v>
      </c>
      <c r="K10" s="613">
        <v>0</v>
      </c>
      <c r="L10" s="613">
        <v>0</v>
      </c>
      <c r="M10" s="613">
        <v>0</v>
      </c>
      <c r="N10" s="613">
        <v>0</v>
      </c>
      <c r="O10" s="613">
        <v>0</v>
      </c>
      <c r="P10" s="613">
        <v>0</v>
      </c>
      <c r="Q10" s="613">
        <v>0</v>
      </c>
      <c r="R10" s="613">
        <v>0</v>
      </c>
      <c r="S10" s="613">
        <v>0</v>
      </c>
      <c r="T10" s="613">
        <v>0</v>
      </c>
      <c r="U10" s="613">
        <v>0</v>
      </c>
      <c r="V10" s="613">
        <v>0</v>
      </c>
      <c r="W10" s="613">
        <v>0</v>
      </c>
      <c r="X10" s="613">
        <v>0</v>
      </c>
      <c r="Y10" s="613">
        <v>0</v>
      </c>
      <c r="Z10" s="613">
        <v>0</v>
      </c>
      <c r="AA10" s="613">
        <v>0</v>
      </c>
    </row>
    <row r="11" spans="1:28">
      <c r="A11" s="368">
        <v>1.3</v>
      </c>
      <c r="B11" s="387" t="s">
        <v>476</v>
      </c>
      <c r="C11" s="613">
        <v>248500.56</v>
      </c>
      <c r="D11" s="613">
        <v>248500.56</v>
      </c>
      <c r="E11" s="613">
        <v>0</v>
      </c>
      <c r="F11" s="613">
        <v>0</v>
      </c>
      <c r="G11" s="613">
        <v>0</v>
      </c>
      <c r="H11" s="613">
        <v>0</v>
      </c>
      <c r="I11" s="613">
        <v>0</v>
      </c>
      <c r="J11" s="613">
        <v>0</v>
      </c>
      <c r="K11" s="613">
        <v>0</v>
      </c>
      <c r="L11" s="613">
        <v>0</v>
      </c>
      <c r="M11" s="613">
        <v>0</v>
      </c>
      <c r="N11" s="613">
        <v>0</v>
      </c>
      <c r="O11" s="613">
        <v>0</v>
      </c>
      <c r="P11" s="613">
        <v>0</v>
      </c>
      <c r="Q11" s="613">
        <v>0</v>
      </c>
      <c r="R11" s="613">
        <v>0</v>
      </c>
      <c r="S11" s="613">
        <v>0</v>
      </c>
      <c r="T11" s="613">
        <v>0</v>
      </c>
      <c r="U11" s="613">
        <v>0</v>
      </c>
      <c r="V11" s="613">
        <v>0</v>
      </c>
      <c r="W11" s="613">
        <v>0</v>
      </c>
      <c r="X11" s="613">
        <v>0</v>
      </c>
      <c r="Y11" s="613">
        <v>0</v>
      </c>
      <c r="Z11" s="613">
        <v>0</v>
      </c>
      <c r="AA11" s="613">
        <v>0</v>
      </c>
    </row>
    <row r="12" spans="1:28">
      <c r="A12" s="368">
        <v>1.4</v>
      </c>
      <c r="B12" s="387" t="s">
        <v>477</v>
      </c>
      <c r="C12" s="613">
        <v>307362777.13176805</v>
      </c>
      <c r="D12" s="613">
        <v>306779887.68697703</v>
      </c>
      <c r="E12" s="613">
        <v>479202.47</v>
      </c>
      <c r="F12" s="613">
        <v>0</v>
      </c>
      <c r="G12" s="613">
        <v>0</v>
      </c>
      <c r="H12" s="613">
        <v>0</v>
      </c>
      <c r="I12" s="613">
        <v>0</v>
      </c>
      <c r="J12" s="613">
        <v>0</v>
      </c>
      <c r="K12" s="613">
        <v>0</v>
      </c>
      <c r="L12" s="613">
        <v>582889.44479099999</v>
      </c>
      <c r="M12" s="613">
        <v>0</v>
      </c>
      <c r="N12" s="613">
        <v>0</v>
      </c>
      <c r="O12" s="613">
        <v>0</v>
      </c>
      <c r="P12" s="613">
        <v>0</v>
      </c>
      <c r="Q12" s="613">
        <v>0</v>
      </c>
      <c r="R12" s="613">
        <v>360156.23918699997</v>
      </c>
      <c r="S12" s="613">
        <v>216588.00781899999</v>
      </c>
      <c r="T12" s="613">
        <v>0</v>
      </c>
      <c r="U12" s="613">
        <v>0</v>
      </c>
      <c r="V12" s="613">
        <v>0</v>
      </c>
      <c r="W12" s="613">
        <v>0</v>
      </c>
      <c r="X12" s="613">
        <v>0</v>
      </c>
      <c r="Y12" s="613">
        <v>0</v>
      </c>
      <c r="Z12" s="613">
        <v>0</v>
      </c>
      <c r="AA12" s="613">
        <v>0</v>
      </c>
    </row>
    <row r="13" spans="1:28">
      <c r="A13" s="368">
        <v>1.5</v>
      </c>
      <c r="B13" s="387" t="s">
        <v>478</v>
      </c>
      <c r="C13" s="613">
        <v>10682209100.933649</v>
      </c>
      <c r="D13" s="613">
        <v>9913073273.8794651</v>
      </c>
      <c r="E13" s="613">
        <v>137153522.00776801</v>
      </c>
      <c r="F13" s="613">
        <v>21093.7</v>
      </c>
      <c r="G13" s="613">
        <v>0</v>
      </c>
      <c r="H13" s="613">
        <v>537180763.01201987</v>
      </c>
      <c r="I13" s="613">
        <v>37651849.116201989</v>
      </c>
      <c r="J13" s="613">
        <v>29888761.969394002</v>
      </c>
      <c r="K13" s="613">
        <v>0</v>
      </c>
      <c r="L13" s="613">
        <v>231745257.71359709</v>
      </c>
      <c r="M13" s="613">
        <v>7391690.2321530003</v>
      </c>
      <c r="N13" s="613">
        <v>19945215.983755998</v>
      </c>
      <c r="O13" s="613">
        <v>43407203.103706002</v>
      </c>
      <c r="P13" s="613">
        <v>34528510.190644994</v>
      </c>
      <c r="Q13" s="613">
        <v>30413794.858991008</v>
      </c>
      <c r="R13" s="613">
        <v>24926382.398022011</v>
      </c>
      <c r="S13" s="613">
        <v>0</v>
      </c>
      <c r="T13" s="613">
        <v>209806.32856699999</v>
      </c>
      <c r="U13" s="613">
        <v>0</v>
      </c>
      <c r="V13" s="613">
        <v>0</v>
      </c>
      <c r="W13" s="613">
        <v>0</v>
      </c>
      <c r="X13" s="613">
        <v>0</v>
      </c>
      <c r="Y13" s="613">
        <v>0</v>
      </c>
      <c r="Z13" s="613">
        <v>0</v>
      </c>
      <c r="AA13" s="613">
        <v>0</v>
      </c>
    </row>
    <row r="14" spans="1:28">
      <c r="A14" s="368">
        <v>1.6</v>
      </c>
      <c r="B14" s="387" t="s">
        <v>479</v>
      </c>
      <c r="C14" s="613">
        <v>10287954344.251699</v>
      </c>
      <c r="D14" s="613">
        <v>9373530406.8885441</v>
      </c>
      <c r="E14" s="613">
        <v>46662056.627773002</v>
      </c>
      <c r="F14" s="613">
        <v>0</v>
      </c>
      <c r="G14" s="613">
        <v>0</v>
      </c>
      <c r="H14" s="613">
        <v>747821070.9675175</v>
      </c>
      <c r="I14" s="613">
        <v>99447071.045411021</v>
      </c>
      <c r="J14" s="613">
        <v>108719468.96246789</v>
      </c>
      <c r="K14" s="613">
        <v>0</v>
      </c>
      <c r="L14" s="613">
        <v>166597962.43361205</v>
      </c>
      <c r="M14" s="613">
        <v>11769900.740429001</v>
      </c>
      <c r="N14" s="613">
        <v>23888757.745100997</v>
      </c>
      <c r="O14" s="613">
        <v>50999044.440147988</v>
      </c>
      <c r="P14" s="613">
        <v>20225864.635920003</v>
      </c>
      <c r="Q14" s="613">
        <v>20000199.363566</v>
      </c>
      <c r="R14" s="613">
        <v>10220981.189399002</v>
      </c>
      <c r="S14" s="613">
        <v>215929.72077800002</v>
      </c>
      <c r="T14" s="613">
        <v>4903.9620239999995</v>
      </c>
      <c r="U14" s="613">
        <v>0</v>
      </c>
      <c r="V14" s="613">
        <v>3459.0388439999997</v>
      </c>
      <c r="W14" s="613">
        <v>0</v>
      </c>
      <c r="X14" s="613">
        <v>0</v>
      </c>
      <c r="Y14" s="613">
        <v>0</v>
      </c>
      <c r="Z14" s="613">
        <v>0</v>
      </c>
      <c r="AA14" s="613">
        <v>0</v>
      </c>
    </row>
    <row r="15" spans="1:28">
      <c r="A15" s="395">
        <v>2</v>
      </c>
      <c r="B15" s="372" t="s">
        <v>480</v>
      </c>
      <c r="C15" s="610">
        <v>3502142953.0800476</v>
      </c>
      <c r="D15" s="610">
        <v>3502142953.0800476</v>
      </c>
      <c r="E15" s="610">
        <v>0</v>
      </c>
      <c r="F15" s="610">
        <v>0</v>
      </c>
      <c r="G15" s="610">
        <v>0</v>
      </c>
      <c r="H15" s="610">
        <v>0</v>
      </c>
      <c r="I15" s="610">
        <v>0</v>
      </c>
      <c r="J15" s="610">
        <v>0</v>
      </c>
      <c r="K15" s="610">
        <v>0</v>
      </c>
      <c r="L15" s="610">
        <v>0</v>
      </c>
      <c r="M15" s="610">
        <v>0</v>
      </c>
      <c r="N15" s="610">
        <v>0</v>
      </c>
      <c r="O15" s="610">
        <v>0</v>
      </c>
      <c r="P15" s="610">
        <v>0</v>
      </c>
      <c r="Q15" s="610">
        <v>0</v>
      </c>
      <c r="R15" s="610">
        <v>0</v>
      </c>
      <c r="S15" s="610">
        <v>0</v>
      </c>
      <c r="T15" s="610">
        <v>0</v>
      </c>
      <c r="U15" s="610">
        <v>0</v>
      </c>
      <c r="V15" s="610">
        <v>0</v>
      </c>
      <c r="W15" s="610">
        <v>0</v>
      </c>
      <c r="X15" s="610">
        <v>0</v>
      </c>
      <c r="Y15" s="610">
        <v>0</v>
      </c>
      <c r="Z15" s="610">
        <v>0</v>
      </c>
      <c r="AA15" s="610">
        <v>0</v>
      </c>
    </row>
    <row r="16" spans="1:28">
      <c r="A16" s="368">
        <v>2.1</v>
      </c>
      <c r="B16" s="387" t="s">
        <v>474</v>
      </c>
      <c r="C16" s="610">
        <v>0</v>
      </c>
      <c r="D16" s="610">
        <v>0</v>
      </c>
      <c r="E16" s="610">
        <v>0</v>
      </c>
      <c r="F16" s="610">
        <v>0</v>
      </c>
      <c r="G16" s="610">
        <v>0</v>
      </c>
      <c r="H16" s="610">
        <v>0</v>
      </c>
      <c r="I16" s="610">
        <v>0</v>
      </c>
      <c r="J16" s="610">
        <v>0</v>
      </c>
      <c r="K16" s="610">
        <v>0</v>
      </c>
      <c r="L16" s="610">
        <v>0</v>
      </c>
      <c r="M16" s="610">
        <v>0</v>
      </c>
      <c r="N16" s="610">
        <v>0</v>
      </c>
      <c r="O16" s="610">
        <v>0</v>
      </c>
      <c r="P16" s="610">
        <v>0</v>
      </c>
      <c r="Q16" s="610">
        <v>0</v>
      </c>
      <c r="R16" s="610">
        <v>0</v>
      </c>
      <c r="S16" s="610">
        <v>0</v>
      </c>
      <c r="T16" s="610">
        <v>0</v>
      </c>
      <c r="U16" s="610">
        <v>0</v>
      </c>
      <c r="V16" s="610">
        <v>0</v>
      </c>
      <c r="W16" s="610">
        <v>0</v>
      </c>
      <c r="X16" s="610">
        <v>0</v>
      </c>
      <c r="Y16" s="610">
        <v>0</v>
      </c>
      <c r="Z16" s="610">
        <v>0</v>
      </c>
      <c r="AA16" s="610">
        <v>0</v>
      </c>
    </row>
    <row r="17" spans="1:27">
      <c r="A17" s="368">
        <v>2.2000000000000002</v>
      </c>
      <c r="B17" s="387" t="s">
        <v>475</v>
      </c>
      <c r="C17" s="610">
        <v>2251704607.021884</v>
      </c>
      <c r="D17" s="610">
        <v>2251704607.021884</v>
      </c>
      <c r="E17" s="610">
        <v>0</v>
      </c>
      <c r="F17" s="610">
        <v>0</v>
      </c>
      <c r="G17" s="610">
        <v>0</v>
      </c>
      <c r="H17" s="610">
        <v>0</v>
      </c>
      <c r="I17" s="610">
        <v>0</v>
      </c>
      <c r="J17" s="610">
        <v>0</v>
      </c>
      <c r="K17" s="610">
        <v>0</v>
      </c>
      <c r="L17" s="610">
        <v>0</v>
      </c>
      <c r="M17" s="610">
        <v>0</v>
      </c>
      <c r="N17" s="610">
        <v>0</v>
      </c>
      <c r="O17" s="610">
        <v>0</v>
      </c>
      <c r="P17" s="610">
        <v>0</v>
      </c>
      <c r="Q17" s="610">
        <v>0</v>
      </c>
      <c r="R17" s="610">
        <v>0</v>
      </c>
      <c r="S17" s="610">
        <v>0</v>
      </c>
      <c r="T17" s="610">
        <v>0</v>
      </c>
      <c r="U17" s="610">
        <v>0</v>
      </c>
      <c r="V17" s="610">
        <v>0</v>
      </c>
      <c r="W17" s="610">
        <v>0</v>
      </c>
      <c r="X17" s="610">
        <v>0</v>
      </c>
      <c r="Y17" s="610">
        <v>0</v>
      </c>
      <c r="Z17" s="610">
        <v>0</v>
      </c>
      <c r="AA17" s="610">
        <v>0</v>
      </c>
    </row>
    <row r="18" spans="1:27">
      <c r="A18" s="368">
        <v>2.2999999999999998</v>
      </c>
      <c r="B18" s="387" t="s">
        <v>476</v>
      </c>
      <c r="C18" s="608">
        <v>987481402.33000016</v>
      </c>
      <c r="D18" s="608">
        <v>987481402.33000016</v>
      </c>
      <c r="E18" s="608">
        <v>0</v>
      </c>
      <c r="F18" s="608">
        <v>0</v>
      </c>
      <c r="G18" s="608">
        <v>0</v>
      </c>
      <c r="H18" s="608">
        <v>0</v>
      </c>
      <c r="I18" s="608">
        <v>0</v>
      </c>
      <c r="J18" s="608">
        <v>0</v>
      </c>
      <c r="K18" s="608">
        <v>0</v>
      </c>
      <c r="L18" s="608">
        <v>0</v>
      </c>
      <c r="M18" s="608">
        <v>0</v>
      </c>
      <c r="N18" s="608">
        <v>0</v>
      </c>
      <c r="O18" s="608">
        <v>0</v>
      </c>
      <c r="P18" s="608">
        <v>0</v>
      </c>
      <c r="Q18" s="608">
        <v>0</v>
      </c>
      <c r="R18" s="608">
        <v>0</v>
      </c>
      <c r="S18" s="608">
        <v>0</v>
      </c>
      <c r="T18" s="608">
        <v>0</v>
      </c>
      <c r="U18" s="608">
        <v>0</v>
      </c>
      <c r="V18" s="608">
        <v>0</v>
      </c>
      <c r="W18" s="608">
        <v>0</v>
      </c>
      <c r="X18" s="608">
        <v>0</v>
      </c>
      <c r="Y18" s="608">
        <v>0</v>
      </c>
      <c r="Z18" s="608">
        <v>0</v>
      </c>
      <c r="AA18" s="608">
        <v>0</v>
      </c>
    </row>
    <row r="19" spans="1:27">
      <c r="A19" s="368">
        <v>2.4</v>
      </c>
      <c r="B19" s="387" t="s">
        <v>477</v>
      </c>
      <c r="C19" s="608">
        <v>82168315.854085997</v>
      </c>
      <c r="D19" s="608">
        <v>82168315.854085997</v>
      </c>
      <c r="E19" s="608">
        <v>0</v>
      </c>
      <c r="F19" s="608">
        <v>0</v>
      </c>
      <c r="G19" s="608">
        <v>0</v>
      </c>
      <c r="H19" s="608">
        <v>0</v>
      </c>
      <c r="I19" s="608">
        <v>0</v>
      </c>
      <c r="J19" s="608">
        <v>0</v>
      </c>
      <c r="K19" s="608">
        <v>0</v>
      </c>
      <c r="L19" s="608">
        <v>0</v>
      </c>
      <c r="M19" s="608">
        <v>0</v>
      </c>
      <c r="N19" s="608">
        <v>0</v>
      </c>
      <c r="O19" s="608">
        <v>0</v>
      </c>
      <c r="P19" s="608">
        <v>0</v>
      </c>
      <c r="Q19" s="608">
        <v>0</v>
      </c>
      <c r="R19" s="608">
        <v>0</v>
      </c>
      <c r="S19" s="608">
        <v>0</v>
      </c>
      <c r="T19" s="608">
        <v>0</v>
      </c>
      <c r="U19" s="608">
        <v>0</v>
      </c>
      <c r="V19" s="608">
        <v>0</v>
      </c>
      <c r="W19" s="608">
        <v>0</v>
      </c>
      <c r="X19" s="608">
        <v>0</v>
      </c>
      <c r="Y19" s="608">
        <v>0</v>
      </c>
      <c r="Z19" s="608">
        <v>0</v>
      </c>
      <c r="AA19" s="608">
        <v>0</v>
      </c>
    </row>
    <row r="20" spans="1:27">
      <c r="A20" s="368">
        <v>2.5</v>
      </c>
      <c r="B20" s="387" t="s">
        <v>478</v>
      </c>
      <c r="C20" s="608">
        <v>180788627.87407801</v>
      </c>
      <c r="D20" s="608">
        <v>180788627.87407801</v>
      </c>
      <c r="E20" s="608">
        <v>0</v>
      </c>
      <c r="F20" s="608">
        <v>0</v>
      </c>
      <c r="G20" s="608">
        <v>0</v>
      </c>
      <c r="H20" s="608">
        <v>0</v>
      </c>
      <c r="I20" s="608">
        <v>0</v>
      </c>
      <c r="J20" s="608">
        <v>0</v>
      </c>
      <c r="K20" s="608">
        <v>0</v>
      </c>
      <c r="L20" s="608">
        <v>0</v>
      </c>
      <c r="M20" s="608">
        <v>0</v>
      </c>
      <c r="N20" s="608">
        <v>0</v>
      </c>
      <c r="O20" s="608">
        <v>0</v>
      </c>
      <c r="P20" s="608">
        <v>0</v>
      </c>
      <c r="Q20" s="608">
        <v>0</v>
      </c>
      <c r="R20" s="608">
        <v>0</v>
      </c>
      <c r="S20" s="608">
        <v>0</v>
      </c>
      <c r="T20" s="608">
        <v>0</v>
      </c>
      <c r="U20" s="608">
        <v>0</v>
      </c>
      <c r="V20" s="608">
        <v>0</v>
      </c>
      <c r="W20" s="608">
        <v>0</v>
      </c>
      <c r="X20" s="608">
        <v>0</v>
      </c>
      <c r="Y20" s="608">
        <v>0</v>
      </c>
      <c r="Z20" s="608">
        <v>0</v>
      </c>
      <c r="AA20" s="608">
        <v>0</v>
      </c>
    </row>
    <row r="21" spans="1:27">
      <c r="A21" s="368">
        <v>2.6</v>
      </c>
      <c r="B21" s="387" t="s">
        <v>479</v>
      </c>
      <c r="C21" s="608">
        <v>0</v>
      </c>
      <c r="D21" s="608">
        <v>0</v>
      </c>
      <c r="E21" s="608">
        <v>0</v>
      </c>
      <c r="F21" s="608">
        <v>0</v>
      </c>
      <c r="G21" s="608">
        <v>0</v>
      </c>
      <c r="H21" s="608">
        <v>0</v>
      </c>
      <c r="I21" s="608">
        <v>0</v>
      </c>
      <c r="J21" s="608">
        <v>0</v>
      </c>
      <c r="K21" s="608">
        <v>0</v>
      </c>
      <c r="L21" s="608">
        <v>0</v>
      </c>
      <c r="M21" s="608">
        <v>0</v>
      </c>
      <c r="N21" s="608">
        <v>0</v>
      </c>
      <c r="O21" s="608">
        <v>0</v>
      </c>
      <c r="P21" s="608">
        <v>0</v>
      </c>
      <c r="Q21" s="608">
        <v>0</v>
      </c>
      <c r="R21" s="608">
        <v>0</v>
      </c>
      <c r="S21" s="608">
        <v>0</v>
      </c>
      <c r="T21" s="608">
        <v>0</v>
      </c>
      <c r="U21" s="608">
        <v>0</v>
      </c>
      <c r="V21" s="608">
        <v>0</v>
      </c>
      <c r="W21" s="608">
        <v>0</v>
      </c>
      <c r="X21" s="608">
        <v>0</v>
      </c>
      <c r="Y21" s="608">
        <v>0</v>
      </c>
      <c r="Z21" s="608">
        <v>0</v>
      </c>
      <c r="AA21" s="608">
        <v>0</v>
      </c>
    </row>
    <row r="22" spans="1:27">
      <c r="A22" s="395">
        <v>3</v>
      </c>
      <c r="B22" s="372" t="s">
        <v>520</v>
      </c>
      <c r="C22" s="610">
        <v>3480249104.0616803</v>
      </c>
      <c r="D22" s="610">
        <v>3428925642.1887722</v>
      </c>
      <c r="E22" s="614"/>
      <c r="F22" s="614"/>
      <c r="G22" s="614"/>
      <c r="H22" s="610">
        <v>17330924.381661996</v>
      </c>
      <c r="I22" s="614"/>
      <c r="J22" s="614"/>
      <c r="K22" s="614"/>
      <c r="L22" s="610">
        <v>33992537.491246007</v>
      </c>
      <c r="M22" s="614"/>
      <c r="N22" s="614"/>
      <c r="O22" s="614"/>
      <c r="P22" s="614"/>
      <c r="Q22" s="614"/>
      <c r="R22" s="614"/>
      <c r="S22" s="614"/>
      <c r="T22" s="610">
        <v>0</v>
      </c>
      <c r="U22" s="614"/>
      <c r="V22" s="614"/>
      <c r="W22" s="614"/>
      <c r="X22" s="614"/>
      <c r="Y22" s="614"/>
      <c r="Z22" s="614"/>
      <c r="AA22" s="614"/>
    </row>
    <row r="23" spans="1:27">
      <c r="A23" s="368">
        <v>3.1</v>
      </c>
      <c r="B23" s="387" t="s">
        <v>474</v>
      </c>
      <c r="C23" s="608">
        <v>0</v>
      </c>
      <c r="D23" s="608">
        <v>0</v>
      </c>
      <c r="E23" s="614"/>
      <c r="F23" s="614"/>
      <c r="G23" s="614"/>
      <c r="H23" s="608">
        <v>0</v>
      </c>
      <c r="I23" s="614"/>
      <c r="J23" s="614"/>
      <c r="K23" s="614"/>
      <c r="L23" s="610">
        <v>0</v>
      </c>
      <c r="M23" s="614"/>
      <c r="N23" s="614"/>
      <c r="O23" s="614"/>
      <c r="P23" s="614"/>
      <c r="Q23" s="614"/>
      <c r="R23" s="614"/>
      <c r="S23" s="614"/>
      <c r="T23" s="610">
        <v>0</v>
      </c>
      <c r="U23" s="614"/>
      <c r="V23" s="614"/>
      <c r="W23" s="614"/>
      <c r="X23" s="614"/>
      <c r="Y23" s="614"/>
      <c r="Z23" s="614"/>
      <c r="AA23" s="614"/>
    </row>
    <row r="24" spans="1:27">
      <c r="A24" s="368">
        <v>3.2</v>
      </c>
      <c r="B24" s="387" t="s">
        <v>475</v>
      </c>
      <c r="C24" s="608">
        <v>0</v>
      </c>
      <c r="D24" s="608">
        <v>0</v>
      </c>
      <c r="E24" s="614"/>
      <c r="F24" s="614"/>
      <c r="G24" s="614"/>
      <c r="H24" s="608">
        <v>0</v>
      </c>
      <c r="I24" s="614"/>
      <c r="J24" s="614"/>
      <c r="K24" s="614"/>
      <c r="L24" s="610">
        <v>0</v>
      </c>
      <c r="M24" s="614"/>
      <c r="N24" s="614"/>
      <c r="O24" s="614"/>
      <c r="P24" s="614"/>
      <c r="Q24" s="614"/>
      <c r="R24" s="614"/>
      <c r="S24" s="614"/>
      <c r="T24" s="610">
        <v>0</v>
      </c>
      <c r="U24" s="614"/>
      <c r="V24" s="614"/>
      <c r="W24" s="614"/>
      <c r="X24" s="614"/>
      <c r="Y24" s="614"/>
      <c r="Z24" s="614"/>
      <c r="AA24" s="614"/>
    </row>
    <row r="25" spans="1:27">
      <c r="A25" s="368">
        <v>3.3</v>
      </c>
      <c r="B25" s="387" t="s">
        <v>476</v>
      </c>
      <c r="C25" s="608">
        <v>497125694.47871202</v>
      </c>
      <c r="D25" s="608">
        <v>497125694.47871202</v>
      </c>
      <c r="E25" s="614"/>
      <c r="F25" s="614"/>
      <c r="G25" s="614"/>
      <c r="H25" s="608">
        <v>0</v>
      </c>
      <c r="I25" s="614"/>
      <c r="J25" s="614"/>
      <c r="K25" s="614"/>
      <c r="L25" s="610">
        <v>0</v>
      </c>
      <c r="M25" s="614"/>
      <c r="N25" s="614"/>
      <c r="O25" s="614"/>
      <c r="P25" s="614"/>
      <c r="Q25" s="614"/>
      <c r="R25" s="614"/>
      <c r="S25" s="614"/>
      <c r="T25" s="610">
        <v>0</v>
      </c>
      <c r="U25" s="614"/>
      <c r="V25" s="614"/>
      <c r="W25" s="614"/>
      <c r="X25" s="614"/>
      <c r="Y25" s="614"/>
      <c r="Z25" s="614"/>
      <c r="AA25" s="614"/>
    </row>
    <row r="26" spans="1:27">
      <c r="A26" s="368">
        <v>3.4</v>
      </c>
      <c r="B26" s="387" t="s">
        <v>477</v>
      </c>
      <c r="C26" s="608">
        <v>16243977.317115</v>
      </c>
      <c r="D26" s="608">
        <v>16243977.317115</v>
      </c>
      <c r="E26" s="614"/>
      <c r="F26" s="614"/>
      <c r="G26" s="614"/>
      <c r="H26" s="608">
        <v>0</v>
      </c>
      <c r="I26" s="614"/>
      <c r="J26" s="614"/>
      <c r="K26" s="614"/>
      <c r="L26" s="610">
        <v>0</v>
      </c>
      <c r="M26" s="614"/>
      <c r="N26" s="614"/>
      <c r="O26" s="614"/>
      <c r="P26" s="614"/>
      <c r="Q26" s="614"/>
      <c r="R26" s="614"/>
      <c r="S26" s="614"/>
      <c r="T26" s="610">
        <v>0</v>
      </c>
      <c r="U26" s="614"/>
      <c r="V26" s="614"/>
      <c r="W26" s="614"/>
      <c r="X26" s="614"/>
      <c r="Y26" s="614"/>
      <c r="Z26" s="614"/>
      <c r="AA26" s="614"/>
    </row>
    <row r="27" spans="1:27">
      <c r="A27" s="368">
        <v>3.5</v>
      </c>
      <c r="B27" s="387" t="s">
        <v>478</v>
      </c>
      <c r="C27" s="608">
        <v>2733518823.6229653</v>
      </c>
      <c r="D27" s="608">
        <v>2691430956.2286153</v>
      </c>
      <c r="E27" s="614"/>
      <c r="F27" s="614"/>
      <c r="G27" s="614"/>
      <c r="H27" s="608">
        <v>10696433.822136996</v>
      </c>
      <c r="I27" s="614"/>
      <c r="J27" s="614"/>
      <c r="K27" s="614"/>
      <c r="L27" s="610">
        <v>31391433.572213005</v>
      </c>
      <c r="M27" s="614"/>
      <c r="N27" s="614"/>
      <c r="O27" s="614"/>
      <c r="P27" s="614"/>
      <c r="Q27" s="614"/>
      <c r="R27" s="614"/>
      <c r="S27" s="614"/>
      <c r="T27" s="610">
        <v>0</v>
      </c>
      <c r="U27" s="614"/>
      <c r="V27" s="614"/>
      <c r="W27" s="614"/>
      <c r="X27" s="614"/>
      <c r="Y27" s="614"/>
      <c r="Z27" s="614"/>
      <c r="AA27" s="614"/>
    </row>
    <row r="28" spans="1:27">
      <c r="A28" s="368">
        <v>3.6</v>
      </c>
      <c r="B28" s="387" t="s">
        <v>479</v>
      </c>
      <c r="C28" s="608">
        <v>233360608.64288798</v>
      </c>
      <c r="D28" s="608">
        <v>224125014.16432998</v>
      </c>
      <c r="E28" s="614"/>
      <c r="F28" s="614"/>
      <c r="G28" s="614"/>
      <c r="H28" s="608">
        <v>6634490.5595249999</v>
      </c>
      <c r="I28" s="614"/>
      <c r="J28" s="614"/>
      <c r="K28" s="614"/>
      <c r="L28" s="610">
        <v>2601103.9190330007</v>
      </c>
      <c r="M28" s="614"/>
      <c r="N28" s="614"/>
      <c r="O28" s="614"/>
      <c r="P28" s="614"/>
      <c r="Q28" s="614"/>
      <c r="R28" s="614"/>
      <c r="S28" s="614"/>
      <c r="T28" s="610">
        <v>0</v>
      </c>
      <c r="U28" s="614"/>
      <c r="V28" s="614"/>
      <c r="W28" s="614"/>
      <c r="X28" s="614"/>
      <c r="Y28" s="614"/>
      <c r="Z28" s="614"/>
      <c r="AA28" s="61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85" zoomScaleNormal="85" workbookViewId="0"/>
  </sheetViews>
  <sheetFormatPr defaultColWidth="9.140625" defaultRowHeight="12.75"/>
  <cols>
    <col min="1" max="1" width="11.85546875" style="379" bestFit="1" customWidth="1"/>
    <col min="2" max="2" width="90.140625" style="379" bestFit="1" customWidth="1"/>
    <col min="3" max="3" width="20.140625" style="379" customWidth="1"/>
    <col min="4" max="4" width="22.140625" style="379" customWidth="1"/>
    <col min="5" max="7" width="17.140625" style="379" customWidth="1"/>
    <col min="8" max="8" width="22.140625" style="379" customWidth="1"/>
    <col min="9" max="10" width="17.140625" style="379" customWidth="1"/>
    <col min="11" max="27" width="22.140625" style="379" customWidth="1"/>
    <col min="28" max="16384" width="9.140625" style="379"/>
  </cols>
  <sheetData>
    <row r="1" spans="1:27" ht="13.5">
      <c r="A1" s="292" t="s">
        <v>30</v>
      </c>
      <c r="B1" s="366" t="str">
        <f>'Info '!C2</f>
        <v>JSC TBC Bank</v>
      </c>
    </row>
    <row r="2" spans="1:27">
      <c r="A2" s="292" t="s">
        <v>31</v>
      </c>
      <c r="B2" s="365">
        <f>'1. key ratios '!B2</f>
        <v>45291</v>
      </c>
    </row>
    <row r="3" spans="1:27">
      <c r="A3" s="293" t="s">
        <v>482</v>
      </c>
      <c r="C3" s="381"/>
    </row>
    <row r="4" spans="1:27" ht="13.5" thickBot="1">
      <c r="A4" s="293"/>
      <c r="B4" s="381"/>
      <c r="C4" s="381"/>
    </row>
    <row r="5" spans="1:27" ht="13.5" customHeight="1">
      <c r="A5" s="721" t="s">
        <v>688</v>
      </c>
      <c r="B5" s="722"/>
      <c r="C5" s="730" t="s">
        <v>687</v>
      </c>
      <c r="D5" s="731"/>
      <c r="E5" s="731"/>
      <c r="F5" s="731"/>
      <c r="G5" s="731"/>
      <c r="H5" s="731"/>
      <c r="I5" s="731"/>
      <c r="J5" s="731"/>
      <c r="K5" s="731"/>
      <c r="L5" s="731"/>
      <c r="M5" s="731"/>
      <c r="N5" s="731"/>
      <c r="O5" s="731"/>
      <c r="P5" s="731"/>
      <c r="Q5" s="731"/>
      <c r="R5" s="731"/>
      <c r="S5" s="732"/>
      <c r="T5" s="402"/>
      <c r="U5" s="402"/>
      <c r="V5" s="402"/>
      <c r="W5" s="402"/>
      <c r="X5" s="402"/>
      <c r="Y5" s="402"/>
      <c r="Z5" s="402"/>
      <c r="AA5" s="401"/>
    </row>
    <row r="6" spans="1:27" ht="12" customHeight="1">
      <c r="A6" s="723"/>
      <c r="B6" s="724"/>
      <c r="C6" s="727" t="s">
        <v>64</v>
      </c>
      <c r="D6" s="719" t="s">
        <v>684</v>
      </c>
      <c r="E6" s="719"/>
      <c r="F6" s="719"/>
      <c r="G6" s="719"/>
      <c r="H6" s="719" t="s">
        <v>683</v>
      </c>
      <c r="I6" s="719"/>
      <c r="J6" s="719"/>
      <c r="K6" s="719"/>
      <c r="L6" s="399"/>
      <c r="M6" s="720" t="s">
        <v>682</v>
      </c>
      <c r="N6" s="720"/>
      <c r="O6" s="720"/>
      <c r="P6" s="720"/>
      <c r="Q6" s="720"/>
      <c r="R6" s="720"/>
      <c r="S6" s="729"/>
      <c r="T6" s="402"/>
      <c r="U6" s="708" t="s">
        <v>681</v>
      </c>
      <c r="V6" s="708"/>
      <c r="W6" s="708"/>
      <c r="X6" s="708"/>
      <c r="Y6" s="708"/>
      <c r="Z6" s="708"/>
      <c r="AA6" s="701"/>
    </row>
    <row r="7" spans="1:27" ht="25.5">
      <c r="A7" s="725"/>
      <c r="B7" s="726"/>
      <c r="C7" s="728"/>
      <c r="D7" s="398"/>
      <c r="E7" s="376" t="s">
        <v>472</v>
      </c>
      <c r="F7" s="376" t="s">
        <v>679</v>
      </c>
      <c r="G7" s="378" t="s">
        <v>680</v>
      </c>
      <c r="H7" s="380"/>
      <c r="I7" s="376" t="s">
        <v>472</v>
      </c>
      <c r="J7" s="376" t="s">
        <v>679</v>
      </c>
      <c r="K7" s="378" t="s">
        <v>680</v>
      </c>
      <c r="L7" s="397"/>
      <c r="M7" s="376" t="s">
        <v>472</v>
      </c>
      <c r="N7" s="376" t="s">
        <v>679</v>
      </c>
      <c r="O7" s="376" t="s">
        <v>678</v>
      </c>
      <c r="P7" s="376" t="s">
        <v>677</v>
      </c>
      <c r="Q7" s="376" t="s">
        <v>676</v>
      </c>
      <c r="R7" s="376" t="s">
        <v>675</v>
      </c>
      <c r="S7" s="423" t="s">
        <v>674</v>
      </c>
      <c r="T7" s="422"/>
      <c r="U7" s="376" t="s">
        <v>472</v>
      </c>
      <c r="V7" s="376" t="s">
        <v>679</v>
      </c>
      <c r="W7" s="376" t="s">
        <v>678</v>
      </c>
      <c r="X7" s="376" t="s">
        <v>677</v>
      </c>
      <c r="Y7" s="376" t="s">
        <v>676</v>
      </c>
      <c r="Z7" s="376" t="s">
        <v>675</v>
      </c>
      <c r="AA7" s="376" t="s">
        <v>674</v>
      </c>
    </row>
    <row r="8" spans="1:27">
      <c r="A8" s="421">
        <v>1</v>
      </c>
      <c r="B8" s="420" t="s">
        <v>473</v>
      </c>
      <c r="C8" s="615">
        <v>21277774722.877144</v>
      </c>
      <c r="D8" s="608">
        <v>19593632069.015015</v>
      </c>
      <c r="E8" s="608">
        <v>184294781.10554099</v>
      </c>
      <c r="F8" s="608">
        <v>21093.7</v>
      </c>
      <c r="G8" s="608">
        <v>0</v>
      </c>
      <c r="H8" s="608">
        <v>1285001833.9795368</v>
      </c>
      <c r="I8" s="608">
        <v>137098920.16161305</v>
      </c>
      <c r="J8" s="608">
        <v>138608230.93186191</v>
      </c>
      <c r="K8" s="608">
        <v>0</v>
      </c>
      <c r="L8" s="608">
        <v>398926109.59199983</v>
      </c>
      <c r="M8" s="608">
        <v>19161590.972581998</v>
      </c>
      <c r="N8" s="608">
        <v>43833973.728856988</v>
      </c>
      <c r="O8" s="608">
        <v>94406247.543853998</v>
      </c>
      <c r="P8" s="608">
        <v>54754374.826565005</v>
      </c>
      <c r="Q8" s="608">
        <v>50413994.222557016</v>
      </c>
      <c r="R8" s="608">
        <v>35507519.826608002</v>
      </c>
      <c r="S8" s="608">
        <v>432517.72859699995</v>
      </c>
      <c r="T8" s="608">
        <v>214710.290591</v>
      </c>
      <c r="U8" s="608">
        <v>0</v>
      </c>
      <c r="V8" s="608">
        <v>3459.0388439999997</v>
      </c>
      <c r="W8" s="608">
        <v>0</v>
      </c>
      <c r="X8" s="608">
        <v>0</v>
      </c>
      <c r="Y8" s="608">
        <v>0</v>
      </c>
      <c r="Z8" s="608">
        <v>0</v>
      </c>
      <c r="AA8" s="608">
        <v>0</v>
      </c>
    </row>
    <row r="9" spans="1:27">
      <c r="A9" s="413">
        <v>1.1000000000000001</v>
      </c>
      <c r="B9" s="419" t="s">
        <v>483</v>
      </c>
      <c r="C9" s="615">
        <v>18352863488.836433</v>
      </c>
      <c r="D9" s="608">
        <v>16938291414.110928</v>
      </c>
      <c r="E9" s="608">
        <v>170021918.52566797</v>
      </c>
      <c r="F9" s="608">
        <v>0</v>
      </c>
      <c r="G9" s="608">
        <v>0</v>
      </c>
      <c r="H9" s="608">
        <v>1074223331.8258984</v>
      </c>
      <c r="I9" s="608">
        <v>111709564.43318905</v>
      </c>
      <c r="J9" s="608">
        <v>106934605.33625592</v>
      </c>
      <c r="K9" s="608">
        <v>0</v>
      </c>
      <c r="L9" s="608">
        <v>340134032.60901725</v>
      </c>
      <c r="M9" s="608">
        <v>16953020.354566</v>
      </c>
      <c r="N9" s="608">
        <v>36560483.475292996</v>
      </c>
      <c r="O9" s="608">
        <v>59546287.660915993</v>
      </c>
      <c r="P9" s="608">
        <v>54136360.538003005</v>
      </c>
      <c r="Q9" s="608">
        <v>49769363.698187016</v>
      </c>
      <c r="R9" s="608">
        <v>34699062.839919001</v>
      </c>
      <c r="S9" s="608">
        <v>123338.73781399999</v>
      </c>
      <c r="T9" s="608">
        <v>214710.290591</v>
      </c>
      <c r="U9" s="608">
        <v>0</v>
      </c>
      <c r="V9" s="608">
        <v>3459.0388439999997</v>
      </c>
      <c r="W9" s="608">
        <v>0</v>
      </c>
      <c r="X9" s="608">
        <v>0</v>
      </c>
      <c r="Y9" s="608">
        <v>0</v>
      </c>
      <c r="Z9" s="608">
        <v>0</v>
      </c>
      <c r="AA9" s="608">
        <v>0</v>
      </c>
    </row>
    <row r="10" spans="1:27">
      <c r="A10" s="417" t="s">
        <v>14</v>
      </c>
      <c r="B10" s="418" t="s">
        <v>484</v>
      </c>
      <c r="C10" s="615">
        <v>16574758419.858999</v>
      </c>
      <c r="D10" s="608">
        <v>15213387502.199495</v>
      </c>
      <c r="E10" s="608">
        <v>162373083.82510599</v>
      </c>
      <c r="F10" s="608">
        <v>0</v>
      </c>
      <c r="G10" s="608">
        <v>0</v>
      </c>
      <c r="H10" s="608">
        <v>1044076568.7672006</v>
      </c>
      <c r="I10" s="608">
        <v>106958791.99240801</v>
      </c>
      <c r="J10" s="608">
        <v>103749868.590437</v>
      </c>
      <c r="K10" s="608">
        <v>0</v>
      </c>
      <c r="L10" s="608">
        <v>317079638.6017139</v>
      </c>
      <c r="M10" s="608">
        <v>15416514.226348002</v>
      </c>
      <c r="N10" s="608">
        <v>35320007.292448997</v>
      </c>
      <c r="O10" s="608">
        <v>57834433.371169999</v>
      </c>
      <c r="P10" s="608">
        <v>53359772.204747006</v>
      </c>
      <c r="Q10" s="608">
        <v>48740138.228547998</v>
      </c>
      <c r="R10" s="608">
        <v>21512088.119751997</v>
      </c>
      <c r="S10" s="608">
        <v>112786.47</v>
      </c>
      <c r="T10" s="608">
        <v>214710.290591</v>
      </c>
      <c r="U10" s="608">
        <v>0</v>
      </c>
      <c r="V10" s="608">
        <v>3459.0388439999997</v>
      </c>
      <c r="W10" s="608">
        <v>0</v>
      </c>
      <c r="X10" s="608">
        <v>0</v>
      </c>
      <c r="Y10" s="608">
        <v>0</v>
      </c>
      <c r="Z10" s="608">
        <v>0</v>
      </c>
      <c r="AA10" s="608">
        <v>0</v>
      </c>
    </row>
    <row r="11" spans="1:27">
      <c r="A11" s="416" t="s">
        <v>485</v>
      </c>
      <c r="B11" s="415" t="s">
        <v>486</v>
      </c>
      <c r="C11" s="615">
        <v>8819460830.1826935</v>
      </c>
      <c r="D11" s="608">
        <v>8114390645.5461502</v>
      </c>
      <c r="E11" s="608">
        <v>69048212.092527986</v>
      </c>
      <c r="F11" s="608">
        <v>0</v>
      </c>
      <c r="G11" s="608">
        <v>0</v>
      </c>
      <c r="H11" s="608">
        <v>566588778.71569264</v>
      </c>
      <c r="I11" s="608">
        <v>60363415.510630995</v>
      </c>
      <c r="J11" s="608">
        <v>52957568.30003199</v>
      </c>
      <c r="K11" s="608">
        <v>0</v>
      </c>
      <c r="L11" s="608">
        <v>138266695.63026091</v>
      </c>
      <c r="M11" s="608">
        <v>6909963.7780959997</v>
      </c>
      <c r="N11" s="608">
        <v>16355838.531369001</v>
      </c>
      <c r="O11" s="608">
        <v>26296492.496653989</v>
      </c>
      <c r="P11" s="608">
        <v>20976066.620456006</v>
      </c>
      <c r="Q11" s="608">
        <v>23162416.025421999</v>
      </c>
      <c r="R11" s="608">
        <v>6612913.1112590004</v>
      </c>
      <c r="S11" s="608">
        <v>75367.73</v>
      </c>
      <c r="T11" s="608">
        <v>214710.290591</v>
      </c>
      <c r="U11" s="608">
        <v>0</v>
      </c>
      <c r="V11" s="608">
        <v>3459.0388439999997</v>
      </c>
      <c r="W11" s="608">
        <v>0</v>
      </c>
      <c r="X11" s="608">
        <v>0</v>
      </c>
      <c r="Y11" s="608">
        <v>0</v>
      </c>
      <c r="Z11" s="608">
        <v>0</v>
      </c>
      <c r="AA11" s="608">
        <v>0</v>
      </c>
    </row>
    <row r="12" spans="1:27">
      <c r="A12" s="416" t="s">
        <v>487</v>
      </c>
      <c r="B12" s="415" t="s">
        <v>488</v>
      </c>
      <c r="C12" s="615">
        <v>2824379775.6616292</v>
      </c>
      <c r="D12" s="608">
        <v>2536761801.9617682</v>
      </c>
      <c r="E12" s="608">
        <v>21499046.591981001</v>
      </c>
      <c r="F12" s="608">
        <v>0</v>
      </c>
      <c r="G12" s="608">
        <v>0</v>
      </c>
      <c r="H12" s="608">
        <v>233916517.11581901</v>
      </c>
      <c r="I12" s="608">
        <v>23381393.747531001</v>
      </c>
      <c r="J12" s="608">
        <v>14222613.585402001</v>
      </c>
      <c r="K12" s="608">
        <v>0</v>
      </c>
      <c r="L12" s="608">
        <v>53701456.58404199</v>
      </c>
      <c r="M12" s="608">
        <v>2139494.7194880005</v>
      </c>
      <c r="N12" s="608">
        <v>3261273.5010449998</v>
      </c>
      <c r="O12" s="608">
        <v>20547643.871056005</v>
      </c>
      <c r="P12" s="608">
        <v>6024571.1055239988</v>
      </c>
      <c r="Q12" s="608">
        <v>13583656.653624</v>
      </c>
      <c r="R12" s="608">
        <v>5201011.1418839991</v>
      </c>
      <c r="S12" s="608">
        <v>0</v>
      </c>
      <c r="T12" s="608">
        <v>0</v>
      </c>
      <c r="U12" s="608">
        <v>0</v>
      </c>
      <c r="V12" s="608">
        <v>0</v>
      </c>
      <c r="W12" s="608">
        <v>0</v>
      </c>
      <c r="X12" s="608">
        <v>0</v>
      </c>
      <c r="Y12" s="608">
        <v>0</v>
      </c>
      <c r="Z12" s="608">
        <v>0</v>
      </c>
      <c r="AA12" s="608">
        <v>0</v>
      </c>
    </row>
    <row r="13" spans="1:27">
      <c r="A13" s="416" t="s">
        <v>489</v>
      </c>
      <c r="B13" s="415" t="s">
        <v>490</v>
      </c>
      <c r="C13" s="615">
        <v>1517280128.4128001</v>
      </c>
      <c r="D13" s="608">
        <v>1371198192.247539</v>
      </c>
      <c r="E13" s="608">
        <v>13029590.393150004</v>
      </c>
      <c r="F13" s="608">
        <v>0</v>
      </c>
      <c r="G13" s="608">
        <v>0</v>
      </c>
      <c r="H13" s="608">
        <v>101509388.88465302</v>
      </c>
      <c r="I13" s="608">
        <v>14899748.721997002</v>
      </c>
      <c r="J13" s="608">
        <v>21834374.247923002</v>
      </c>
      <c r="K13" s="608">
        <v>0</v>
      </c>
      <c r="L13" s="608">
        <v>44572547.280608013</v>
      </c>
      <c r="M13" s="608">
        <v>4160478.2101739994</v>
      </c>
      <c r="N13" s="608">
        <v>7696371.9786079992</v>
      </c>
      <c r="O13" s="608">
        <v>5118689.2938920008</v>
      </c>
      <c r="P13" s="608">
        <v>13282238.923793998</v>
      </c>
      <c r="Q13" s="608">
        <v>3796815.8362170001</v>
      </c>
      <c r="R13" s="608">
        <v>1477808.1058140001</v>
      </c>
      <c r="S13" s="608">
        <v>37418.74</v>
      </c>
      <c r="T13" s="608">
        <v>0</v>
      </c>
      <c r="U13" s="608">
        <v>0</v>
      </c>
      <c r="V13" s="608">
        <v>0</v>
      </c>
      <c r="W13" s="608">
        <v>0</v>
      </c>
      <c r="X13" s="608">
        <v>0</v>
      </c>
      <c r="Y13" s="608">
        <v>0</v>
      </c>
      <c r="Z13" s="608">
        <v>0</v>
      </c>
      <c r="AA13" s="608">
        <v>0</v>
      </c>
    </row>
    <row r="14" spans="1:27">
      <c r="A14" s="416" t="s">
        <v>491</v>
      </c>
      <c r="B14" s="415" t="s">
        <v>492</v>
      </c>
      <c r="C14" s="615">
        <v>3413637685.6018758</v>
      </c>
      <c r="D14" s="608">
        <v>3191036862.444037</v>
      </c>
      <c r="E14" s="608">
        <v>58796234.747447014</v>
      </c>
      <c r="F14" s="608">
        <v>0</v>
      </c>
      <c r="G14" s="608">
        <v>0</v>
      </c>
      <c r="H14" s="608">
        <v>142061884.051036</v>
      </c>
      <c r="I14" s="608">
        <v>8314234.0122490004</v>
      </c>
      <c r="J14" s="608">
        <v>14735312.457080001</v>
      </c>
      <c r="K14" s="608">
        <v>0</v>
      </c>
      <c r="L14" s="608">
        <v>80538939.106803015</v>
      </c>
      <c r="M14" s="608">
        <v>2206577.5185900005</v>
      </c>
      <c r="N14" s="608">
        <v>8006523.2814269979</v>
      </c>
      <c r="O14" s="608">
        <v>5871607.7095679995</v>
      </c>
      <c r="P14" s="608">
        <v>13076895.554973003</v>
      </c>
      <c r="Q14" s="608">
        <v>8197249.7132850019</v>
      </c>
      <c r="R14" s="608">
        <v>8220355.7607949991</v>
      </c>
      <c r="S14" s="608">
        <v>0</v>
      </c>
      <c r="T14" s="608">
        <v>0</v>
      </c>
      <c r="U14" s="608">
        <v>0</v>
      </c>
      <c r="V14" s="608">
        <v>0</v>
      </c>
      <c r="W14" s="608">
        <v>0</v>
      </c>
      <c r="X14" s="608">
        <v>0</v>
      </c>
      <c r="Y14" s="608">
        <v>0</v>
      </c>
      <c r="Z14" s="608">
        <v>0</v>
      </c>
      <c r="AA14" s="608">
        <v>0</v>
      </c>
    </row>
    <row r="15" spans="1:27">
      <c r="A15" s="414">
        <v>1.2</v>
      </c>
      <c r="B15" s="412" t="s">
        <v>686</v>
      </c>
      <c r="C15" s="615">
        <v>157848394.87189999</v>
      </c>
      <c r="D15" s="608">
        <v>32698841.390799999</v>
      </c>
      <c r="E15" s="608">
        <v>1065891.3371000004</v>
      </c>
      <c r="F15" s="608">
        <v>0</v>
      </c>
      <c r="G15" s="608">
        <v>0</v>
      </c>
      <c r="H15" s="608">
        <v>28975076.751199998</v>
      </c>
      <c r="I15" s="608">
        <v>5100880.8775000023</v>
      </c>
      <c r="J15" s="608">
        <v>8247412.5720000081</v>
      </c>
      <c r="K15" s="608">
        <v>0</v>
      </c>
      <c r="L15" s="608">
        <v>96012097.624499992</v>
      </c>
      <c r="M15" s="608">
        <v>5606006.2163999984</v>
      </c>
      <c r="N15" s="608">
        <v>11911520.577099999</v>
      </c>
      <c r="O15" s="608">
        <v>7314475.3732000031</v>
      </c>
      <c r="P15" s="608">
        <v>11477308.426100001</v>
      </c>
      <c r="Q15" s="608">
        <v>15248337.485499987</v>
      </c>
      <c r="R15" s="608">
        <v>21871815.205900002</v>
      </c>
      <c r="S15" s="608">
        <v>36587.728499999997</v>
      </c>
      <c r="T15" s="608">
        <v>162379.1054</v>
      </c>
      <c r="U15" s="608">
        <v>-4900.6702999999998</v>
      </c>
      <c r="V15" s="608">
        <v>-13441.306</v>
      </c>
      <c r="W15" s="608">
        <v>0</v>
      </c>
      <c r="X15" s="608">
        <v>0</v>
      </c>
      <c r="Y15" s="608">
        <v>0</v>
      </c>
      <c r="Z15" s="608">
        <v>0</v>
      </c>
      <c r="AA15" s="608">
        <v>0</v>
      </c>
    </row>
    <row r="16" spans="1:27">
      <c r="A16" s="413">
        <v>1.3</v>
      </c>
      <c r="B16" s="412" t="s">
        <v>531</v>
      </c>
      <c r="C16" s="616"/>
      <c r="D16" s="617"/>
      <c r="E16" s="617"/>
      <c r="F16" s="617"/>
      <c r="G16" s="617"/>
      <c r="H16" s="617"/>
      <c r="I16" s="617"/>
      <c r="J16" s="617"/>
      <c r="K16" s="617"/>
      <c r="L16" s="617"/>
      <c r="M16" s="617"/>
      <c r="N16" s="617"/>
      <c r="O16" s="617"/>
      <c r="P16" s="617"/>
      <c r="Q16" s="617"/>
      <c r="R16" s="617"/>
      <c r="S16" s="617"/>
      <c r="T16" s="617"/>
      <c r="U16" s="617"/>
      <c r="V16" s="617"/>
      <c r="W16" s="617"/>
      <c r="X16" s="617"/>
      <c r="Y16" s="617"/>
      <c r="Z16" s="617"/>
      <c r="AA16" s="485"/>
    </row>
    <row r="17" spans="1:27">
      <c r="A17" s="410" t="s">
        <v>493</v>
      </c>
      <c r="B17" s="411" t="s">
        <v>494</v>
      </c>
      <c r="C17" s="615">
        <v>18076963966.599113</v>
      </c>
      <c r="D17" s="608">
        <v>16674392018.385813</v>
      </c>
      <c r="E17" s="608">
        <v>169786727.27110004</v>
      </c>
      <c r="F17" s="608">
        <v>0</v>
      </c>
      <c r="G17" s="608">
        <v>0</v>
      </c>
      <c r="H17" s="608">
        <v>1070637183.4765</v>
      </c>
      <c r="I17" s="608">
        <v>111379718.96290003</v>
      </c>
      <c r="J17" s="608">
        <v>105789355.80409998</v>
      </c>
      <c r="K17" s="608">
        <v>0</v>
      </c>
      <c r="L17" s="608">
        <v>331720054.44620001</v>
      </c>
      <c r="M17" s="608">
        <v>16776747.237699993</v>
      </c>
      <c r="N17" s="608">
        <v>36489612.598799996</v>
      </c>
      <c r="O17" s="608">
        <v>59137059.054000005</v>
      </c>
      <c r="P17" s="608">
        <v>53878927.340799995</v>
      </c>
      <c r="Q17" s="608">
        <v>48411126.64860002</v>
      </c>
      <c r="R17" s="608">
        <v>28918025.317400005</v>
      </c>
      <c r="S17" s="608">
        <v>121330.2457</v>
      </c>
      <c r="T17" s="608">
        <v>214710.29060000001</v>
      </c>
      <c r="U17" s="608">
        <v>0</v>
      </c>
      <c r="V17" s="608">
        <v>3459.0387999999998</v>
      </c>
      <c r="W17" s="608">
        <v>0</v>
      </c>
      <c r="X17" s="608">
        <v>0</v>
      </c>
      <c r="Y17" s="608">
        <v>0</v>
      </c>
      <c r="Z17" s="608">
        <v>0</v>
      </c>
      <c r="AA17" s="608">
        <v>0</v>
      </c>
    </row>
    <row r="18" spans="1:27">
      <c r="A18" s="407" t="s">
        <v>495</v>
      </c>
      <c r="B18" s="408" t="s">
        <v>496</v>
      </c>
      <c r="C18" s="615">
        <v>15126490608.628311</v>
      </c>
      <c r="D18" s="608">
        <v>13870776174.435112</v>
      </c>
      <c r="E18" s="608">
        <v>156471316.2956</v>
      </c>
      <c r="F18" s="608">
        <v>0</v>
      </c>
      <c r="G18" s="608">
        <v>0</v>
      </c>
      <c r="H18" s="608">
        <v>969029195.6686002</v>
      </c>
      <c r="I18" s="608">
        <v>105243028.45930001</v>
      </c>
      <c r="J18" s="608">
        <v>100863719.35809997</v>
      </c>
      <c r="K18" s="608">
        <v>0</v>
      </c>
      <c r="L18" s="608">
        <v>286470528.23400015</v>
      </c>
      <c r="M18" s="608">
        <v>15185777.665699994</v>
      </c>
      <c r="N18" s="608">
        <v>29177931.624200005</v>
      </c>
      <c r="O18" s="608">
        <v>56047415.933800004</v>
      </c>
      <c r="P18" s="608">
        <v>49696750.359399989</v>
      </c>
      <c r="Q18" s="608">
        <v>46465699.134300016</v>
      </c>
      <c r="R18" s="608">
        <v>19329903.961900003</v>
      </c>
      <c r="S18" s="608">
        <v>112786.47</v>
      </c>
      <c r="T18" s="608">
        <v>214710.29060000001</v>
      </c>
      <c r="U18" s="608">
        <v>0</v>
      </c>
      <c r="V18" s="608">
        <v>3459.0387999999998</v>
      </c>
      <c r="W18" s="608">
        <v>0</v>
      </c>
      <c r="X18" s="608">
        <v>0</v>
      </c>
      <c r="Y18" s="608">
        <v>0</v>
      </c>
      <c r="Z18" s="608">
        <v>0</v>
      </c>
      <c r="AA18" s="608">
        <v>0</v>
      </c>
    </row>
    <row r="19" spans="1:27">
      <c r="A19" s="410" t="s">
        <v>497</v>
      </c>
      <c r="B19" s="409" t="s">
        <v>498</v>
      </c>
      <c r="C19" s="615">
        <v>138978003800.05997</v>
      </c>
      <c r="D19" s="608">
        <v>115222973048.29608</v>
      </c>
      <c r="E19" s="608">
        <v>930497606.82454956</v>
      </c>
      <c r="F19" s="608">
        <v>0</v>
      </c>
      <c r="G19" s="608">
        <v>0</v>
      </c>
      <c r="H19" s="608">
        <v>4422766483.0219231</v>
      </c>
      <c r="I19" s="608">
        <v>554373653.85647607</v>
      </c>
      <c r="J19" s="608">
        <v>439388564.92002994</v>
      </c>
      <c r="K19" s="608">
        <v>0</v>
      </c>
      <c r="L19" s="608">
        <v>19169573384.436523</v>
      </c>
      <c r="M19" s="608">
        <v>107918786.81938902</v>
      </c>
      <c r="N19" s="608">
        <v>432613346.19138706</v>
      </c>
      <c r="O19" s="608">
        <v>449203681.47631907</v>
      </c>
      <c r="P19" s="608">
        <v>3219687931.1495395</v>
      </c>
      <c r="Q19" s="608">
        <v>5860267440.9889345</v>
      </c>
      <c r="R19" s="608">
        <v>1058025574.3743199</v>
      </c>
      <c r="S19" s="608">
        <v>5749195421.5088053</v>
      </c>
      <c r="T19" s="608">
        <v>162690884.30544207</v>
      </c>
      <c r="U19" s="608">
        <v>123712.4</v>
      </c>
      <c r="V19" s="608">
        <v>243965.76119999998</v>
      </c>
      <c r="W19" s="608">
        <v>0</v>
      </c>
      <c r="X19" s="608">
        <v>0</v>
      </c>
      <c r="Y19" s="608">
        <v>0</v>
      </c>
      <c r="Z19" s="608">
        <v>3419010.0153989997</v>
      </c>
      <c r="AA19" s="608">
        <v>155690753.87942505</v>
      </c>
    </row>
    <row r="20" spans="1:27">
      <c r="A20" s="407" t="s">
        <v>499</v>
      </c>
      <c r="B20" s="408" t="s">
        <v>496</v>
      </c>
      <c r="C20" s="615">
        <v>20109575500.397713</v>
      </c>
      <c r="D20" s="608">
        <v>18530740542.559597</v>
      </c>
      <c r="E20" s="608">
        <v>90326738.253530025</v>
      </c>
      <c r="F20" s="608">
        <v>0</v>
      </c>
      <c r="G20" s="608">
        <v>0</v>
      </c>
      <c r="H20" s="608">
        <v>958061228.87128973</v>
      </c>
      <c r="I20" s="608">
        <v>100357394.62073496</v>
      </c>
      <c r="J20" s="608">
        <v>67549412.085935995</v>
      </c>
      <c r="K20" s="608">
        <v>0</v>
      </c>
      <c r="L20" s="608">
        <v>613477879.52687323</v>
      </c>
      <c r="M20" s="608">
        <v>12486769.603393001</v>
      </c>
      <c r="N20" s="608">
        <v>55044590.626169987</v>
      </c>
      <c r="O20" s="608">
        <v>52924390.85292799</v>
      </c>
      <c r="P20" s="608">
        <v>40540817.337182</v>
      </c>
      <c r="Q20" s="608">
        <v>49615741.182409987</v>
      </c>
      <c r="R20" s="608">
        <v>61567676.575444013</v>
      </c>
      <c r="S20" s="608">
        <v>223424526.5853036</v>
      </c>
      <c r="T20" s="608">
        <v>7295849.4399509998</v>
      </c>
      <c r="U20" s="608">
        <v>72613.8</v>
      </c>
      <c r="V20" s="608">
        <v>243965.76119999998</v>
      </c>
      <c r="W20" s="608">
        <v>0</v>
      </c>
      <c r="X20" s="608">
        <v>0</v>
      </c>
      <c r="Y20" s="608">
        <v>0</v>
      </c>
      <c r="Z20" s="608">
        <v>2661137.0953990002</v>
      </c>
      <c r="AA20" s="608">
        <v>2668319.2351530003</v>
      </c>
    </row>
    <row r="21" spans="1:27">
      <c r="A21" s="406">
        <v>1.4</v>
      </c>
      <c r="B21" s="405" t="s">
        <v>500</v>
      </c>
      <c r="C21" s="615">
        <v>182419210.3204</v>
      </c>
      <c r="D21" s="608">
        <v>160612798.1124</v>
      </c>
      <c r="E21" s="608">
        <v>5063053.068</v>
      </c>
      <c r="F21" s="608">
        <v>0</v>
      </c>
      <c r="G21" s="608">
        <v>0</v>
      </c>
      <c r="H21" s="608">
        <v>18196387.587000001</v>
      </c>
      <c r="I21" s="608">
        <v>121480.8545</v>
      </c>
      <c r="J21" s="608">
        <v>1106190.2250000001</v>
      </c>
      <c r="K21" s="608">
        <v>0</v>
      </c>
      <c r="L21" s="608">
        <v>3610024.6209999998</v>
      </c>
      <c r="M21" s="608">
        <v>1013913.412</v>
      </c>
      <c r="N21" s="608">
        <v>0</v>
      </c>
      <c r="O21" s="608">
        <v>711747.81499999994</v>
      </c>
      <c r="P21" s="608">
        <v>122825.33100000001</v>
      </c>
      <c r="Q21" s="608">
        <v>414676.86099999998</v>
      </c>
      <c r="R21" s="608">
        <v>0</v>
      </c>
      <c r="S21" s="608">
        <v>0</v>
      </c>
      <c r="T21" s="608">
        <v>0</v>
      </c>
      <c r="U21" s="608">
        <v>0</v>
      </c>
      <c r="V21" s="608">
        <v>0</v>
      </c>
      <c r="W21" s="608">
        <v>0</v>
      </c>
      <c r="X21" s="608">
        <v>0</v>
      </c>
      <c r="Y21" s="608">
        <v>0</v>
      </c>
      <c r="Z21" s="608">
        <v>0</v>
      </c>
      <c r="AA21" s="608">
        <v>0</v>
      </c>
    </row>
    <row r="22" spans="1:27" ht="13.5" thickBot="1">
      <c r="A22" s="404">
        <v>1.5</v>
      </c>
      <c r="B22" s="403" t="s">
        <v>501</v>
      </c>
      <c r="C22" s="615">
        <v>141616594.8249999</v>
      </c>
      <c r="D22" s="608">
        <v>128105016.5318999</v>
      </c>
      <c r="E22" s="608">
        <v>748108.92180000001</v>
      </c>
      <c r="F22" s="608">
        <v>0</v>
      </c>
      <c r="G22" s="608">
        <v>0</v>
      </c>
      <c r="H22" s="608">
        <v>8923615.7500999961</v>
      </c>
      <c r="I22" s="608">
        <v>1976054.4343000001</v>
      </c>
      <c r="J22" s="608">
        <v>1041621.1889000002</v>
      </c>
      <c r="K22" s="608">
        <v>0</v>
      </c>
      <c r="L22" s="608">
        <v>4587962.5430000005</v>
      </c>
      <c r="M22" s="608">
        <v>242076.4357</v>
      </c>
      <c r="N22" s="608">
        <v>1119272.6580000001</v>
      </c>
      <c r="O22" s="608">
        <v>74244.400000000009</v>
      </c>
      <c r="P22" s="608">
        <v>1314199.5198000001</v>
      </c>
      <c r="Q22" s="608">
        <v>1656044.125</v>
      </c>
      <c r="R22" s="608">
        <v>32000</v>
      </c>
      <c r="S22" s="608">
        <v>0</v>
      </c>
      <c r="T22" s="608">
        <v>0</v>
      </c>
      <c r="U22" s="608">
        <v>0</v>
      </c>
      <c r="V22" s="608">
        <v>0</v>
      </c>
      <c r="W22" s="608">
        <v>0</v>
      </c>
      <c r="X22" s="608">
        <v>0</v>
      </c>
      <c r="Y22" s="608">
        <v>0</v>
      </c>
      <c r="Z22" s="608">
        <v>0</v>
      </c>
      <c r="AA22" s="608">
        <v>0</v>
      </c>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85" zoomScaleNormal="85" workbookViewId="0"/>
  </sheetViews>
  <sheetFormatPr defaultColWidth="9.140625" defaultRowHeight="12.75"/>
  <cols>
    <col min="1" max="1" width="11.85546875" style="379" bestFit="1" customWidth="1"/>
    <col min="2" max="2" width="93.42578125" style="379" customWidth="1"/>
    <col min="3" max="3" width="14.5703125" style="379" customWidth="1"/>
    <col min="4" max="5" width="16.140625" style="379" customWidth="1"/>
    <col min="6" max="6" width="16.140625" style="396" customWidth="1"/>
    <col min="7" max="7" width="25.140625" style="396" customWidth="1"/>
    <col min="8" max="8" width="16.140625" style="379" customWidth="1"/>
    <col min="9" max="11" width="16.140625" style="396" customWidth="1"/>
    <col min="12" max="12" width="26.140625" style="396" customWidth="1"/>
    <col min="13" max="16384" width="9.140625" style="379"/>
  </cols>
  <sheetData>
    <row r="1" spans="1:12" ht="13.5">
      <c r="A1" s="292" t="s">
        <v>30</v>
      </c>
      <c r="B1" s="366" t="str">
        <f>'Info '!C2</f>
        <v>JSC TBC Bank</v>
      </c>
      <c r="F1" s="379"/>
      <c r="G1" s="379"/>
      <c r="I1" s="379"/>
      <c r="J1" s="379"/>
      <c r="K1" s="379"/>
      <c r="L1" s="379"/>
    </row>
    <row r="2" spans="1:12">
      <c r="A2" s="292" t="s">
        <v>31</v>
      </c>
      <c r="B2" s="365">
        <f>'1. key ratios '!B2</f>
        <v>45291</v>
      </c>
      <c r="F2" s="379"/>
      <c r="G2" s="379"/>
      <c r="I2" s="379"/>
      <c r="J2" s="379"/>
      <c r="K2" s="379"/>
      <c r="L2" s="379"/>
    </row>
    <row r="3" spans="1:12">
      <c r="A3" s="293" t="s">
        <v>502</v>
      </c>
      <c r="F3" s="379"/>
      <c r="G3" s="379"/>
      <c r="I3" s="379"/>
      <c r="J3" s="379"/>
      <c r="K3" s="379"/>
      <c r="L3" s="379"/>
    </row>
    <row r="4" spans="1:12">
      <c r="F4" s="379"/>
      <c r="G4" s="379"/>
      <c r="I4" s="379"/>
      <c r="J4" s="379"/>
      <c r="K4" s="379"/>
      <c r="L4" s="379"/>
    </row>
    <row r="5" spans="1:12" ht="37.5" customHeight="1">
      <c r="A5" s="687" t="s">
        <v>519</v>
      </c>
      <c r="B5" s="688"/>
      <c r="C5" s="733" t="s">
        <v>503</v>
      </c>
      <c r="D5" s="734"/>
      <c r="E5" s="734"/>
      <c r="F5" s="734"/>
      <c r="G5" s="734"/>
      <c r="H5" s="733" t="s">
        <v>663</v>
      </c>
      <c r="I5" s="735"/>
      <c r="J5" s="735"/>
      <c r="K5" s="735"/>
      <c r="L5" s="736"/>
    </row>
    <row r="6" spans="1:12" ht="39.6" customHeight="1">
      <c r="A6" s="691"/>
      <c r="B6" s="692"/>
      <c r="C6" s="295"/>
      <c r="D6" s="377" t="s">
        <v>684</v>
      </c>
      <c r="E6" s="377" t="s">
        <v>683</v>
      </c>
      <c r="F6" s="377" t="s">
        <v>682</v>
      </c>
      <c r="G6" s="377" t="s">
        <v>681</v>
      </c>
      <c r="H6" s="397"/>
      <c r="I6" s="377" t="s">
        <v>684</v>
      </c>
      <c r="J6" s="377" t="s">
        <v>683</v>
      </c>
      <c r="K6" s="377" t="s">
        <v>682</v>
      </c>
      <c r="L6" s="377" t="s">
        <v>681</v>
      </c>
    </row>
    <row r="7" spans="1:12">
      <c r="A7" s="368">
        <v>1</v>
      </c>
      <c r="B7" s="383" t="s">
        <v>522</v>
      </c>
      <c r="C7" s="618">
        <v>281408513.15797496</v>
      </c>
      <c r="D7" s="618">
        <v>261353248.06117597</v>
      </c>
      <c r="E7" s="618">
        <v>17308714.412378997</v>
      </c>
      <c r="F7" s="618">
        <v>2746550.6844199994</v>
      </c>
      <c r="G7" s="618">
        <v>0</v>
      </c>
      <c r="H7" s="618">
        <v>6550974.8356999997</v>
      </c>
      <c r="I7" s="618">
        <v>2809509.6587999994</v>
      </c>
      <c r="J7" s="618">
        <v>1996038.1162000003</v>
      </c>
      <c r="K7" s="618">
        <v>1745427.0607000003</v>
      </c>
      <c r="L7" s="618">
        <v>0</v>
      </c>
    </row>
    <row r="8" spans="1:12">
      <c r="A8" s="368">
        <v>2</v>
      </c>
      <c r="B8" s="383" t="s">
        <v>435</v>
      </c>
      <c r="C8" s="618">
        <v>409801765.07669002</v>
      </c>
      <c r="D8" s="618">
        <v>395973799.50164801</v>
      </c>
      <c r="E8" s="618">
        <v>12256707.070398998</v>
      </c>
      <c r="F8" s="618">
        <v>1571258.5046430002</v>
      </c>
      <c r="G8" s="618">
        <v>0</v>
      </c>
      <c r="H8" s="618">
        <v>3087094.072600001</v>
      </c>
      <c r="I8" s="618">
        <v>1404503.7827000006</v>
      </c>
      <c r="J8" s="618">
        <v>745331.62030000018</v>
      </c>
      <c r="K8" s="618">
        <v>937258.66960000002</v>
      </c>
      <c r="L8" s="618">
        <v>0</v>
      </c>
    </row>
    <row r="9" spans="1:12">
      <c r="A9" s="368">
        <v>3</v>
      </c>
      <c r="B9" s="383" t="s">
        <v>436</v>
      </c>
      <c r="C9" s="618">
        <v>124083605.72028899</v>
      </c>
      <c r="D9" s="618">
        <v>123503450.916152</v>
      </c>
      <c r="E9" s="618">
        <v>246804.10724700001</v>
      </c>
      <c r="F9" s="618">
        <v>333350.69689000002</v>
      </c>
      <c r="G9" s="618">
        <v>0</v>
      </c>
      <c r="H9" s="618">
        <v>824685.2435000001</v>
      </c>
      <c r="I9" s="618">
        <v>526493.90780000004</v>
      </c>
      <c r="J9" s="618">
        <v>26446.596899999997</v>
      </c>
      <c r="K9" s="618">
        <v>271744.73879999999</v>
      </c>
      <c r="L9" s="618">
        <v>0</v>
      </c>
    </row>
    <row r="10" spans="1:12">
      <c r="A10" s="368">
        <v>4</v>
      </c>
      <c r="B10" s="383" t="s">
        <v>523</v>
      </c>
      <c r="C10" s="618">
        <v>1156793050.4683828</v>
      </c>
      <c r="D10" s="618">
        <v>1035775517.9530358</v>
      </c>
      <c r="E10" s="618">
        <v>93592124.289074004</v>
      </c>
      <c r="F10" s="618">
        <v>27425408.226273</v>
      </c>
      <c r="G10" s="618">
        <v>0</v>
      </c>
      <c r="H10" s="618">
        <v>14931857.436700001</v>
      </c>
      <c r="I10" s="618">
        <v>2964799.7450999995</v>
      </c>
      <c r="J10" s="618">
        <v>65534.242500000008</v>
      </c>
      <c r="K10" s="618">
        <v>11901523.449100001</v>
      </c>
      <c r="L10" s="618">
        <v>0</v>
      </c>
    </row>
    <row r="11" spans="1:12">
      <c r="A11" s="368">
        <v>5</v>
      </c>
      <c r="B11" s="383" t="s">
        <v>437</v>
      </c>
      <c r="C11" s="618">
        <v>1145847228.267725</v>
      </c>
      <c r="D11" s="618">
        <v>1092512523.106106</v>
      </c>
      <c r="E11" s="618">
        <v>21433470.471481998</v>
      </c>
      <c r="F11" s="618">
        <v>31901234.690137003</v>
      </c>
      <c r="G11" s="618">
        <v>0</v>
      </c>
      <c r="H11" s="618">
        <v>7819519.0658</v>
      </c>
      <c r="I11" s="618">
        <v>2420841.7239000001</v>
      </c>
      <c r="J11" s="618">
        <v>299842.74739999993</v>
      </c>
      <c r="K11" s="618">
        <v>5098834.5944999997</v>
      </c>
      <c r="L11" s="618">
        <v>0</v>
      </c>
    </row>
    <row r="12" spans="1:12">
      <c r="A12" s="368">
        <v>6</v>
      </c>
      <c r="B12" s="383" t="s">
        <v>438</v>
      </c>
      <c r="C12" s="618">
        <v>444271730.27851903</v>
      </c>
      <c r="D12" s="618">
        <v>390099524.42532307</v>
      </c>
      <c r="E12" s="618">
        <v>18084254.023012001</v>
      </c>
      <c r="F12" s="618">
        <v>36087951.830183998</v>
      </c>
      <c r="G12" s="618">
        <v>0</v>
      </c>
      <c r="H12" s="618">
        <v>21684952.752100002</v>
      </c>
      <c r="I12" s="618">
        <v>2230593.0705999997</v>
      </c>
      <c r="J12" s="618">
        <v>1696346.7305999992</v>
      </c>
      <c r="K12" s="618">
        <v>17758012.950900003</v>
      </c>
      <c r="L12" s="618">
        <v>0</v>
      </c>
    </row>
    <row r="13" spans="1:12">
      <c r="A13" s="368">
        <v>7</v>
      </c>
      <c r="B13" s="383" t="s">
        <v>439</v>
      </c>
      <c r="C13" s="618">
        <v>709722599.55689287</v>
      </c>
      <c r="D13" s="618">
        <v>673270353.7910769</v>
      </c>
      <c r="E13" s="618">
        <v>14475110.701244999</v>
      </c>
      <c r="F13" s="618">
        <v>21977135.064570997</v>
      </c>
      <c r="G13" s="618">
        <v>0</v>
      </c>
      <c r="H13" s="618">
        <v>8129968.9701999985</v>
      </c>
      <c r="I13" s="618">
        <v>2077713.4933999993</v>
      </c>
      <c r="J13" s="618">
        <v>1087598.8014</v>
      </c>
      <c r="K13" s="618">
        <v>4964656.6753999991</v>
      </c>
      <c r="L13" s="618">
        <v>0</v>
      </c>
    </row>
    <row r="14" spans="1:12">
      <c r="A14" s="368">
        <v>8</v>
      </c>
      <c r="B14" s="383" t="s">
        <v>440</v>
      </c>
      <c r="C14" s="618">
        <v>1100746129.8968523</v>
      </c>
      <c r="D14" s="618">
        <v>1065402300.6571802</v>
      </c>
      <c r="E14" s="618">
        <v>23354935.95477701</v>
      </c>
      <c r="F14" s="618">
        <v>11779086.956328003</v>
      </c>
      <c r="G14" s="618">
        <v>209806.32856699999</v>
      </c>
      <c r="H14" s="618">
        <v>11716670.1152</v>
      </c>
      <c r="I14" s="618">
        <v>4538182.8801999995</v>
      </c>
      <c r="J14" s="618">
        <v>2496137.8481000005</v>
      </c>
      <c r="K14" s="618">
        <v>4472543.3869000003</v>
      </c>
      <c r="L14" s="618">
        <v>209806</v>
      </c>
    </row>
    <row r="15" spans="1:12">
      <c r="A15" s="368">
        <v>9</v>
      </c>
      <c r="B15" s="383" t="s">
        <v>441</v>
      </c>
      <c r="C15" s="618">
        <v>474765479.74576306</v>
      </c>
      <c r="D15" s="618">
        <v>444315131.90755004</v>
      </c>
      <c r="E15" s="618">
        <v>13171671.565051001</v>
      </c>
      <c r="F15" s="618">
        <v>17278676.273162</v>
      </c>
      <c r="G15" s="618">
        <v>0</v>
      </c>
      <c r="H15" s="618">
        <v>4846730.8703999994</v>
      </c>
      <c r="I15" s="618">
        <v>1289189.6734</v>
      </c>
      <c r="J15" s="618">
        <v>817081.01740000013</v>
      </c>
      <c r="K15" s="618">
        <v>2740460.1795999995</v>
      </c>
      <c r="L15" s="618">
        <v>0</v>
      </c>
    </row>
    <row r="16" spans="1:12">
      <c r="A16" s="368">
        <v>10</v>
      </c>
      <c r="B16" s="383" t="s">
        <v>442</v>
      </c>
      <c r="C16" s="618">
        <v>198996089.43704903</v>
      </c>
      <c r="D16" s="618">
        <v>192689530.71263501</v>
      </c>
      <c r="E16" s="618">
        <v>4967467.1093800003</v>
      </c>
      <c r="F16" s="618">
        <v>1339091.6150339998</v>
      </c>
      <c r="G16" s="618">
        <v>0</v>
      </c>
      <c r="H16" s="618">
        <v>2094703.7154999999</v>
      </c>
      <c r="I16" s="618">
        <v>739001.5107000001</v>
      </c>
      <c r="J16" s="618">
        <v>459320.23049999995</v>
      </c>
      <c r="K16" s="618">
        <v>896381.9743</v>
      </c>
      <c r="L16" s="618">
        <v>0</v>
      </c>
    </row>
    <row r="17" spans="1:12">
      <c r="A17" s="368">
        <v>11</v>
      </c>
      <c r="B17" s="383" t="s">
        <v>443</v>
      </c>
      <c r="C17" s="618">
        <v>229529091.14337197</v>
      </c>
      <c r="D17" s="618">
        <v>208543357.53781199</v>
      </c>
      <c r="E17" s="618">
        <v>14477540.007209999</v>
      </c>
      <c r="F17" s="618">
        <v>6508193.5983500006</v>
      </c>
      <c r="G17" s="618">
        <v>0</v>
      </c>
      <c r="H17" s="618">
        <v>4320747.2434</v>
      </c>
      <c r="I17" s="618">
        <v>1252383.9473999999</v>
      </c>
      <c r="J17" s="618">
        <v>1628976.2053999996</v>
      </c>
      <c r="K17" s="618">
        <v>1439387.0906000002</v>
      </c>
      <c r="L17" s="618">
        <v>0</v>
      </c>
    </row>
    <row r="18" spans="1:12">
      <c r="A18" s="368">
        <v>12</v>
      </c>
      <c r="B18" s="383" t="s">
        <v>444</v>
      </c>
      <c r="C18" s="618">
        <v>1316749532.526679</v>
      </c>
      <c r="D18" s="618">
        <v>1206026371.8337879</v>
      </c>
      <c r="E18" s="618">
        <v>78695658.355388999</v>
      </c>
      <c r="F18" s="618">
        <v>32027502.337501988</v>
      </c>
      <c r="G18" s="618">
        <v>0</v>
      </c>
      <c r="H18" s="618">
        <v>20473247.7742</v>
      </c>
      <c r="I18" s="618">
        <v>4419217.9157000016</v>
      </c>
      <c r="J18" s="618">
        <v>4799236.9133000011</v>
      </c>
      <c r="K18" s="618">
        <v>11254792.945199998</v>
      </c>
      <c r="L18" s="618">
        <v>0</v>
      </c>
    </row>
    <row r="19" spans="1:12">
      <c r="A19" s="368">
        <v>13</v>
      </c>
      <c r="B19" s="383" t="s">
        <v>445</v>
      </c>
      <c r="C19" s="618">
        <v>511698633.95913494</v>
      </c>
      <c r="D19" s="618">
        <v>463331696.48401392</v>
      </c>
      <c r="E19" s="618">
        <v>33940285.700043008</v>
      </c>
      <c r="F19" s="618">
        <v>14426651.775077997</v>
      </c>
      <c r="G19" s="618">
        <v>0</v>
      </c>
      <c r="H19" s="618">
        <v>8083436.213299999</v>
      </c>
      <c r="I19" s="618">
        <v>2050631.1111999995</v>
      </c>
      <c r="J19" s="618">
        <v>2353023.5593999992</v>
      </c>
      <c r="K19" s="618">
        <v>3679781.5427000006</v>
      </c>
      <c r="L19" s="618">
        <v>0</v>
      </c>
    </row>
    <row r="20" spans="1:12">
      <c r="A20" s="368">
        <v>14</v>
      </c>
      <c r="B20" s="383" t="s">
        <v>446</v>
      </c>
      <c r="C20" s="618">
        <v>1255542938.4741042</v>
      </c>
      <c r="D20" s="618">
        <v>1137485679.3058562</v>
      </c>
      <c r="E20" s="618">
        <v>98892131.119853988</v>
      </c>
      <c r="F20" s="618">
        <v>19165128.048394002</v>
      </c>
      <c r="G20" s="618">
        <v>0</v>
      </c>
      <c r="H20" s="618">
        <v>7350413.8801999995</v>
      </c>
      <c r="I20" s="618">
        <v>2916164.5567000001</v>
      </c>
      <c r="J20" s="618">
        <v>1311525.9263999998</v>
      </c>
      <c r="K20" s="618">
        <v>3122723.3970999997</v>
      </c>
      <c r="L20" s="618">
        <v>0</v>
      </c>
    </row>
    <row r="21" spans="1:12">
      <c r="A21" s="368">
        <v>15</v>
      </c>
      <c r="B21" s="383" t="s">
        <v>447</v>
      </c>
      <c r="C21" s="618">
        <v>415069792.03299987</v>
      </c>
      <c r="D21" s="618">
        <v>363912908.04781693</v>
      </c>
      <c r="E21" s="618">
        <v>28639225.882587988</v>
      </c>
      <c r="F21" s="618">
        <v>22517658.102594998</v>
      </c>
      <c r="G21" s="618">
        <v>0</v>
      </c>
      <c r="H21" s="618">
        <v>4487244.4640999995</v>
      </c>
      <c r="I21" s="618">
        <v>1318336.1950999997</v>
      </c>
      <c r="J21" s="618">
        <v>1026874.9806000001</v>
      </c>
      <c r="K21" s="618">
        <v>2142033.2884</v>
      </c>
      <c r="L21" s="618">
        <v>0</v>
      </c>
    </row>
    <row r="22" spans="1:12">
      <c r="A22" s="368">
        <v>16</v>
      </c>
      <c r="B22" s="383" t="s">
        <v>448</v>
      </c>
      <c r="C22" s="618">
        <v>291983548.265414</v>
      </c>
      <c r="D22" s="618">
        <v>165585357.04927897</v>
      </c>
      <c r="E22" s="618">
        <v>125702757.95449001</v>
      </c>
      <c r="F22" s="618">
        <v>695433.26164499996</v>
      </c>
      <c r="G22" s="618">
        <v>0</v>
      </c>
      <c r="H22" s="618">
        <v>2378893.9369999999</v>
      </c>
      <c r="I22" s="618">
        <v>648737.88360000006</v>
      </c>
      <c r="J22" s="618">
        <v>1088767.4092000001</v>
      </c>
      <c r="K22" s="618">
        <v>641388.64419999986</v>
      </c>
      <c r="L22" s="618">
        <v>0</v>
      </c>
    </row>
    <row r="23" spans="1:12">
      <c r="A23" s="368">
        <v>17</v>
      </c>
      <c r="B23" s="383" t="s">
        <v>526</v>
      </c>
      <c r="C23" s="618">
        <v>271077542.49971396</v>
      </c>
      <c r="D23" s="618">
        <v>242879076.56645897</v>
      </c>
      <c r="E23" s="618">
        <v>24344741.193479002</v>
      </c>
      <c r="F23" s="618">
        <v>3853724.7397759999</v>
      </c>
      <c r="G23" s="618">
        <v>0</v>
      </c>
      <c r="H23" s="618">
        <v>1049347.9643000001</v>
      </c>
      <c r="I23" s="618">
        <v>484159.7157</v>
      </c>
      <c r="J23" s="618">
        <v>45464.727599999998</v>
      </c>
      <c r="K23" s="618">
        <v>519723.52100000001</v>
      </c>
      <c r="L23" s="618">
        <v>0</v>
      </c>
    </row>
    <row r="24" spans="1:12">
      <c r="A24" s="368">
        <v>18</v>
      </c>
      <c r="B24" s="383" t="s">
        <v>449</v>
      </c>
      <c r="C24" s="618">
        <v>1018931837.4298548</v>
      </c>
      <c r="D24" s="618">
        <v>1009255454.8526897</v>
      </c>
      <c r="E24" s="618">
        <v>8061992.4792409977</v>
      </c>
      <c r="F24" s="618">
        <v>1614390.0979240001</v>
      </c>
      <c r="G24" s="618">
        <v>0</v>
      </c>
      <c r="H24" s="618">
        <v>3564820.0925000003</v>
      </c>
      <c r="I24" s="618">
        <v>2874907.4517000006</v>
      </c>
      <c r="J24" s="618">
        <v>183991.80159999998</v>
      </c>
      <c r="K24" s="618">
        <v>505920.83919999999</v>
      </c>
      <c r="L24" s="618">
        <v>0</v>
      </c>
    </row>
    <row r="25" spans="1:12">
      <c r="A25" s="368">
        <v>19</v>
      </c>
      <c r="B25" s="383" t="s">
        <v>450</v>
      </c>
      <c r="C25" s="618">
        <v>98838984.333087012</v>
      </c>
      <c r="D25" s="618">
        <v>95853140.255057007</v>
      </c>
      <c r="E25" s="618">
        <v>2160684.7828080002</v>
      </c>
      <c r="F25" s="618">
        <v>825159.2952220001</v>
      </c>
      <c r="G25" s="618">
        <v>0</v>
      </c>
      <c r="H25" s="618">
        <v>1265120.8032999998</v>
      </c>
      <c r="I25" s="618">
        <v>522698.80519999989</v>
      </c>
      <c r="J25" s="618">
        <v>269986.94419999997</v>
      </c>
      <c r="K25" s="618">
        <v>472435.05389999994</v>
      </c>
      <c r="L25" s="618">
        <v>0</v>
      </c>
    </row>
    <row r="26" spans="1:12">
      <c r="A26" s="368">
        <v>20</v>
      </c>
      <c r="B26" s="383" t="s">
        <v>525</v>
      </c>
      <c r="C26" s="618">
        <v>667177120.17436278</v>
      </c>
      <c r="D26" s="618">
        <v>613217366.93642187</v>
      </c>
      <c r="E26" s="618">
        <v>39568579.965374999</v>
      </c>
      <c r="F26" s="618">
        <v>14391173.272565998</v>
      </c>
      <c r="G26" s="618">
        <v>0</v>
      </c>
      <c r="H26" s="618">
        <v>7476782.2205000008</v>
      </c>
      <c r="I26" s="618">
        <v>1824139.4444000002</v>
      </c>
      <c r="J26" s="618">
        <v>3052502.7942000008</v>
      </c>
      <c r="K26" s="618">
        <v>2600139.9819</v>
      </c>
      <c r="L26" s="618">
        <v>0</v>
      </c>
    </row>
    <row r="27" spans="1:12">
      <c r="A27" s="368">
        <v>21</v>
      </c>
      <c r="B27" s="383" t="s">
        <v>451</v>
      </c>
      <c r="C27" s="618">
        <v>85843663.33524701</v>
      </c>
      <c r="D27" s="618">
        <v>85072193.401121005</v>
      </c>
      <c r="E27" s="618">
        <v>567950.44400499982</v>
      </c>
      <c r="F27" s="618">
        <v>203519.49012100001</v>
      </c>
      <c r="G27" s="618">
        <v>0</v>
      </c>
      <c r="H27" s="618">
        <v>624358.61580000003</v>
      </c>
      <c r="I27" s="618">
        <v>392242.69650000002</v>
      </c>
      <c r="J27" s="618">
        <v>74811.797399999996</v>
      </c>
      <c r="K27" s="618">
        <v>157304.1219</v>
      </c>
      <c r="L27" s="618">
        <v>0</v>
      </c>
    </row>
    <row r="28" spans="1:12">
      <c r="A28" s="368">
        <v>22</v>
      </c>
      <c r="B28" s="383" t="s">
        <v>452</v>
      </c>
      <c r="C28" s="618">
        <v>76894302.114966989</v>
      </c>
      <c r="D28" s="618">
        <v>74859694.809181988</v>
      </c>
      <c r="E28" s="618">
        <v>1508612.9903039997</v>
      </c>
      <c r="F28" s="618">
        <v>525994.315481</v>
      </c>
      <c r="G28" s="618">
        <v>0</v>
      </c>
      <c r="H28" s="618">
        <v>873940.69559999998</v>
      </c>
      <c r="I28" s="618">
        <v>427463.55789999996</v>
      </c>
      <c r="J28" s="618">
        <v>182774.462</v>
      </c>
      <c r="K28" s="618">
        <v>263702.67569999996</v>
      </c>
      <c r="L28" s="618">
        <v>0</v>
      </c>
    </row>
    <row r="29" spans="1:12">
      <c r="A29" s="368">
        <v>23</v>
      </c>
      <c r="B29" s="383" t="s">
        <v>453</v>
      </c>
      <c r="C29" s="618">
        <v>4106693112.540154</v>
      </c>
      <c r="D29" s="618">
        <v>3758989460.8359132</v>
      </c>
      <c r="E29" s="618">
        <v>288733864.9296869</v>
      </c>
      <c r="F29" s="618">
        <v>58969786.774553984</v>
      </c>
      <c r="G29" s="618">
        <v>0</v>
      </c>
      <c r="H29" s="618">
        <v>68161780.994800001</v>
      </c>
      <c r="I29" s="618">
        <v>18954166.32170001</v>
      </c>
      <c r="J29" s="618">
        <v>21157824.6371</v>
      </c>
      <c r="K29" s="618">
        <v>28049790.035999995</v>
      </c>
      <c r="L29" s="618">
        <v>0</v>
      </c>
    </row>
    <row r="30" spans="1:12">
      <c r="A30" s="368">
        <v>24</v>
      </c>
      <c r="B30" s="383" t="s">
        <v>524</v>
      </c>
      <c r="C30" s="618">
        <v>1155214725.5006292</v>
      </c>
      <c r="D30" s="618">
        <v>1067708209.6808361</v>
      </c>
      <c r="E30" s="618">
        <v>68724297.061996996</v>
      </c>
      <c r="F30" s="618">
        <v>18782218.757796001</v>
      </c>
      <c r="G30" s="618">
        <v>0</v>
      </c>
      <c r="H30" s="618">
        <v>28080348.293199997</v>
      </c>
      <c r="I30" s="618">
        <v>8300656.2337999977</v>
      </c>
      <c r="J30" s="618">
        <v>9977540.3412000015</v>
      </c>
      <c r="K30" s="618">
        <v>9802151.7181999981</v>
      </c>
      <c r="L30" s="618">
        <v>0</v>
      </c>
    </row>
    <row r="31" spans="1:12">
      <c r="A31" s="368">
        <v>25</v>
      </c>
      <c r="B31" s="383" t="s">
        <v>454</v>
      </c>
      <c r="C31" s="618">
        <v>2997746665.2933335</v>
      </c>
      <c r="D31" s="618">
        <v>2741595182.2378888</v>
      </c>
      <c r="E31" s="618">
        <v>217180433.131908</v>
      </c>
      <c r="F31" s="618">
        <v>38971049.923537001</v>
      </c>
      <c r="G31" s="618">
        <v>0</v>
      </c>
      <c r="H31" s="618">
        <v>59081006.586400017</v>
      </c>
      <c r="I31" s="618">
        <v>19178013.833000015</v>
      </c>
      <c r="J31" s="618">
        <v>19118695.611699995</v>
      </c>
      <c r="K31" s="618">
        <v>20784297.141700003</v>
      </c>
      <c r="L31" s="618">
        <v>0</v>
      </c>
    </row>
    <row r="32" spans="1:12">
      <c r="A32" s="368">
        <v>26</v>
      </c>
      <c r="B32" s="383" t="s">
        <v>521</v>
      </c>
      <c r="C32" s="618">
        <v>732347041.64793193</v>
      </c>
      <c r="D32" s="618">
        <v>684421538.14897799</v>
      </c>
      <c r="E32" s="618">
        <v>34911818.277112983</v>
      </c>
      <c r="F32" s="618">
        <v>13008781.259816999</v>
      </c>
      <c r="G32" s="618">
        <v>4903.9620239999995</v>
      </c>
      <c r="H32" s="618">
        <v>13121282.912599996</v>
      </c>
      <c r="I32" s="618">
        <v>881509.15780000028</v>
      </c>
      <c r="J32" s="618">
        <v>1869604.2708000003</v>
      </c>
      <c r="K32" s="618">
        <v>10417596.378599996</v>
      </c>
      <c r="L32" s="618">
        <v>-47426.8946</v>
      </c>
    </row>
    <row r="33" spans="1:12">
      <c r="A33" s="368">
        <v>27</v>
      </c>
      <c r="B33" s="425" t="s">
        <v>64</v>
      </c>
      <c r="C33" s="618">
        <v>21277774722.877125</v>
      </c>
      <c r="D33" s="618">
        <v>19593632069.014996</v>
      </c>
      <c r="E33" s="618">
        <v>1285001833.9795368</v>
      </c>
      <c r="F33" s="618">
        <v>398926109.59199995</v>
      </c>
      <c r="G33" s="618">
        <v>214710.290591</v>
      </c>
      <c r="H33" s="618">
        <v>312079929.76890004</v>
      </c>
      <c r="I33" s="618">
        <v>87446258.274000019</v>
      </c>
      <c r="J33" s="618">
        <v>77831280.333399996</v>
      </c>
      <c r="K33" s="618">
        <v>146640012.05610001</v>
      </c>
      <c r="L33" s="618">
        <v>162379.1054</v>
      </c>
    </row>
    <row r="35" spans="1:12">
      <c r="B35" s="424"/>
      <c r="C35" s="424"/>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zoomScale="85" zoomScaleNormal="85" workbookViewId="0"/>
  </sheetViews>
  <sheetFormatPr defaultColWidth="8.85546875" defaultRowHeight="12"/>
  <cols>
    <col min="1" max="1" width="11.85546875" style="426" bestFit="1" customWidth="1"/>
    <col min="2" max="2" width="55.5703125" style="426" customWidth="1"/>
    <col min="3" max="11" width="28.140625" style="426" customWidth="1"/>
    <col min="12" max="16384" width="8.85546875" style="426"/>
  </cols>
  <sheetData>
    <row r="1" spans="1:11" s="379" customFormat="1" ht="13.5">
      <c r="A1" s="292" t="s">
        <v>30</v>
      </c>
      <c r="B1" s="366" t="str">
        <f>'Info '!C2</f>
        <v>JSC TBC Bank</v>
      </c>
    </row>
    <row r="2" spans="1:11" s="379" customFormat="1" ht="12.75">
      <c r="A2" s="292" t="s">
        <v>31</v>
      </c>
      <c r="B2" s="365">
        <f>'1. key ratios '!B2</f>
        <v>45291</v>
      </c>
    </row>
    <row r="3" spans="1:11" s="379" customFormat="1" ht="12.75">
      <c r="A3" s="293" t="s">
        <v>504</v>
      </c>
    </row>
    <row r="4" spans="1:11">
      <c r="C4" s="429" t="s">
        <v>698</v>
      </c>
      <c r="D4" s="429" t="s">
        <v>697</v>
      </c>
      <c r="E4" s="429" t="s">
        <v>696</v>
      </c>
      <c r="F4" s="429" t="s">
        <v>695</v>
      </c>
      <c r="G4" s="429" t="s">
        <v>694</v>
      </c>
      <c r="H4" s="429" t="s">
        <v>693</v>
      </c>
      <c r="I4" s="429" t="s">
        <v>692</v>
      </c>
      <c r="J4" s="429" t="s">
        <v>691</v>
      </c>
      <c r="K4" s="429" t="s">
        <v>690</v>
      </c>
    </row>
    <row r="5" spans="1:11" ht="104.1" customHeight="1">
      <c r="A5" s="737" t="s">
        <v>689</v>
      </c>
      <c r="B5" s="738"/>
      <c r="C5" s="428" t="s">
        <v>505</v>
      </c>
      <c r="D5" s="428" t="s">
        <v>506</v>
      </c>
      <c r="E5" s="428" t="s">
        <v>507</v>
      </c>
      <c r="F5" s="428" t="s">
        <v>508</v>
      </c>
      <c r="G5" s="428" t="s">
        <v>509</v>
      </c>
      <c r="H5" s="428" t="s">
        <v>510</v>
      </c>
      <c r="I5" s="428" t="s">
        <v>511</v>
      </c>
      <c r="J5" s="428" t="s">
        <v>512</v>
      </c>
      <c r="K5" s="428" t="s">
        <v>513</v>
      </c>
    </row>
    <row r="6" spans="1:11" ht="12.75">
      <c r="A6" s="368">
        <v>1</v>
      </c>
      <c r="B6" s="368" t="s">
        <v>473</v>
      </c>
      <c r="C6" s="608">
        <v>740389287.04030013</v>
      </c>
      <c r="D6" s="608">
        <v>180889259.52489996</v>
      </c>
      <c r="E6" s="608">
        <v>141202503.01699993</v>
      </c>
      <c r="F6" s="608">
        <v>119278416.0201</v>
      </c>
      <c r="G6" s="608">
        <v>14782158445.049328</v>
      </c>
      <c r="H6" s="608">
        <v>352541896.15200001</v>
      </c>
      <c r="I6" s="608">
        <v>952980574.00010049</v>
      </c>
      <c r="J6" s="608">
        <v>807523585.79649961</v>
      </c>
      <c r="K6" s="608">
        <v>3200810756.2747798</v>
      </c>
    </row>
    <row r="7" spans="1:11" ht="12.75">
      <c r="A7" s="368">
        <v>2</v>
      </c>
      <c r="B7" s="368" t="s">
        <v>514</v>
      </c>
      <c r="C7" s="608">
        <v>0</v>
      </c>
      <c r="D7" s="608">
        <v>0</v>
      </c>
      <c r="E7" s="608">
        <v>0</v>
      </c>
      <c r="F7" s="608">
        <v>0</v>
      </c>
      <c r="G7" s="608">
        <v>0</v>
      </c>
      <c r="H7" s="608">
        <v>0</v>
      </c>
      <c r="I7" s="608">
        <v>50257820.627099998</v>
      </c>
      <c r="J7" s="608">
        <v>0</v>
      </c>
      <c r="K7" s="608">
        <v>212699123.10106403</v>
      </c>
    </row>
    <row r="8" spans="1:11" ht="12.75">
      <c r="A8" s="368">
        <v>3</v>
      </c>
      <c r="B8" s="368" t="s">
        <v>481</v>
      </c>
      <c r="C8" s="608">
        <v>350506196.17929989</v>
      </c>
      <c r="D8" s="608">
        <v>14111010.516000001</v>
      </c>
      <c r="E8" s="608">
        <v>517777477.69050008</v>
      </c>
      <c r="F8" s="608">
        <v>0</v>
      </c>
      <c r="G8" s="608">
        <v>1251183824.8903003</v>
      </c>
      <c r="H8" s="608">
        <v>156124115.0722</v>
      </c>
      <c r="I8" s="608">
        <v>298629530.7554</v>
      </c>
      <c r="J8" s="608">
        <v>250635635.29229996</v>
      </c>
      <c r="K8" s="608">
        <v>641281313.66537344</v>
      </c>
    </row>
    <row r="9" spans="1:11" ht="12.75">
      <c r="A9" s="368">
        <v>4</v>
      </c>
      <c r="B9" s="387" t="s">
        <v>515</v>
      </c>
      <c r="C9" s="608">
        <v>277243.88310000004</v>
      </c>
      <c r="D9" s="608">
        <v>3610024.6209999998</v>
      </c>
      <c r="E9" s="608">
        <v>4573269.8461000007</v>
      </c>
      <c r="F9" s="608">
        <v>49487.327499999999</v>
      </c>
      <c r="G9" s="608">
        <v>282116856.22520006</v>
      </c>
      <c r="H9" s="608">
        <v>10776.5872</v>
      </c>
      <c r="I9" s="608">
        <v>12084730.734000001</v>
      </c>
      <c r="J9" s="608">
        <v>29212375.513000004</v>
      </c>
      <c r="K9" s="608">
        <v>67206055.145861447</v>
      </c>
    </row>
    <row r="10" spans="1:11" ht="12.75">
      <c r="A10" s="368">
        <v>5</v>
      </c>
      <c r="B10" s="387" t="s">
        <v>516</v>
      </c>
      <c r="C10" s="608">
        <v>0</v>
      </c>
      <c r="D10" s="608">
        <v>0</v>
      </c>
      <c r="E10" s="608">
        <v>0</v>
      </c>
      <c r="F10" s="608">
        <v>0</v>
      </c>
      <c r="G10" s="608">
        <v>0</v>
      </c>
      <c r="H10" s="608">
        <v>0</v>
      </c>
      <c r="I10" s="608">
        <v>0</v>
      </c>
      <c r="J10" s="608">
        <v>0</v>
      </c>
      <c r="K10" s="608">
        <v>0</v>
      </c>
    </row>
    <row r="11" spans="1:11" ht="12.75">
      <c r="A11" s="368">
        <v>6</v>
      </c>
      <c r="B11" s="387" t="s">
        <v>517</v>
      </c>
      <c r="C11" s="608">
        <v>994021.1137000001</v>
      </c>
      <c r="D11" s="608">
        <v>0</v>
      </c>
      <c r="E11" s="608">
        <v>100000</v>
      </c>
      <c r="F11" s="608">
        <v>0</v>
      </c>
      <c r="G11" s="608">
        <v>11302606.191299999</v>
      </c>
      <c r="H11" s="608">
        <v>0</v>
      </c>
      <c r="I11" s="608">
        <v>5373419.4495999999</v>
      </c>
      <c r="J11" s="608">
        <v>12096860.974200001</v>
      </c>
      <c r="K11" s="608">
        <v>4125629.7624850008</v>
      </c>
    </row>
    <row r="13" spans="1:11" ht="15">
      <c r="B13" s="427"/>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zoomScale="85" zoomScaleNormal="85" workbookViewId="0"/>
  </sheetViews>
  <sheetFormatPr defaultColWidth="8.85546875" defaultRowHeight="15"/>
  <cols>
    <col min="1" max="1" width="10" style="430" bestFit="1" customWidth="1"/>
    <col min="2" max="2" width="71.85546875" style="430" customWidth="1"/>
    <col min="3" max="3" width="14.5703125" style="430" bestFit="1" customWidth="1"/>
    <col min="4" max="7" width="15.5703125" style="430" customWidth="1"/>
    <col min="8" max="8" width="14.5703125" style="430" bestFit="1" customWidth="1"/>
    <col min="9" max="12" width="17.140625" style="430" customWidth="1"/>
    <col min="13" max="13" width="13.140625" style="430" bestFit="1" customWidth="1"/>
    <col min="14" max="17" width="16.140625" style="430" customWidth="1"/>
    <col min="18" max="18" width="12.42578125" style="430" bestFit="1" customWidth="1"/>
    <col min="19" max="19" width="47" style="430" bestFit="1" customWidth="1"/>
    <col min="20" max="20" width="43.5703125" style="430" bestFit="1" customWidth="1"/>
    <col min="21" max="21" width="46" style="430" bestFit="1" customWidth="1"/>
    <col min="22" max="22" width="43.42578125" style="430" bestFit="1" customWidth="1"/>
    <col min="23" max="16384" width="8.85546875" style="430"/>
  </cols>
  <sheetData>
    <row r="1" spans="1:22">
      <c r="A1" s="292" t="s">
        <v>30</v>
      </c>
      <c r="B1" s="366" t="str">
        <f>'Info '!C2</f>
        <v>JSC TBC Bank</v>
      </c>
    </row>
    <row r="2" spans="1:22">
      <c r="A2" s="292" t="s">
        <v>31</v>
      </c>
      <c r="B2" s="365">
        <f>'1. key ratios '!B2</f>
        <v>45291</v>
      </c>
    </row>
    <row r="3" spans="1:22">
      <c r="A3" s="293" t="s">
        <v>532</v>
      </c>
      <c r="B3" s="379"/>
    </row>
    <row r="4" spans="1:22">
      <c r="A4" s="293"/>
      <c r="B4" s="379"/>
    </row>
    <row r="5" spans="1:22" ht="24" customHeight="1">
      <c r="A5" s="739" t="s">
        <v>533</v>
      </c>
      <c r="B5" s="740"/>
      <c r="C5" s="744" t="s">
        <v>699</v>
      </c>
      <c r="D5" s="744"/>
      <c r="E5" s="744"/>
      <c r="F5" s="744"/>
      <c r="G5" s="744"/>
      <c r="H5" s="744" t="s">
        <v>551</v>
      </c>
      <c r="I5" s="744"/>
      <c r="J5" s="744"/>
      <c r="K5" s="744"/>
      <c r="L5" s="744"/>
      <c r="M5" s="744" t="s">
        <v>663</v>
      </c>
      <c r="N5" s="744"/>
      <c r="O5" s="744"/>
      <c r="P5" s="744"/>
      <c r="Q5" s="744"/>
      <c r="R5" s="743" t="s">
        <v>534</v>
      </c>
      <c r="S5" s="743" t="s">
        <v>548</v>
      </c>
      <c r="T5" s="743" t="s">
        <v>549</v>
      </c>
      <c r="U5" s="743" t="s">
        <v>710</v>
      </c>
      <c r="V5" s="743" t="s">
        <v>711</v>
      </c>
    </row>
    <row r="6" spans="1:22" ht="36" customHeight="1">
      <c r="A6" s="741"/>
      <c r="B6" s="742"/>
      <c r="C6" s="439"/>
      <c r="D6" s="377" t="s">
        <v>684</v>
      </c>
      <c r="E6" s="377" t="s">
        <v>683</v>
      </c>
      <c r="F6" s="377" t="s">
        <v>682</v>
      </c>
      <c r="G6" s="377" t="s">
        <v>681</v>
      </c>
      <c r="H6" s="439"/>
      <c r="I6" s="377" t="s">
        <v>684</v>
      </c>
      <c r="J6" s="377" t="s">
        <v>683</v>
      </c>
      <c r="K6" s="377" t="s">
        <v>682</v>
      </c>
      <c r="L6" s="377" t="s">
        <v>681</v>
      </c>
      <c r="M6" s="439"/>
      <c r="N6" s="377" t="s">
        <v>684</v>
      </c>
      <c r="O6" s="377" t="s">
        <v>683</v>
      </c>
      <c r="P6" s="377" t="s">
        <v>682</v>
      </c>
      <c r="Q6" s="377" t="s">
        <v>681</v>
      </c>
      <c r="R6" s="743"/>
      <c r="S6" s="743"/>
      <c r="T6" s="743"/>
      <c r="U6" s="743"/>
      <c r="V6" s="743"/>
    </row>
    <row r="7" spans="1:22">
      <c r="A7" s="434">
        <v>1</v>
      </c>
      <c r="B7" s="438" t="s">
        <v>542</v>
      </c>
      <c r="C7" s="619">
        <v>64365443.968295008</v>
      </c>
      <c r="D7" s="619">
        <v>61358792.354498006</v>
      </c>
      <c r="E7" s="619">
        <v>2945562.7637970001</v>
      </c>
      <c r="F7" s="619">
        <v>61088.85</v>
      </c>
      <c r="G7" s="619">
        <v>0</v>
      </c>
      <c r="H7" s="619">
        <v>64744699.705047995</v>
      </c>
      <c r="I7" s="619">
        <v>61683070.808224998</v>
      </c>
      <c r="J7" s="619">
        <v>2999497.7368419995</v>
      </c>
      <c r="K7" s="619">
        <v>62131.159981000004</v>
      </c>
      <c r="L7" s="619">
        <v>0</v>
      </c>
      <c r="M7" s="619">
        <v>932088.87360000028</v>
      </c>
      <c r="N7" s="619">
        <v>477082.7620000001</v>
      </c>
      <c r="O7" s="619">
        <v>412538.35360000015</v>
      </c>
      <c r="P7" s="619">
        <v>42467.758000000002</v>
      </c>
      <c r="Q7" s="619">
        <v>0</v>
      </c>
      <c r="R7" s="619">
        <v>869</v>
      </c>
      <c r="S7" s="620">
        <v>0.11229692060884604</v>
      </c>
      <c r="T7" s="620">
        <v>0.21987272250145254</v>
      </c>
      <c r="U7" s="620">
        <v>0.11737314999364828</v>
      </c>
      <c r="V7" s="619">
        <v>52.22266065706728</v>
      </c>
    </row>
    <row r="8" spans="1:22">
      <c r="A8" s="434">
        <v>2</v>
      </c>
      <c r="B8" s="437" t="s">
        <v>541</v>
      </c>
      <c r="C8" s="619">
        <v>2814375959.9039898</v>
      </c>
      <c r="D8" s="619">
        <v>2587700766.367568</v>
      </c>
      <c r="E8" s="619">
        <v>176152839.18811095</v>
      </c>
      <c r="F8" s="619">
        <v>50522354.348310977</v>
      </c>
      <c r="G8" s="619">
        <v>0</v>
      </c>
      <c r="H8" s="619">
        <v>2834939823.0472212</v>
      </c>
      <c r="I8" s="619">
        <v>2603495329.2302241</v>
      </c>
      <c r="J8" s="619">
        <v>180205399.24880797</v>
      </c>
      <c r="K8" s="619">
        <v>51239094.568188988</v>
      </c>
      <c r="L8" s="619">
        <v>0</v>
      </c>
      <c r="M8" s="619">
        <v>107099513.64720002</v>
      </c>
      <c r="N8" s="619">
        <v>36821943.778200001</v>
      </c>
      <c r="O8" s="619">
        <v>34218174.713299997</v>
      </c>
      <c r="P8" s="619">
        <v>36059395.155700035</v>
      </c>
      <c r="Q8" s="619">
        <v>0</v>
      </c>
      <c r="R8" s="619">
        <v>285385</v>
      </c>
      <c r="S8" s="620">
        <v>0.13599421178600804</v>
      </c>
      <c r="T8" s="620">
        <v>0.1662720105870692</v>
      </c>
      <c r="U8" s="620">
        <v>0.13874603585143164</v>
      </c>
      <c r="V8" s="619">
        <v>51.85564601760251</v>
      </c>
    </row>
    <row r="9" spans="1:22">
      <c r="A9" s="434">
        <v>3</v>
      </c>
      <c r="B9" s="437" t="s">
        <v>540</v>
      </c>
      <c r="C9" s="619">
        <v>0</v>
      </c>
      <c r="D9" s="619">
        <v>0</v>
      </c>
      <c r="E9" s="619">
        <v>0</v>
      </c>
      <c r="F9" s="619">
        <v>0</v>
      </c>
      <c r="G9" s="619">
        <v>0</v>
      </c>
      <c r="H9" s="619">
        <v>0</v>
      </c>
      <c r="I9" s="619">
        <v>0</v>
      </c>
      <c r="J9" s="619">
        <v>0</v>
      </c>
      <c r="K9" s="619">
        <v>0</v>
      </c>
      <c r="L9" s="619">
        <v>0</v>
      </c>
      <c r="M9" s="619">
        <v>0</v>
      </c>
      <c r="N9" s="619">
        <v>0</v>
      </c>
      <c r="O9" s="619">
        <v>0</v>
      </c>
      <c r="P9" s="619">
        <v>0</v>
      </c>
      <c r="Q9" s="619">
        <v>0</v>
      </c>
      <c r="R9" s="619">
        <v>0</v>
      </c>
      <c r="S9" s="620">
        <v>0</v>
      </c>
      <c r="T9" s="620">
        <v>0</v>
      </c>
      <c r="U9" s="620">
        <v>0</v>
      </c>
      <c r="V9" s="619">
        <v>0</v>
      </c>
    </row>
    <row r="10" spans="1:22">
      <c r="A10" s="434">
        <v>4</v>
      </c>
      <c r="B10" s="437" t="s">
        <v>539</v>
      </c>
      <c r="C10" s="619">
        <v>92099800.239999965</v>
      </c>
      <c r="D10" s="619">
        <v>87881327.669999957</v>
      </c>
      <c r="E10" s="619">
        <v>2628878.7599999998</v>
      </c>
      <c r="F10" s="619">
        <v>1589593.81</v>
      </c>
      <c r="G10" s="619">
        <v>0</v>
      </c>
      <c r="H10" s="619">
        <v>90636142.041199014</v>
      </c>
      <c r="I10" s="619">
        <v>86132952.527304009</v>
      </c>
      <c r="J10" s="619">
        <v>2836488.0412339997</v>
      </c>
      <c r="K10" s="619">
        <v>1666701.4726610002</v>
      </c>
      <c r="L10" s="619">
        <v>0</v>
      </c>
      <c r="M10" s="619">
        <v>4889451.1550000012</v>
      </c>
      <c r="N10" s="619">
        <v>2639178.9978000009</v>
      </c>
      <c r="O10" s="619">
        <v>800922.88750000007</v>
      </c>
      <c r="P10" s="619">
        <v>1449349.2696999998</v>
      </c>
      <c r="Q10" s="619">
        <v>0</v>
      </c>
      <c r="R10" s="619">
        <v>111406</v>
      </c>
      <c r="S10" s="620">
        <v>7.0247123679508847E-2</v>
      </c>
      <c r="T10" s="620">
        <v>0.19792765283416688</v>
      </c>
      <c r="U10" s="620">
        <v>7.7299665958982397E-2</v>
      </c>
      <c r="V10" s="619">
        <v>12.247575285599796</v>
      </c>
    </row>
    <row r="11" spans="1:22">
      <c r="A11" s="434">
        <v>5</v>
      </c>
      <c r="B11" s="437" t="s">
        <v>538</v>
      </c>
      <c r="C11" s="619">
        <v>47723103.09189301</v>
      </c>
      <c r="D11" s="619">
        <v>35669836.076694012</v>
      </c>
      <c r="E11" s="619">
        <v>3775348.3840279989</v>
      </c>
      <c r="F11" s="619">
        <v>8277918.6311709983</v>
      </c>
      <c r="G11" s="619">
        <v>0</v>
      </c>
      <c r="H11" s="619">
        <v>48442646.376712002</v>
      </c>
      <c r="I11" s="619">
        <v>36204505.231408998</v>
      </c>
      <c r="J11" s="619">
        <v>3885461.158931999</v>
      </c>
      <c r="K11" s="619">
        <v>8352679.986371004</v>
      </c>
      <c r="L11" s="619">
        <v>0</v>
      </c>
      <c r="M11" s="619">
        <v>8974472.264600005</v>
      </c>
      <c r="N11" s="619">
        <v>630833.64909999981</v>
      </c>
      <c r="O11" s="619">
        <v>886789.43560000032</v>
      </c>
      <c r="P11" s="619">
        <v>7456849.1799000045</v>
      </c>
      <c r="Q11" s="619">
        <v>0</v>
      </c>
      <c r="R11" s="619">
        <v>120627</v>
      </c>
      <c r="S11" s="620">
        <v>6.5770753904522167E-2</v>
      </c>
      <c r="T11" s="620">
        <v>7.1187549636510555E-2</v>
      </c>
      <c r="U11" s="620">
        <v>0.14065044392097761</v>
      </c>
      <c r="V11" s="619">
        <v>201.12335291725293</v>
      </c>
    </row>
    <row r="12" spans="1:22">
      <c r="A12" s="434">
        <v>6</v>
      </c>
      <c r="B12" s="437" t="s">
        <v>537</v>
      </c>
      <c r="C12" s="619">
        <v>121026675.77000003</v>
      </c>
      <c r="D12" s="619">
        <v>99224304.590000018</v>
      </c>
      <c r="E12" s="619">
        <v>18139772.960000005</v>
      </c>
      <c r="F12" s="619">
        <v>3662598.2199999997</v>
      </c>
      <c r="G12" s="619">
        <v>0</v>
      </c>
      <c r="H12" s="619">
        <v>123736908.41240002</v>
      </c>
      <c r="I12" s="619">
        <v>101050515.09310001</v>
      </c>
      <c r="J12" s="619">
        <v>18617098.130500004</v>
      </c>
      <c r="K12" s="619">
        <v>4069295.1888000024</v>
      </c>
      <c r="L12" s="619">
        <v>0</v>
      </c>
      <c r="M12" s="619">
        <v>11946949.549300002</v>
      </c>
      <c r="N12" s="619">
        <v>3786156.1279000002</v>
      </c>
      <c r="O12" s="619">
        <v>4666881.9869000008</v>
      </c>
      <c r="P12" s="619">
        <v>3493911.4345000009</v>
      </c>
      <c r="Q12" s="619">
        <v>0</v>
      </c>
      <c r="R12" s="619">
        <v>96089</v>
      </c>
      <c r="S12" s="620">
        <v>0.33787736241276733</v>
      </c>
      <c r="T12" s="620">
        <v>0.33787736241276772</v>
      </c>
      <c r="U12" s="620">
        <v>0.34072368203326053</v>
      </c>
      <c r="V12" s="619">
        <v>384.62931095336188</v>
      </c>
    </row>
    <row r="13" spans="1:22">
      <c r="A13" s="434">
        <v>7</v>
      </c>
      <c r="B13" s="437" t="s">
        <v>536</v>
      </c>
      <c r="C13" s="619">
        <v>4979774579.5450964</v>
      </c>
      <c r="D13" s="619">
        <v>4560064501.9507675</v>
      </c>
      <c r="E13" s="619">
        <v>371892462.25829077</v>
      </c>
      <c r="F13" s="619">
        <v>47766452.486272015</v>
      </c>
      <c r="G13" s="619">
        <v>51162.849765999999</v>
      </c>
      <c r="H13" s="619">
        <v>5107267511.6588631</v>
      </c>
      <c r="I13" s="619">
        <v>4671476224.3630095</v>
      </c>
      <c r="J13" s="619">
        <v>386867034.06387812</v>
      </c>
      <c r="K13" s="619">
        <v>48919349.269952014</v>
      </c>
      <c r="L13" s="619">
        <v>4903.9620239999995</v>
      </c>
      <c r="M13" s="619">
        <v>29398451.990000002</v>
      </c>
      <c r="N13" s="619">
        <v>2282535.6644000006</v>
      </c>
      <c r="O13" s="619">
        <v>8460571.5546000041</v>
      </c>
      <c r="P13" s="619">
        <v>18702771.665599998</v>
      </c>
      <c r="Q13" s="619">
        <v>-47426.8946</v>
      </c>
      <c r="R13" s="619">
        <v>48392</v>
      </c>
      <c r="S13" s="620">
        <v>9.6784197390671817E-2</v>
      </c>
      <c r="T13" s="620">
        <v>0.11163750454209241</v>
      </c>
      <c r="U13" s="620">
        <v>9.3386669455790133E-2</v>
      </c>
      <c r="V13" s="619">
        <v>127.20593564070599</v>
      </c>
    </row>
    <row r="14" spans="1:22">
      <c r="A14" s="432">
        <v>7.1</v>
      </c>
      <c r="B14" s="431" t="s">
        <v>545</v>
      </c>
      <c r="C14" s="619">
        <v>3828717148.7009258</v>
      </c>
      <c r="D14" s="619">
        <v>3484062822.6162472</v>
      </c>
      <c r="E14" s="619">
        <v>302265720.23359877</v>
      </c>
      <c r="F14" s="619">
        <v>42349121.263616018</v>
      </c>
      <c r="G14" s="619">
        <v>39484.587463999997</v>
      </c>
      <c r="H14" s="619">
        <v>3928120091.3894405</v>
      </c>
      <c r="I14" s="619">
        <v>3570396524.4452505</v>
      </c>
      <c r="J14" s="619">
        <v>314502356.15379113</v>
      </c>
      <c r="K14" s="619">
        <v>43217006.443512015</v>
      </c>
      <c r="L14" s="619">
        <v>4204.3468869999997</v>
      </c>
      <c r="M14" s="619">
        <v>25818469.666000001</v>
      </c>
      <c r="N14" s="619">
        <v>1836829.1278000004</v>
      </c>
      <c r="O14" s="619">
        <v>7071869.7200000035</v>
      </c>
      <c r="P14" s="619">
        <v>16946055.101199999</v>
      </c>
      <c r="Q14" s="619">
        <v>-36284.283000000003</v>
      </c>
      <c r="R14" s="619">
        <v>34353</v>
      </c>
      <c r="S14" s="620">
        <v>9.6665643104951557E-2</v>
      </c>
      <c r="T14" s="620">
        <v>0.1110677578414222</v>
      </c>
      <c r="U14" s="620">
        <v>9.284421286482003E-2</v>
      </c>
      <c r="V14" s="619">
        <v>128.16034243737104</v>
      </c>
    </row>
    <row r="15" spans="1:22">
      <c r="A15" s="432">
        <v>7.2</v>
      </c>
      <c r="B15" s="431" t="s">
        <v>547</v>
      </c>
      <c r="C15" s="619">
        <v>718434293.40625572</v>
      </c>
      <c r="D15" s="619">
        <v>677543184.59298563</v>
      </c>
      <c r="E15" s="619">
        <v>38200898.205826007</v>
      </c>
      <c r="F15" s="619">
        <v>2690210.6074439995</v>
      </c>
      <c r="G15" s="619">
        <v>0</v>
      </c>
      <c r="H15" s="619">
        <v>735460423.17973101</v>
      </c>
      <c r="I15" s="619">
        <v>692827189.66023302</v>
      </c>
      <c r="J15" s="619">
        <v>39741537.635537989</v>
      </c>
      <c r="K15" s="619">
        <v>2891695.8839600007</v>
      </c>
      <c r="L15" s="619">
        <v>0</v>
      </c>
      <c r="M15" s="619">
        <v>1624636.0564000001</v>
      </c>
      <c r="N15" s="619">
        <v>291636.64290000015</v>
      </c>
      <c r="O15" s="619">
        <v>735369.16619999998</v>
      </c>
      <c r="P15" s="619">
        <v>597630.24729999993</v>
      </c>
      <c r="Q15" s="619">
        <v>0</v>
      </c>
      <c r="R15" s="619">
        <v>5707</v>
      </c>
      <c r="S15" s="620">
        <v>9.584159498717236E-2</v>
      </c>
      <c r="T15" s="620">
        <v>0.11179664475151446</v>
      </c>
      <c r="U15" s="620">
        <v>9.3664152631196124E-2</v>
      </c>
      <c r="V15" s="619">
        <v>123.05563536186575</v>
      </c>
    </row>
    <row r="16" spans="1:22">
      <c r="A16" s="432">
        <v>7.3</v>
      </c>
      <c r="B16" s="431" t="s">
        <v>544</v>
      </c>
      <c r="C16" s="619">
        <v>432623137.43791509</v>
      </c>
      <c r="D16" s="619">
        <v>398458494.74153507</v>
      </c>
      <c r="E16" s="619">
        <v>31425843.818865996</v>
      </c>
      <c r="F16" s="619">
        <v>2727120.615212</v>
      </c>
      <c r="G16" s="619">
        <v>11678.262301999999</v>
      </c>
      <c r="H16" s="619">
        <v>443686997.089692</v>
      </c>
      <c r="I16" s="619">
        <v>408252510.25752598</v>
      </c>
      <c r="J16" s="619">
        <v>32623140.274549</v>
      </c>
      <c r="K16" s="619">
        <v>2810646.9424800002</v>
      </c>
      <c r="L16" s="619">
        <v>699.615137</v>
      </c>
      <c r="M16" s="619">
        <v>1955346.2675999999</v>
      </c>
      <c r="N16" s="619">
        <v>154069.89369999999</v>
      </c>
      <c r="O16" s="619">
        <v>653332.66839999985</v>
      </c>
      <c r="P16" s="619">
        <v>1159086.3171000001</v>
      </c>
      <c r="Q16" s="619">
        <v>-11142.6116</v>
      </c>
      <c r="R16" s="619">
        <v>8332</v>
      </c>
      <c r="S16" s="620">
        <v>9.9698732736697535E-2</v>
      </c>
      <c r="T16" s="620">
        <v>0.11671979610682412</v>
      </c>
      <c r="U16" s="620">
        <v>9.7726611684346709E-2</v>
      </c>
      <c r="V16" s="619">
        <v>125.65161373144196</v>
      </c>
    </row>
    <row r="17" spans="1:22">
      <c r="A17" s="434">
        <v>8</v>
      </c>
      <c r="B17" s="437" t="s">
        <v>543</v>
      </c>
      <c r="C17" s="619">
        <v>87784447.956532001</v>
      </c>
      <c r="D17" s="619">
        <v>86047891.331504002</v>
      </c>
      <c r="E17" s="619">
        <v>615198.12982000003</v>
      </c>
      <c r="F17" s="619">
        <v>1121358.4952080001</v>
      </c>
      <c r="G17" s="619">
        <v>0</v>
      </c>
      <c r="H17" s="619">
        <v>88736561.869953945</v>
      </c>
      <c r="I17" s="619">
        <v>86859253.757631943</v>
      </c>
      <c r="J17" s="619">
        <v>682627.55188400007</v>
      </c>
      <c r="K17" s="619">
        <v>1194680.5604379999</v>
      </c>
      <c r="L17" s="619">
        <v>0</v>
      </c>
      <c r="M17" s="619">
        <v>576274.60220000008</v>
      </c>
      <c r="N17" s="619">
        <v>74913.962199999994</v>
      </c>
      <c r="O17" s="619">
        <v>71277.180099999998</v>
      </c>
      <c r="P17" s="619">
        <v>430083.45990000013</v>
      </c>
      <c r="Q17" s="619">
        <v>0</v>
      </c>
      <c r="R17" s="619">
        <v>65277</v>
      </c>
      <c r="S17" s="620">
        <v>0.16077711294725278</v>
      </c>
      <c r="T17" s="620">
        <v>0.17422772119015578</v>
      </c>
      <c r="U17" s="620">
        <v>0.17420901402561056</v>
      </c>
      <c r="V17" s="619">
        <v>1.6289878128222799</v>
      </c>
    </row>
    <row r="18" spans="1:22">
      <c r="A18" s="436">
        <v>9</v>
      </c>
      <c r="B18" s="435" t="s">
        <v>535</v>
      </c>
      <c r="C18" s="619">
        <v>0</v>
      </c>
      <c r="D18" s="619">
        <v>0</v>
      </c>
      <c r="E18" s="619">
        <v>0</v>
      </c>
      <c r="F18" s="619">
        <v>0</v>
      </c>
      <c r="G18" s="619">
        <v>0</v>
      </c>
      <c r="H18" s="619">
        <v>0</v>
      </c>
      <c r="I18" s="619">
        <v>0</v>
      </c>
      <c r="J18" s="619">
        <v>0</v>
      </c>
      <c r="K18" s="619">
        <v>0</v>
      </c>
      <c r="L18" s="619">
        <v>0</v>
      </c>
      <c r="M18" s="619">
        <v>0</v>
      </c>
      <c r="N18" s="619">
        <v>0</v>
      </c>
      <c r="O18" s="619">
        <v>0</v>
      </c>
      <c r="P18" s="619">
        <v>0</v>
      </c>
      <c r="Q18" s="619">
        <v>0</v>
      </c>
      <c r="R18" s="619">
        <v>0</v>
      </c>
      <c r="S18" s="620">
        <v>0</v>
      </c>
      <c r="T18" s="620">
        <v>0</v>
      </c>
      <c r="U18" s="620">
        <v>0</v>
      </c>
      <c r="V18" s="619">
        <v>0</v>
      </c>
    </row>
    <row r="19" spans="1:22">
      <c r="A19" s="434">
        <v>10</v>
      </c>
      <c r="B19" s="433" t="s">
        <v>546</v>
      </c>
      <c r="C19" s="619">
        <v>8207150010.4758053</v>
      </c>
      <c r="D19" s="619">
        <v>7517947420.3410311</v>
      </c>
      <c r="E19" s="619">
        <v>576150062.44404662</v>
      </c>
      <c r="F19" s="619">
        <v>113001364.84096199</v>
      </c>
      <c r="G19" s="619">
        <v>51162.849765999999</v>
      </c>
      <c r="H19" s="619">
        <v>8358504293.1113987</v>
      </c>
      <c r="I19" s="619">
        <v>7646901851.0109043</v>
      </c>
      <c r="J19" s="619">
        <v>596093605.93207812</v>
      </c>
      <c r="K19" s="619">
        <v>115503932.20639202</v>
      </c>
      <c r="L19" s="619">
        <v>4903.9620239999995</v>
      </c>
      <c r="M19" s="619">
        <v>163817202.08190003</v>
      </c>
      <c r="N19" s="619">
        <v>46712644.941600002</v>
      </c>
      <c r="O19" s="619">
        <v>49517156.111600004</v>
      </c>
      <c r="P19" s="619">
        <v>67634827.923300043</v>
      </c>
      <c r="Q19" s="619">
        <v>-47426.8946</v>
      </c>
      <c r="R19" s="619">
        <v>728045</v>
      </c>
      <c r="S19" s="620">
        <v>0.11976442791069196</v>
      </c>
      <c r="T19" s="620">
        <v>0.14818460145825169</v>
      </c>
      <c r="U19" s="620">
        <v>0.11373545022582611</v>
      </c>
      <c r="V19" s="619">
        <v>102.37160747896549</v>
      </c>
    </row>
    <row r="20" spans="1:22" ht="25.5">
      <c r="A20" s="432">
        <v>10.1</v>
      </c>
      <c r="B20" s="431" t="s">
        <v>550</v>
      </c>
      <c r="C20" s="619">
        <v>0</v>
      </c>
      <c r="D20" s="619">
        <v>0</v>
      </c>
      <c r="E20" s="619">
        <v>0</v>
      </c>
      <c r="F20" s="619">
        <v>0</v>
      </c>
      <c r="G20" s="619">
        <v>0</v>
      </c>
      <c r="H20" s="619">
        <v>0</v>
      </c>
      <c r="I20" s="619">
        <v>0</v>
      </c>
      <c r="J20" s="619">
        <v>0</v>
      </c>
      <c r="K20" s="619">
        <v>0</v>
      </c>
      <c r="L20" s="619">
        <v>0</v>
      </c>
      <c r="M20" s="619">
        <v>0</v>
      </c>
      <c r="N20" s="619">
        <v>0</v>
      </c>
      <c r="O20" s="619">
        <v>0</v>
      </c>
      <c r="P20" s="619">
        <v>0</v>
      </c>
      <c r="Q20" s="619">
        <v>0</v>
      </c>
      <c r="R20" s="619">
        <v>0</v>
      </c>
      <c r="S20" s="620">
        <v>0</v>
      </c>
      <c r="T20" s="620">
        <v>0</v>
      </c>
      <c r="U20" s="620">
        <v>0</v>
      </c>
      <c r="V20" s="619">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9"/>
  <sheetViews>
    <sheetView zoomScale="85" zoomScaleNormal="85" workbookViewId="0"/>
  </sheetViews>
  <sheetFormatPr defaultRowHeight="15"/>
  <cols>
    <col min="1" max="1" width="8.85546875" style="326"/>
    <col min="2" max="2" width="69.140625" style="327" customWidth="1"/>
    <col min="3" max="8" width="15.7109375" style="453" bestFit="1" customWidth="1"/>
  </cols>
  <sheetData>
    <row r="1" spans="1:10" s="5" customFormat="1" ht="14.25">
      <c r="A1" s="2" t="s">
        <v>30</v>
      </c>
      <c r="B1" s="3" t="str">
        <f>'Info '!C2</f>
        <v>JSC TBC Bank</v>
      </c>
      <c r="C1" s="448"/>
      <c r="D1" s="449"/>
      <c r="E1" s="449"/>
      <c r="F1" s="449"/>
      <c r="G1" s="449"/>
      <c r="H1" s="454"/>
    </row>
    <row r="2" spans="1:10" s="5" customFormat="1" ht="14.25">
      <c r="A2" s="2" t="s">
        <v>31</v>
      </c>
      <c r="B2" s="259">
        <f>'1. key ratios '!B2</f>
        <v>45291</v>
      </c>
      <c r="C2" s="450"/>
      <c r="D2" s="451"/>
      <c r="E2" s="451"/>
      <c r="F2" s="451"/>
      <c r="G2" s="451"/>
      <c r="H2" s="455"/>
    </row>
    <row r="3" spans="1:10" s="5" customFormat="1" ht="14.25">
      <c r="A3" s="2"/>
      <c r="B3" s="3"/>
      <c r="C3" s="450"/>
      <c r="D3" s="451"/>
      <c r="E3" s="451"/>
      <c r="F3" s="451"/>
      <c r="G3" s="451"/>
      <c r="H3" s="455"/>
    </row>
    <row r="4" spans="1:10" ht="21" customHeight="1">
      <c r="A4" s="633" t="s">
        <v>6</v>
      </c>
      <c r="B4" s="634" t="s">
        <v>557</v>
      </c>
      <c r="C4" s="636" t="s">
        <v>558</v>
      </c>
      <c r="D4" s="636"/>
      <c r="E4" s="636"/>
      <c r="F4" s="636" t="s">
        <v>559</v>
      </c>
      <c r="G4" s="636"/>
      <c r="H4" s="637"/>
    </row>
    <row r="5" spans="1:10" ht="21" customHeight="1">
      <c r="A5" s="633"/>
      <c r="B5" s="635"/>
      <c r="C5" s="452" t="s">
        <v>32</v>
      </c>
      <c r="D5" s="452" t="s">
        <v>33</v>
      </c>
      <c r="E5" s="452" t="s">
        <v>34</v>
      </c>
      <c r="F5" s="452" t="s">
        <v>32</v>
      </c>
      <c r="G5" s="452" t="s">
        <v>33</v>
      </c>
      <c r="H5" s="452" t="s">
        <v>34</v>
      </c>
    </row>
    <row r="6" spans="1:10" ht="26.45" customHeight="1">
      <c r="A6" s="633"/>
      <c r="B6" s="298" t="s">
        <v>560</v>
      </c>
      <c r="C6" s="638"/>
      <c r="D6" s="639"/>
      <c r="E6" s="639"/>
      <c r="F6" s="639"/>
      <c r="G6" s="639"/>
      <c r="H6" s="640"/>
    </row>
    <row r="7" spans="1:10" ht="23.1" customHeight="1">
      <c r="A7" s="299">
        <v>1</v>
      </c>
      <c r="B7" s="300" t="s">
        <v>561</v>
      </c>
      <c r="C7" s="456">
        <v>1281897258.76</v>
      </c>
      <c r="D7" s="456">
        <v>3925029680.71</v>
      </c>
      <c r="E7" s="525">
        <v>5206926939.4700003</v>
      </c>
      <c r="F7" s="456">
        <v>861881773.07000005</v>
      </c>
      <c r="G7" s="456">
        <v>4569668238.75</v>
      </c>
      <c r="H7" s="525">
        <v>5431550011.8199997</v>
      </c>
      <c r="J7" s="457"/>
    </row>
    <row r="8" spans="1:10">
      <c r="A8" s="299">
        <v>1.1000000000000001</v>
      </c>
      <c r="B8" s="301" t="s">
        <v>562</v>
      </c>
      <c r="C8" s="456">
        <v>416875527.53000003</v>
      </c>
      <c r="D8" s="456">
        <v>494954996.1699999</v>
      </c>
      <c r="E8" s="525">
        <v>911830523.69999993</v>
      </c>
      <c r="F8" s="456">
        <v>415495880.74999994</v>
      </c>
      <c r="G8" s="456">
        <v>783692291.56000006</v>
      </c>
      <c r="H8" s="525">
        <v>1199188172.3099999</v>
      </c>
      <c r="J8" s="457"/>
    </row>
    <row r="9" spans="1:10">
      <c r="A9" s="299">
        <v>1.2</v>
      </c>
      <c r="B9" s="301" t="s">
        <v>563</v>
      </c>
      <c r="C9" s="456">
        <v>706348137.19000006</v>
      </c>
      <c r="D9" s="456">
        <v>1573340346.8800001</v>
      </c>
      <c r="E9" s="525">
        <v>2279688484.0700002</v>
      </c>
      <c r="F9" s="456">
        <v>310656428.22000003</v>
      </c>
      <c r="G9" s="456">
        <v>2052160418.9299998</v>
      </c>
      <c r="H9" s="525">
        <v>2362816847.1499996</v>
      </c>
      <c r="J9" s="457"/>
    </row>
    <row r="10" spans="1:10">
      <c r="A10" s="299">
        <v>1.3</v>
      </c>
      <c r="B10" s="301" t="s">
        <v>564</v>
      </c>
      <c r="C10" s="456">
        <v>158673594.04000002</v>
      </c>
      <c r="D10" s="456">
        <v>1856734337.6600001</v>
      </c>
      <c r="E10" s="525">
        <v>2015407931.7</v>
      </c>
      <c r="F10" s="456">
        <v>135729464.09999999</v>
      </c>
      <c r="G10" s="456">
        <v>1733815528.2599998</v>
      </c>
      <c r="H10" s="525">
        <v>1869544992.3599997</v>
      </c>
      <c r="J10" s="457"/>
    </row>
    <row r="11" spans="1:10">
      <c r="A11" s="299">
        <v>2</v>
      </c>
      <c r="B11" s="302" t="s">
        <v>565</v>
      </c>
      <c r="C11" s="456">
        <v>40919473.100000001</v>
      </c>
      <c r="D11" s="456">
        <v>0</v>
      </c>
      <c r="E11" s="525">
        <v>40919473.100000001</v>
      </c>
      <c r="F11" s="456">
        <v>69553264.090000004</v>
      </c>
      <c r="G11" s="456">
        <v>0</v>
      </c>
      <c r="H11" s="525">
        <v>69553264.090000004</v>
      </c>
      <c r="J11" s="457"/>
    </row>
    <row r="12" spans="1:10">
      <c r="A12" s="299">
        <v>2.1</v>
      </c>
      <c r="B12" s="303" t="s">
        <v>566</v>
      </c>
      <c r="C12" s="456">
        <v>40919473.100000001</v>
      </c>
      <c r="D12" s="456">
        <v>0</v>
      </c>
      <c r="E12" s="525">
        <v>40919473.100000001</v>
      </c>
      <c r="F12" s="456">
        <v>69553264.090000004</v>
      </c>
      <c r="G12" s="456">
        <v>0</v>
      </c>
      <c r="H12" s="525">
        <v>69553264.090000004</v>
      </c>
      <c r="J12" s="457"/>
    </row>
    <row r="13" spans="1:10" ht="26.45" customHeight="1">
      <c r="A13" s="299">
        <v>3</v>
      </c>
      <c r="B13" s="304" t="s">
        <v>567</v>
      </c>
      <c r="C13" s="456">
        <v>0</v>
      </c>
      <c r="D13" s="456">
        <v>0</v>
      </c>
      <c r="E13" s="525">
        <v>0</v>
      </c>
      <c r="F13" s="456">
        <v>0</v>
      </c>
      <c r="G13" s="456">
        <v>0</v>
      </c>
      <c r="H13" s="525">
        <v>0</v>
      </c>
      <c r="J13" s="457"/>
    </row>
    <row r="14" spans="1:10" ht="26.45" customHeight="1">
      <c r="A14" s="299">
        <v>4</v>
      </c>
      <c r="B14" s="305" t="s">
        <v>568</v>
      </c>
      <c r="C14" s="456">
        <v>0</v>
      </c>
      <c r="D14" s="456">
        <v>0</v>
      </c>
      <c r="E14" s="525">
        <v>0</v>
      </c>
      <c r="F14" s="456">
        <v>0</v>
      </c>
      <c r="G14" s="456">
        <v>0</v>
      </c>
      <c r="H14" s="525">
        <v>0</v>
      </c>
      <c r="J14" s="457"/>
    </row>
    <row r="15" spans="1:10" ht="24.6" customHeight="1">
      <c r="A15" s="299">
        <v>5</v>
      </c>
      <c r="B15" s="306" t="s">
        <v>569</v>
      </c>
      <c r="C15" s="526">
        <v>3061324407.5599999</v>
      </c>
      <c r="D15" s="526">
        <v>437330234.80000001</v>
      </c>
      <c r="E15" s="527">
        <v>3498654642.3600001</v>
      </c>
      <c r="F15" s="526">
        <v>2810332963.0199995</v>
      </c>
      <c r="G15" s="526">
        <v>361876828.97000003</v>
      </c>
      <c r="H15" s="527">
        <v>3172209791.9899998</v>
      </c>
      <c r="J15" s="457"/>
    </row>
    <row r="16" spans="1:10">
      <c r="A16" s="299">
        <v>5.0999999999999996</v>
      </c>
      <c r="B16" s="307" t="s">
        <v>570</v>
      </c>
      <c r="C16" s="456">
        <v>691886.56</v>
      </c>
      <c r="D16" s="456">
        <v>0</v>
      </c>
      <c r="E16" s="525">
        <v>691886.56</v>
      </c>
      <c r="F16" s="456">
        <v>649800.19999999995</v>
      </c>
      <c r="G16" s="456">
        <v>0</v>
      </c>
      <c r="H16" s="525">
        <v>649800.19999999995</v>
      </c>
      <c r="J16" s="457"/>
    </row>
    <row r="17" spans="1:10">
      <c r="A17" s="299">
        <v>5.2</v>
      </c>
      <c r="B17" s="307" t="s">
        <v>571</v>
      </c>
      <c r="C17" s="456">
        <v>3060632521</v>
      </c>
      <c r="D17" s="456">
        <v>437330234.80000001</v>
      </c>
      <c r="E17" s="525">
        <v>3497962755.8000002</v>
      </c>
      <c r="F17" s="456">
        <v>2809683162.8199997</v>
      </c>
      <c r="G17" s="456">
        <v>361876828.97000003</v>
      </c>
      <c r="H17" s="525">
        <v>3171559991.79</v>
      </c>
      <c r="J17" s="457"/>
    </row>
    <row r="18" spans="1:10">
      <c r="A18" s="299">
        <v>5.3</v>
      </c>
      <c r="B18" s="308" t="s">
        <v>572</v>
      </c>
      <c r="C18" s="456">
        <v>0</v>
      </c>
      <c r="D18" s="456">
        <v>0</v>
      </c>
      <c r="E18" s="525">
        <v>0</v>
      </c>
      <c r="F18" s="456">
        <v>0</v>
      </c>
      <c r="G18" s="456">
        <v>0</v>
      </c>
      <c r="H18" s="525">
        <v>0</v>
      </c>
      <c r="J18" s="457"/>
    </row>
    <row r="19" spans="1:10">
      <c r="A19" s="299">
        <v>6</v>
      </c>
      <c r="B19" s="304" t="s">
        <v>573</v>
      </c>
      <c r="C19" s="456">
        <v>10690417355.930004</v>
      </c>
      <c r="D19" s="456">
        <v>10275277437.179998</v>
      </c>
      <c r="E19" s="525">
        <v>20965694793.110001</v>
      </c>
      <c r="F19" s="456">
        <v>9549283890.0900402</v>
      </c>
      <c r="G19" s="456">
        <v>8326197891.1399984</v>
      </c>
      <c r="H19" s="525">
        <v>17875481781.230038</v>
      </c>
      <c r="J19" s="457"/>
    </row>
    <row r="20" spans="1:10">
      <c r="A20" s="299">
        <v>6.1</v>
      </c>
      <c r="B20" s="307" t="s">
        <v>571</v>
      </c>
      <c r="C20" s="456">
        <v>0</v>
      </c>
      <c r="D20" s="456">
        <v>0</v>
      </c>
      <c r="E20" s="525">
        <v>0</v>
      </c>
      <c r="F20" s="456">
        <v>0</v>
      </c>
      <c r="G20" s="456">
        <v>0</v>
      </c>
      <c r="H20" s="525">
        <v>0</v>
      </c>
      <c r="J20" s="457"/>
    </row>
    <row r="21" spans="1:10">
      <c r="A21" s="299">
        <v>6.2</v>
      </c>
      <c r="B21" s="308" t="s">
        <v>572</v>
      </c>
      <c r="C21" s="456">
        <v>10690417355.930004</v>
      </c>
      <c r="D21" s="456">
        <v>10275277437.179998</v>
      </c>
      <c r="E21" s="525">
        <v>20965694793.110001</v>
      </c>
      <c r="F21" s="456">
        <v>9549283890.0900402</v>
      </c>
      <c r="G21" s="456">
        <v>8326197891.1399984</v>
      </c>
      <c r="H21" s="525">
        <v>17875481781.230038</v>
      </c>
      <c r="J21" s="457"/>
    </row>
    <row r="22" spans="1:10">
      <c r="A22" s="299">
        <v>7</v>
      </c>
      <c r="B22" s="302" t="s">
        <v>574</v>
      </c>
      <c r="C22" s="456">
        <v>34459623.030000001</v>
      </c>
      <c r="D22" s="456">
        <v>0</v>
      </c>
      <c r="E22" s="525">
        <v>34459623.030000001</v>
      </c>
      <c r="F22" s="456">
        <v>34040910.597879998</v>
      </c>
      <c r="G22" s="456">
        <v>0</v>
      </c>
      <c r="H22" s="525">
        <v>34040910.597879998</v>
      </c>
      <c r="J22" s="457"/>
    </row>
    <row r="23" spans="1:10">
      <c r="A23" s="299">
        <v>8</v>
      </c>
      <c r="B23" s="309" t="s">
        <v>575</v>
      </c>
      <c r="C23" s="456">
        <v>0</v>
      </c>
      <c r="D23" s="456">
        <v>0</v>
      </c>
      <c r="E23" s="525">
        <v>0</v>
      </c>
      <c r="F23" s="456">
        <v>0</v>
      </c>
      <c r="G23" s="456">
        <v>0</v>
      </c>
      <c r="H23" s="525">
        <v>0</v>
      </c>
      <c r="J23" s="457"/>
    </row>
    <row r="24" spans="1:10">
      <c r="A24" s="299">
        <v>9</v>
      </c>
      <c r="B24" s="305" t="s">
        <v>576</v>
      </c>
      <c r="C24" s="456">
        <v>589371617.37999988</v>
      </c>
      <c r="D24" s="456">
        <v>0</v>
      </c>
      <c r="E24" s="525">
        <v>589371617.37999988</v>
      </c>
      <c r="F24" s="456">
        <v>517405041.55999994</v>
      </c>
      <c r="G24" s="456">
        <v>1079416.5699999998</v>
      </c>
      <c r="H24" s="525">
        <v>518484458.12999994</v>
      </c>
      <c r="J24" s="457"/>
    </row>
    <row r="25" spans="1:10">
      <c r="A25" s="299">
        <v>9.1</v>
      </c>
      <c r="B25" s="307" t="s">
        <v>577</v>
      </c>
      <c r="C25" s="456">
        <v>574130198.76999986</v>
      </c>
      <c r="D25" s="456">
        <v>0</v>
      </c>
      <c r="E25" s="525">
        <v>574130198.76999986</v>
      </c>
      <c r="F25" s="456">
        <v>496113259.93999994</v>
      </c>
      <c r="G25" s="456">
        <v>1079416.5699999998</v>
      </c>
      <c r="H25" s="525">
        <v>497192676.50999993</v>
      </c>
      <c r="J25" s="457"/>
    </row>
    <row r="26" spans="1:10">
      <c r="A26" s="299">
        <v>9.1999999999999993</v>
      </c>
      <c r="B26" s="307" t="s">
        <v>578</v>
      </c>
      <c r="C26" s="456">
        <v>15241418.609999999</v>
      </c>
      <c r="D26" s="456">
        <v>0</v>
      </c>
      <c r="E26" s="525">
        <v>15241418.609999999</v>
      </c>
      <c r="F26" s="456">
        <v>21291781.620000001</v>
      </c>
      <c r="G26" s="456">
        <v>0</v>
      </c>
      <c r="H26" s="525">
        <v>21291781.620000001</v>
      </c>
      <c r="J26" s="457"/>
    </row>
    <row r="27" spans="1:10">
      <c r="A27" s="299">
        <v>10</v>
      </c>
      <c r="B27" s="305" t="s">
        <v>579</v>
      </c>
      <c r="C27" s="456">
        <v>346246053.39999998</v>
      </c>
      <c r="D27" s="456">
        <v>0</v>
      </c>
      <c r="E27" s="525">
        <v>346246053.39999998</v>
      </c>
      <c r="F27" s="456">
        <v>313385731.02999997</v>
      </c>
      <c r="G27" s="456">
        <v>0</v>
      </c>
      <c r="H27" s="525">
        <v>313385731.02999997</v>
      </c>
      <c r="J27" s="457"/>
    </row>
    <row r="28" spans="1:10">
      <c r="A28" s="299">
        <v>10.1</v>
      </c>
      <c r="B28" s="307" t="s">
        <v>580</v>
      </c>
      <c r="C28" s="456">
        <v>27502089.170000002</v>
      </c>
      <c r="D28" s="456">
        <v>0</v>
      </c>
      <c r="E28" s="525">
        <v>27502089.170000002</v>
      </c>
      <c r="F28" s="456">
        <v>27502089.170000002</v>
      </c>
      <c r="G28" s="456">
        <v>0</v>
      </c>
      <c r="H28" s="525">
        <v>27502089.170000002</v>
      </c>
      <c r="J28" s="457"/>
    </row>
    <row r="29" spans="1:10">
      <c r="A29" s="299">
        <v>10.199999999999999</v>
      </c>
      <c r="B29" s="307" t="s">
        <v>581</v>
      </c>
      <c r="C29" s="456">
        <v>318743964.22999996</v>
      </c>
      <c r="D29" s="456">
        <v>0</v>
      </c>
      <c r="E29" s="525">
        <v>318743964.22999996</v>
      </c>
      <c r="F29" s="456">
        <v>285883641.85999995</v>
      </c>
      <c r="G29" s="456">
        <v>0</v>
      </c>
      <c r="H29" s="525">
        <v>285883641.85999995</v>
      </c>
      <c r="J29" s="457"/>
    </row>
    <row r="30" spans="1:10">
      <c r="A30" s="299">
        <v>11</v>
      </c>
      <c r="B30" s="305" t="s">
        <v>582</v>
      </c>
      <c r="C30" s="456">
        <v>0</v>
      </c>
      <c r="D30" s="456">
        <v>0</v>
      </c>
      <c r="E30" s="525">
        <v>0</v>
      </c>
      <c r="F30" s="456">
        <v>0</v>
      </c>
      <c r="G30" s="456">
        <v>0</v>
      </c>
      <c r="H30" s="525">
        <v>0</v>
      </c>
      <c r="J30" s="457"/>
    </row>
    <row r="31" spans="1:10">
      <c r="A31" s="299">
        <v>11.1</v>
      </c>
      <c r="B31" s="307" t="s">
        <v>583</v>
      </c>
      <c r="C31" s="456">
        <v>0</v>
      </c>
      <c r="D31" s="456">
        <v>0</v>
      </c>
      <c r="E31" s="525">
        <v>0</v>
      </c>
      <c r="F31" s="456">
        <v>0</v>
      </c>
      <c r="G31" s="456">
        <v>0</v>
      </c>
      <c r="H31" s="525">
        <v>0</v>
      </c>
      <c r="J31" s="457"/>
    </row>
    <row r="32" spans="1:10">
      <c r="A32" s="299">
        <v>11.2</v>
      </c>
      <c r="B32" s="307" t="s">
        <v>584</v>
      </c>
      <c r="C32" s="456">
        <v>0</v>
      </c>
      <c r="D32" s="456">
        <v>0</v>
      </c>
      <c r="E32" s="525">
        <v>0</v>
      </c>
      <c r="F32" s="456">
        <v>0</v>
      </c>
      <c r="G32" s="456">
        <v>0</v>
      </c>
      <c r="H32" s="525">
        <v>0</v>
      </c>
      <c r="J32" s="457"/>
    </row>
    <row r="33" spans="1:10">
      <c r="A33" s="299">
        <v>13</v>
      </c>
      <c r="B33" s="305" t="s">
        <v>585</v>
      </c>
      <c r="C33" s="456">
        <v>534045662.18999976</v>
      </c>
      <c r="D33" s="456">
        <v>133852577.19999996</v>
      </c>
      <c r="E33" s="525">
        <v>667898239.38999975</v>
      </c>
      <c r="F33" s="456">
        <v>490690035.24000001</v>
      </c>
      <c r="G33" s="456">
        <v>89361270.489999995</v>
      </c>
      <c r="H33" s="525">
        <v>580051305.73000002</v>
      </c>
      <c r="J33" s="457"/>
    </row>
    <row r="34" spans="1:10">
      <c r="A34" s="299">
        <v>13.1</v>
      </c>
      <c r="B34" s="310" t="s">
        <v>586</v>
      </c>
      <c r="C34" s="456">
        <v>276557634.80000001</v>
      </c>
      <c r="D34" s="456">
        <v>0</v>
      </c>
      <c r="E34" s="525">
        <v>276557634.80000001</v>
      </c>
      <c r="F34" s="456">
        <v>267844139.59000003</v>
      </c>
      <c r="G34" s="456">
        <v>0</v>
      </c>
      <c r="H34" s="525">
        <v>267844139.59000003</v>
      </c>
      <c r="J34" s="457"/>
    </row>
    <row r="35" spans="1:10">
      <c r="A35" s="299">
        <v>13.2</v>
      </c>
      <c r="B35" s="310" t="s">
        <v>587</v>
      </c>
      <c r="C35" s="456">
        <v>0</v>
      </c>
      <c r="D35" s="456">
        <v>0</v>
      </c>
      <c r="E35" s="525">
        <v>0</v>
      </c>
      <c r="F35" s="456">
        <v>0</v>
      </c>
      <c r="G35" s="456">
        <v>0</v>
      </c>
      <c r="H35" s="525">
        <v>0</v>
      </c>
      <c r="J35" s="457"/>
    </row>
    <row r="36" spans="1:10">
      <c r="A36" s="299">
        <v>14</v>
      </c>
      <c r="B36" s="311" t="s">
        <v>588</v>
      </c>
      <c r="C36" s="456">
        <v>16578681451.350004</v>
      </c>
      <c r="D36" s="456">
        <v>14771489929.889999</v>
      </c>
      <c r="E36" s="525">
        <v>31350171381.240005</v>
      </c>
      <c r="F36" s="456">
        <v>14646573608.697918</v>
      </c>
      <c r="G36" s="456">
        <v>13348183645.919998</v>
      </c>
      <c r="H36" s="525">
        <v>27994757254.617916</v>
      </c>
      <c r="J36" s="457"/>
    </row>
    <row r="37" spans="1:10" ht="22.5" customHeight="1">
      <c r="A37" s="299"/>
      <c r="B37" s="312" t="s">
        <v>589</v>
      </c>
      <c r="C37" s="630"/>
      <c r="D37" s="631"/>
      <c r="E37" s="631"/>
      <c r="F37" s="631"/>
      <c r="G37" s="631"/>
      <c r="H37" s="632"/>
      <c r="J37" s="457"/>
    </row>
    <row r="38" spans="1:10">
      <c r="A38" s="299">
        <v>15</v>
      </c>
      <c r="B38" s="313" t="s">
        <v>590</v>
      </c>
      <c r="C38" s="456">
        <v>62446503.990000002</v>
      </c>
      <c r="D38" s="456">
        <v>0</v>
      </c>
      <c r="E38" s="525">
        <v>62446503.990000002</v>
      </c>
      <c r="F38" s="456">
        <v>72944614.430000007</v>
      </c>
      <c r="G38" s="456">
        <v>0</v>
      </c>
      <c r="H38" s="525">
        <v>72944614.430000007</v>
      </c>
      <c r="J38" s="457"/>
    </row>
    <row r="39" spans="1:10">
      <c r="A39" s="314">
        <v>15.1</v>
      </c>
      <c r="B39" s="315" t="s">
        <v>566</v>
      </c>
      <c r="C39" s="456">
        <v>62446503.990000002</v>
      </c>
      <c r="D39" s="456">
        <v>0</v>
      </c>
      <c r="E39" s="525">
        <v>62446503.990000002</v>
      </c>
      <c r="F39" s="456">
        <v>72944614.430000007</v>
      </c>
      <c r="G39" s="456">
        <v>0</v>
      </c>
      <c r="H39" s="525">
        <v>72944614.430000007</v>
      </c>
      <c r="J39" s="457"/>
    </row>
    <row r="40" spans="1:10" ht="24" customHeight="1">
      <c r="A40" s="314">
        <v>16</v>
      </c>
      <c r="B40" s="302" t="s">
        <v>591</v>
      </c>
      <c r="C40" s="456">
        <v>0</v>
      </c>
      <c r="D40" s="456">
        <v>0</v>
      </c>
      <c r="E40" s="525">
        <v>0</v>
      </c>
      <c r="F40" s="456">
        <v>0</v>
      </c>
      <c r="G40" s="456">
        <v>0</v>
      </c>
      <c r="H40" s="525">
        <v>0</v>
      </c>
      <c r="J40" s="457"/>
    </row>
    <row r="41" spans="1:10">
      <c r="A41" s="314">
        <v>17</v>
      </c>
      <c r="B41" s="302" t="s">
        <v>592</v>
      </c>
      <c r="C41" s="456">
        <v>12874717653.059999</v>
      </c>
      <c r="D41" s="456">
        <v>12038445402.070002</v>
      </c>
      <c r="E41" s="525">
        <v>24913163055.130001</v>
      </c>
      <c r="F41" s="456">
        <v>10777923856.370005</v>
      </c>
      <c r="G41" s="456">
        <v>11553425214.809996</v>
      </c>
      <c r="H41" s="525">
        <v>22331349071.18</v>
      </c>
      <c r="J41" s="457"/>
    </row>
    <row r="42" spans="1:10">
      <c r="A42" s="314">
        <v>17.100000000000001</v>
      </c>
      <c r="B42" s="316" t="s">
        <v>593</v>
      </c>
      <c r="C42" s="456">
        <v>10570105622.210001</v>
      </c>
      <c r="D42" s="456">
        <v>10437850574.01</v>
      </c>
      <c r="E42" s="525">
        <v>21007956196.220001</v>
      </c>
      <c r="F42" s="456">
        <v>8380157531.8700056</v>
      </c>
      <c r="G42" s="456">
        <v>10231400924.499996</v>
      </c>
      <c r="H42" s="525">
        <v>18611558456.370003</v>
      </c>
      <c r="J42" s="457"/>
    </row>
    <row r="43" spans="1:10">
      <c r="A43" s="314">
        <v>17.2</v>
      </c>
      <c r="B43" s="317" t="s">
        <v>594</v>
      </c>
      <c r="C43" s="456">
        <v>2302634331.4499998</v>
      </c>
      <c r="D43" s="456">
        <v>904213665.21000004</v>
      </c>
      <c r="E43" s="525">
        <v>3206847996.6599998</v>
      </c>
      <c r="F43" s="456">
        <v>2395759100.3699994</v>
      </c>
      <c r="G43" s="456">
        <v>639003261.81000018</v>
      </c>
      <c r="H43" s="525">
        <v>3034762362.1799994</v>
      </c>
      <c r="J43" s="457"/>
    </row>
    <row r="44" spans="1:10">
      <c r="A44" s="314">
        <v>17.3</v>
      </c>
      <c r="B44" s="316" t="s">
        <v>595</v>
      </c>
      <c r="C44" s="456">
        <v>0</v>
      </c>
      <c r="D44" s="456">
        <v>615450928.05999994</v>
      </c>
      <c r="E44" s="525">
        <v>615450928.05999994</v>
      </c>
      <c r="F44" s="456">
        <v>0</v>
      </c>
      <c r="G44" s="456">
        <v>614748482.22000003</v>
      </c>
      <c r="H44" s="525">
        <v>614748482.22000003</v>
      </c>
      <c r="J44" s="457"/>
    </row>
    <row r="45" spans="1:10">
      <c r="A45" s="314">
        <v>17.399999999999999</v>
      </c>
      <c r="B45" s="316" t="s">
        <v>596</v>
      </c>
      <c r="C45" s="456">
        <v>1977699.4000000001</v>
      </c>
      <c r="D45" s="456">
        <v>80930234.790000007</v>
      </c>
      <c r="E45" s="525">
        <v>82907934.190000013</v>
      </c>
      <c r="F45" s="456">
        <v>2007224.1300000001</v>
      </c>
      <c r="G45" s="456">
        <v>68272546.280000001</v>
      </c>
      <c r="H45" s="525">
        <v>70279770.409999996</v>
      </c>
      <c r="J45" s="457"/>
    </row>
    <row r="46" spans="1:10">
      <c r="A46" s="314">
        <v>18</v>
      </c>
      <c r="B46" s="305" t="s">
        <v>597</v>
      </c>
      <c r="C46" s="456">
        <v>13666019.970000003</v>
      </c>
      <c r="D46" s="456">
        <v>7394053.7600000007</v>
      </c>
      <c r="E46" s="525">
        <v>21060073.730000004</v>
      </c>
      <c r="F46" s="456">
        <v>12962967.82</v>
      </c>
      <c r="G46" s="456">
        <v>6944441.669999999</v>
      </c>
      <c r="H46" s="525">
        <v>19907409.489999998</v>
      </c>
      <c r="J46" s="457"/>
    </row>
    <row r="47" spans="1:10">
      <c r="A47" s="314">
        <v>19</v>
      </c>
      <c r="B47" s="305" t="s">
        <v>598</v>
      </c>
      <c r="C47" s="456">
        <v>118487812.71000001</v>
      </c>
      <c r="D47" s="456">
        <v>0</v>
      </c>
      <c r="E47" s="525">
        <v>118487812.71000001</v>
      </c>
      <c r="F47" s="456">
        <v>114453227.41</v>
      </c>
      <c r="G47" s="456">
        <v>0</v>
      </c>
      <c r="H47" s="525">
        <v>114453227.41</v>
      </c>
      <c r="J47" s="457"/>
    </row>
    <row r="48" spans="1:10">
      <c r="A48" s="314">
        <v>19.100000000000001</v>
      </c>
      <c r="B48" s="318" t="s">
        <v>599</v>
      </c>
      <c r="C48" s="456">
        <v>67555850.090000004</v>
      </c>
      <c r="D48" s="456">
        <v>0</v>
      </c>
      <c r="E48" s="525">
        <v>67555850.090000004</v>
      </c>
      <c r="F48" s="456">
        <v>1576032.4399999976</v>
      </c>
      <c r="G48" s="456">
        <v>0</v>
      </c>
      <c r="H48" s="525">
        <v>1576032.4399999976</v>
      </c>
      <c r="J48" s="457"/>
    </row>
    <row r="49" spans="1:10">
      <c r="A49" s="314">
        <v>19.2</v>
      </c>
      <c r="B49" s="319" t="s">
        <v>600</v>
      </c>
      <c r="C49" s="456">
        <v>50931962.619999997</v>
      </c>
      <c r="D49" s="456">
        <v>0</v>
      </c>
      <c r="E49" s="525">
        <v>50931962.619999997</v>
      </c>
      <c r="F49" s="456">
        <v>112877194.97</v>
      </c>
      <c r="G49" s="456">
        <v>0</v>
      </c>
      <c r="H49" s="525">
        <v>112877194.97</v>
      </c>
      <c r="J49" s="457"/>
    </row>
    <row r="50" spans="1:10">
      <c r="A50" s="314">
        <v>20</v>
      </c>
      <c r="B50" s="320" t="s">
        <v>601</v>
      </c>
      <c r="C50" s="456">
        <v>0</v>
      </c>
      <c r="D50" s="456">
        <v>1392887875.6199999</v>
      </c>
      <c r="E50" s="525">
        <v>1392887875.6199999</v>
      </c>
      <c r="F50" s="456">
        <v>0</v>
      </c>
      <c r="G50" s="456">
        <v>1108645806.8899999</v>
      </c>
      <c r="H50" s="525">
        <v>1108645806.8899999</v>
      </c>
      <c r="J50" s="457"/>
    </row>
    <row r="51" spans="1:10">
      <c r="A51" s="314">
        <v>21</v>
      </c>
      <c r="B51" s="309" t="s">
        <v>602</v>
      </c>
      <c r="C51" s="456">
        <v>155219962.09</v>
      </c>
      <c r="D51" s="456">
        <v>85142086.63000001</v>
      </c>
      <c r="E51" s="525">
        <v>240362048.72000003</v>
      </c>
      <c r="F51" s="456">
        <v>111466152.10000001</v>
      </c>
      <c r="G51" s="456">
        <v>76410532.079999998</v>
      </c>
      <c r="H51" s="525">
        <v>187876684.18000001</v>
      </c>
      <c r="J51" s="457"/>
    </row>
    <row r="52" spans="1:10">
      <c r="A52" s="314">
        <v>21.1</v>
      </c>
      <c r="B52" s="317" t="s">
        <v>603</v>
      </c>
      <c r="C52" s="456">
        <v>747160.94</v>
      </c>
      <c r="D52" s="456">
        <v>0</v>
      </c>
      <c r="E52" s="525">
        <v>747160.94</v>
      </c>
      <c r="F52" s="456">
        <v>747160.94</v>
      </c>
      <c r="G52" s="456">
        <v>0</v>
      </c>
      <c r="H52" s="525">
        <v>747160.94</v>
      </c>
      <c r="J52" s="457"/>
    </row>
    <row r="53" spans="1:10">
      <c r="A53" s="314">
        <v>22</v>
      </c>
      <c r="B53" s="321" t="s">
        <v>604</v>
      </c>
      <c r="C53" s="456">
        <v>13224537951.819998</v>
      </c>
      <c r="D53" s="456">
        <v>13523869418.08</v>
      </c>
      <c r="E53" s="525">
        <v>26748407369.899998</v>
      </c>
      <c r="F53" s="456">
        <v>11089750818.130005</v>
      </c>
      <c r="G53" s="456">
        <v>12745425995.449995</v>
      </c>
      <c r="H53" s="525">
        <v>23835176813.580002</v>
      </c>
      <c r="J53" s="457"/>
    </row>
    <row r="54" spans="1:10" ht="24" customHeight="1">
      <c r="A54" s="314"/>
      <c r="B54" s="322" t="s">
        <v>605</v>
      </c>
      <c r="C54" s="630"/>
      <c r="D54" s="631"/>
      <c r="E54" s="631"/>
      <c r="F54" s="631"/>
      <c r="G54" s="631"/>
      <c r="H54" s="632"/>
      <c r="J54" s="457"/>
    </row>
    <row r="55" spans="1:10">
      <c r="A55" s="314">
        <v>23</v>
      </c>
      <c r="B55" s="320" t="s">
        <v>606</v>
      </c>
      <c r="C55" s="456">
        <v>21015907.690000001</v>
      </c>
      <c r="D55" s="456">
        <v>0</v>
      </c>
      <c r="E55" s="525">
        <v>21015907.690000001</v>
      </c>
      <c r="F55" s="456">
        <v>21015907.690000001</v>
      </c>
      <c r="G55" s="456">
        <v>0</v>
      </c>
      <c r="H55" s="525">
        <v>21015907.690000001</v>
      </c>
      <c r="J55" s="457"/>
    </row>
    <row r="56" spans="1:10">
      <c r="A56" s="314">
        <v>24</v>
      </c>
      <c r="B56" s="320" t="s">
        <v>607</v>
      </c>
      <c r="C56" s="456">
        <v>0</v>
      </c>
      <c r="D56" s="456">
        <v>0</v>
      </c>
      <c r="E56" s="525">
        <v>0</v>
      </c>
      <c r="F56" s="456">
        <v>0</v>
      </c>
      <c r="G56" s="456">
        <v>0</v>
      </c>
      <c r="H56" s="525">
        <v>0</v>
      </c>
      <c r="J56" s="457"/>
    </row>
    <row r="57" spans="1:10">
      <c r="A57" s="314">
        <v>25</v>
      </c>
      <c r="B57" s="305" t="s">
        <v>608</v>
      </c>
      <c r="C57" s="456">
        <v>521190199.20999998</v>
      </c>
      <c r="D57" s="456">
        <v>0</v>
      </c>
      <c r="E57" s="525">
        <v>521190199.20999998</v>
      </c>
      <c r="F57" s="456">
        <v>521190199.20999998</v>
      </c>
      <c r="G57" s="456">
        <v>0</v>
      </c>
      <c r="H57" s="525">
        <v>521190199.20999998</v>
      </c>
      <c r="J57" s="457"/>
    </row>
    <row r="58" spans="1:10">
      <c r="A58" s="314">
        <v>26</v>
      </c>
      <c r="B58" s="305" t="s">
        <v>609</v>
      </c>
      <c r="C58" s="456">
        <v>-100</v>
      </c>
      <c r="D58" s="456">
        <v>0</v>
      </c>
      <c r="E58" s="525">
        <v>-100</v>
      </c>
      <c r="F58" s="456">
        <v>0</v>
      </c>
      <c r="G58" s="456">
        <v>0</v>
      </c>
      <c r="H58" s="525">
        <v>0</v>
      </c>
      <c r="J58" s="457"/>
    </row>
    <row r="59" spans="1:10">
      <c r="A59" s="314">
        <v>27</v>
      </c>
      <c r="B59" s="305" t="s">
        <v>610</v>
      </c>
      <c r="C59" s="456">
        <v>0</v>
      </c>
      <c r="D59" s="456">
        <v>0</v>
      </c>
      <c r="E59" s="525">
        <v>0</v>
      </c>
      <c r="F59" s="456">
        <v>0</v>
      </c>
      <c r="G59" s="456">
        <v>0</v>
      </c>
      <c r="H59" s="525">
        <v>0</v>
      </c>
      <c r="J59" s="457"/>
    </row>
    <row r="60" spans="1:10">
      <c r="A60" s="314">
        <v>27.1</v>
      </c>
      <c r="B60" s="316" t="s">
        <v>611</v>
      </c>
      <c r="C60" s="456">
        <v>0</v>
      </c>
      <c r="D60" s="456">
        <v>0</v>
      </c>
      <c r="E60" s="525">
        <v>0</v>
      </c>
      <c r="F60" s="456">
        <v>0</v>
      </c>
      <c r="G60" s="456">
        <v>0</v>
      </c>
      <c r="H60" s="525">
        <v>0</v>
      </c>
      <c r="J60" s="457"/>
    </row>
    <row r="61" spans="1:10">
      <c r="A61" s="314">
        <v>27.2</v>
      </c>
      <c r="B61" s="316" t="s">
        <v>612</v>
      </c>
      <c r="C61" s="456">
        <v>0</v>
      </c>
      <c r="D61" s="456">
        <v>0</v>
      </c>
      <c r="E61" s="525">
        <v>0</v>
      </c>
      <c r="F61" s="456">
        <v>0</v>
      </c>
      <c r="G61" s="456">
        <v>0</v>
      </c>
      <c r="H61" s="525">
        <v>0</v>
      </c>
      <c r="J61" s="457"/>
    </row>
    <row r="62" spans="1:10">
      <c r="A62" s="314">
        <v>28</v>
      </c>
      <c r="B62" s="323" t="s">
        <v>613</v>
      </c>
      <c r="C62" s="456">
        <v>-86143364.939999998</v>
      </c>
      <c r="D62" s="456">
        <v>0</v>
      </c>
      <c r="E62" s="525">
        <v>-86143364.939999998</v>
      </c>
      <c r="F62" s="456">
        <v>-57555942.780000001</v>
      </c>
      <c r="G62" s="456">
        <v>0</v>
      </c>
      <c r="H62" s="525">
        <v>-57555942.780000001</v>
      </c>
      <c r="J62" s="457"/>
    </row>
    <row r="63" spans="1:10">
      <c r="A63" s="314">
        <v>29</v>
      </c>
      <c r="B63" s="305" t="s">
        <v>614</v>
      </c>
      <c r="C63" s="456">
        <v>12359636.030000001</v>
      </c>
      <c r="D63" s="456">
        <v>0</v>
      </c>
      <c r="E63" s="525">
        <v>12359636.030000001</v>
      </c>
      <c r="F63" s="456">
        <v>5416585.3699999992</v>
      </c>
      <c r="G63" s="456">
        <v>0</v>
      </c>
      <c r="H63" s="525">
        <v>5416585.3699999992</v>
      </c>
      <c r="J63" s="457"/>
    </row>
    <row r="64" spans="1:10">
      <c r="A64" s="314">
        <v>29.1</v>
      </c>
      <c r="B64" s="308" t="s">
        <v>615</v>
      </c>
      <c r="C64" s="456">
        <v>0</v>
      </c>
      <c r="D64" s="456">
        <v>0</v>
      </c>
      <c r="E64" s="525">
        <v>0</v>
      </c>
      <c r="F64" s="456">
        <v>0</v>
      </c>
      <c r="G64" s="456">
        <v>0</v>
      </c>
      <c r="H64" s="525">
        <v>0</v>
      </c>
      <c r="J64" s="457"/>
    </row>
    <row r="65" spans="1:10" ht="24.95" customHeight="1">
      <c r="A65" s="314">
        <v>29.2</v>
      </c>
      <c r="B65" s="318" t="s">
        <v>616</v>
      </c>
      <c r="C65" s="456">
        <v>0</v>
      </c>
      <c r="D65" s="456">
        <v>0</v>
      </c>
      <c r="E65" s="525">
        <v>0</v>
      </c>
      <c r="F65" s="456">
        <v>0</v>
      </c>
      <c r="G65" s="456">
        <v>0</v>
      </c>
      <c r="H65" s="525">
        <v>0</v>
      </c>
      <c r="J65" s="457"/>
    </row>
    <row r="66" spans="1:10" ht="22.5" customHeight="1">
      <c r="A66" s="314">
        <v>29.3</v>
      </c>
      <c r="B66" s="318" t="s">
        <v>617</v>
      </c>
      <c r="C66" s="456">
        <v>12359636.030000001</v>
      </c>
      <c r="D66" s="456">
        <v>0</v>
      </c>
      <c r="E66" s="525">
        <v>12359636.030000001</v>
      </c>
      <c r="F66" s="456">
        <v>5416585.3699999992</v>
      </c>
      <c r="G66" s="456">
        <v>0</v>
      </c>
      <c r="H66" s="525">
        <v>5416585.3699999992</v>
      </c>
      <c r="J66" s="457"/>
    </row>
    <row r="67" spans="1:10">
      <c r="A67" s="314">
        <v>30</v>
      </c>
      <c r="B67" s="305" t="s">
        <v>618</v>
      </c>
      <c r="C67" s="456">
        <v>4133341734.3799996</v>
      </c>
      <c r="D67" s="456">
        <v>0</v>
      </c>
      <c r="E67" s="525">
        <v>4133341734.3799996</v>
      </c>
      <c r="F67" s="456">
        <v>3669513691.0300012</v>
      </c>
      <c r="G67" s="456">
        <v>0</v>
      </c>
      <c r="H67" s="525">
        <v>3669513691.0300012</v>
      </c>
      <c r="J67" s="457"/>
    </row>
    <row r="68" spans="1:10">
      <c r="A68" s="314">
        <v>31</v>
      </c>
      <c r="B68" s="324" t="s">
        <v>619</v>
      </c>
      <c r="C68" s="456">
        <v>4601764012.3699999</v>
      </c>
      <c r="D68" s="456">
        <v>0</v>
      </c>
      <c r="E68" s="525">
        <v>4601764012.3699999</v>
      </c>
      <c r="F68" s="456">
        <v>4159580440.5200014</v>
      </c>
      <c r="G68" s="456">
        <v>0</v>
      </c>
      <c r="H68" s="525">
        <v>4159580440.5200014</v>
      </c>
      <c r="J68" s="457"/>
    </row>
    <row r="69" spans="1:10">
      <c r="A69" s="314">
        <v>32</v>
      </c>
      <c r="B69" s="325" t="s">
        <v>620</v>
      </c>
      <c r="C69" s="456">
        <v>17826301964.189999</v>
      </c>
      <c r="D69" s="456">
        <v>13523869418.08</v>
      </c>
      <c r="E69" s="525">
        <v>31350171382.269997</v>
      </c>
      <c r="F69" s="456">
        <v>15249331258.650005</v>
      </c>
      <c r="G69" s="456">
        <v>12745425995.449995</v>
      </c>
      <c r="H69" s="525">
        <v>27994757254.099998</v>
      </c>
      <c r="J69" s="457"/>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zoomScale="85" zoomScaleNormal="85" workbookViewId="0"/>
  </sheetViews>
  <sheetFormatPr defaultRowHeight="15"/>
  <cols>
    <col min="2" max="2" width="66.5703125" customWidth="1"/>
    <col min="3" max="8" width="17.85546875" style="453" customWidth="1"/>
  </cols>
  <sheetData>
    <row r="1" spans="1:8" s="5" customFormat="1" ht="14.25">
      <c r="A1" s="2" t="s">
        <v>30</v>
      </c>
      <c r="B1" s="3" t="str">
        <f>'Info '!C2</f>
        <v>JSC TBC Bank</v>
      </c>
      <c r="C1" s="448"/>
      <c r="D1" s="449"/>
      <c r="E1" s="449"/>
      <c r="F1" s="449"/>
      <c r="G1" s="449"/>
      <c r="H1" s="454"/>
    </row>
    <row r="2" spans="1:8" s="5" customFormat="1" ht="14.25">
      <c r="A2" s="2" t="s">
        <v>31</v>
      </c>
      <c r="B2" s="259">
        <f>'1. key ratios '!B2</f>
        <v>45291</v>
      </c>
      <c r="C2" s="450"/>
      <c r="D2" s="451"/>
      <c r="E2" s="451"/>
      <c r="F2" s="451"/>
      <c r="G2" s="451"/>
      <c r="H2" s="455"/>
    </row>
    <row r="4" spans="1:8">
      <c r="A4" s="641" t="s">
        <v>6</v>
      </c>
      <c r="B4" s="643" t="s">
        <v>621</v>
      </c>
      <c r="C4" s="636" t="s">
        <v>558</v>
      </c>
      <c r="D4" s="636"/>
      <c r="E4" s="636"/>
      <c r="F4" s="636" t="s">
        <v>559</v>
      </c>
      <c r="G4" s="636"/>
      <c r="H4" s="637"/>
    </row>
    <row r="5" spans="1:8" ht="15.6" customHeight="1">
      <c r="A5" s="642"/>
      <c r="B5" s="644"/>
      <c r="C5" s="458" t="s">
        <v>32</v>
      </c>
      <c r="D5" s="458" t="s">
        <v>33</v>
      </c>
      <c r="E5" s="458" t="s">
        <v>34</v>
      </c>
      <c r="F5" s="458" t="s">
        <v>32</v>
      </c>
      <c r="G5" s="458" t="s">
        <v>33</v>
      </c>
      <c r="H5" s="458" t="s">
        <v>34</v>
      </c>
    </row>
    <row r="6" spans="1:8">
      <c r="A6" s="329">
        <v>1</v>
      </c>
      <c r="B6" s="330" t="s">
        <v>622</v>
      </c>
      <c r="C6" s="456">
        <v>1775098365.9699984</v>
      </c>
      <c r="D6" s="456">
        <v>850454276.22999966</v>
      </c>
      <c r="E6" s="525">
        <v>2625552642.1999979</v>
      </c>
      <c r="F6" s="456">
        <v>1514626882.8998032</v>
      </c>
      <c r="G6" s="456">
        <v>628144909.44319987</v>
      </c>
      <c r="H6" s="525">
        <v>2142771792.343003</v>
      </c>
    </row>
    <row r="7" spans="1:8">
      <c r="A7" s="329">
        <v>1.1000000000000001</v>
      </c>
      <c r="B7" s="318" t="s">
        <v>565</v>
      </c>
      <c r="C7" s="456">
        <v>0</v>
      </c>
      <c r="D7" s="456">
        <v>0</v>
      </c>
      <c r="E7" s="525">
        <v>0</v>
      </c>
      <c r="F7" s="456">
        <v>0</v>
      </c>
      <c r="G7" s="456">
        <v>0</v>
      </c>
      <c r="H7" s="525">
        <v>0</v>
      </c>
    </row>
    <row r="8" spans="1:8">
      <c r="A8" s="329">
        <v>1.2</v>
      </c>
      <c r="B8" s="318" t="s">
        <v>567</v>
      </c>
      <c r="C8" s="456">
        <v>0</v>
      </c>
      <c r="D8" s="456">
        <v>0</v>
      </c>
      <c r="E8" s="525">
        <v>0</v>
      </c>
      <c r="F8" s="456">
        <v>0</v>
      </c>
      <c r="G8" s="456">
        <v>0</v>
      </c>
      <c r="H8" s="525">
        <v>0</v>
      </c>
    </row>
    <row r="9" spans="1:8" ht="21.6" customHeight="1">
      <c r="A9" s="329">
        <v>1.3</v>
      </c>
      <c r="B9" s="318" t="s">
        <v>623</v>
      </c>
      <c r="C9" s="456">
        <v>0</v>
      </c>
      <c r="D9" s="456">
        <v>0</v>
      </c>
      <c r="E9" s="525">
        <v>0</v>
      </c>
      <c r="F9" s="456">
        <v>0</v>
      </c>
      <c r="G9" s="456">
        <v>0</v>
      </c>
      <c r="H9" s="525">
        <v>0</v>
      </c>
    </row>
    <row r="10" spans="1:8">
      <c r="A10" s="329">
        <v>1.4</v>
      </c>
      <c r="B10" s="318" t="s">
        <v>569</v>
      </c>
      <c r="C10" s="456">
        <v>277733472.2700001</v>
      </c>
      <c r="D10" s="456">
        <v>13180564.069999998</v>
      </c>
      <c r="E10" s="525">
        <v>290914036.34000009</v>
      </c>
      <c r="F10" s="456">
        <v>190535638.13</v>
      </c>
      <c r="G10" s="456">
        <v>10831401</v>
      </c>
      <c r="H10" s="525">
        <v>201367039.13</v>
      </c>
    </row>
    <row r="11" spans="1:8">
      <c r="A11" s="329">
        <v>1.5</v>
      </c>
      <c r="B11" s="318" t="s">
        <v>573</v>
      </c>
      <c r="C11" s="456">
        <v>1497364893.6999984</v>
      </c>
      <c r="D11" s="456">
        <v>837273712.15999961</v>
      </c>
      <c r="E11" s="525">
        <v>2334638605.8599977</v>
      </c>
      <c r="F11" s="456">
        <v>1324091244.769803</v>
      </c>
      <c r="G11" s="456">
        <v>617313508.44319987</v>
      </c>
      <c r="H11" s="525">
        <v>1941404753.2130029</v>
      </c>
    </row>
    <row r="12" spans="1:8">
      <c r="A12" s="329">
        <v>1.6</v>
      </c>
      <c r="B12" s="319" t="s">
        <v>455</v>
      </c>
      <c r="C12" s="456">
        <v>0</v>
      </c>
      <c r="D12" s="456">
        <v>0</v>
      </c>
      <c r="E12" s="525">
        <v>0</v>
      </c>
      <c r="F12" s="456">
        <v>0</v>
      </c>
      <c r="G12" s="456">
        <v>0</v>
      </c>
      <c r="H12" s="525">
        <v>0</v>
      </c>
    </row>
    <row r="13" spans="1:8">
      <c r="A13" s="329">
        <v>2</v>
      </c>
      <c r="B13" s="331" t="s">
        <v>624</v>
      </c>
      <c r="C13" s="456">
        <v>-988569949.20000017</v>
      </c>
      <c r="D13" s="456">
        <v>-302566750.57999986</v>
      </c>
      <c r="E13" s="525">
        <v>-1291136699.78</v>
      </c>
      <c r="F13" s="456">
        <v>-706971623.76589978</v>
      </c>
      <c r="G13" s="456">
        <v>-288566788.79159987</v>
      </c>
      <c r="H13" s="525">
        <v>-995538412.55749965</v>
      </c>
    </row>
    <row r="14" spans="1:8">
      <c r="A14" s="329">
        <v>2.1</v>
      </c>
      <c r="B14" s="318" t="s">
        <v>625</v>
      </c>
      <c r="C14" s="456">
        <v>0</v>
      </c>
      <c r="D14" s="456">
        <v>0</v>
      </c>
      <c r="E14" s="525">
        <v>0</v>
      </c>
      <c r="F14" s="456">
        <v>0</v>
      </c>
      <c r="G14" s="456">
        <v>0</v>
      </c>
      <c r="H14" s="525">
        <v>0</v>
      </c>
    </row>
    <row r="15" spans="1:8" ht="24.6" customHeight="1">
      <c r="A15" s="329">
        <v>2.2000000000000002</v>
      </c>
      <c r="B15" s="318" t="s">
        <v>626</v>
      </c>
      <c r="C15" s="456">
        <v>0</v>
      </c>
      <c r="D15" s="456">
        <v>0</v>
      </c>
      <c r="E15" s="525">
        <v>0</v>
      </c>
      <c r="F15" s="456">
        <v>0</v>
      </c>
      <c r="G15" s="456">
        <v>0</v>
      </c>
      <c r="H15" s="525">
        <v>0</v>
      </c>
    </row>
    <row r="16" spans="1:8" ht="20.45" customHeight="1">
      <c r="A16" s="329">
        <v>2.2999999999999998</v>
      </c>
      <c r="B16" s="318" t="s">
        <v>627</v>
      </c>
      <c r="C16" s="456">
        <v>-988569949.20000017</v>
      </c>
      <c r="D16" s="456">
        <v>-302566750.57999986</v>
      </c>
      <c r="E16" s="525">
        <v>-1291136699.78</v>
      </c>
      <c r="F16" s="456">
        <v>-706971623.76589978</v>
      </c>
      <c r="G16" s="456">
        <v>-288566788.79159987</v>
      </c>
      <c r="H16" s="525">
        <v>-995538412.55749965</v>
      </c>
    </row>
    <row r="17" spans="1:8">
      <c r="A17" s="329">
        <v>2.4</v>
      </c>
      <c r="B17" s="318" t="s">
        <v>628</v>
      </c>
      <c r="C17" s="456">
        <v>0</v>
      </c>
      <c r="D17" s="456">
        <v>0</v>
      </c>
      <c r="E17" s="525">
        <v>0</v>
      </c>
      <c r="F17" s="456">
        <v>0</v>
      </c>
      <c r="G17" s="456">
        <v>0</v>
      </c>
      <c r="H17" s="525">
        <v>0</v>
      </c>
    </row>
    <row r="18" spans="1:8">
      <c r="A18" s="329">
        <v>3</v>
      </c>
      <c r="B18" s="331" t="s">
        <v>629</v>
      </c>
      <c r="C18" s="456">
        <v>20000149.870000001</v>
      </c>
      <c r="D18" s="456">
        <v>0</v>
      </c>
      <c r="E18" s="525">
        <v>20000149.870000001</v>
      </c>
      <c r="F18" s="456">
        <v>5958500</v>
      </c>
      <c r="G18" s="456">
        <v>0</v>
      </c>
      <c r="H18" s="525">
        <v>5958500</v>
      </c>
    </row>
    <row r="19" spans="1:8">
      <c r="A19" s="329">
        <v>4</v>
      </c>
      <c r="B19" s="331" t="s">
        <v>630</v>
      </c>
      <c r="C19" s="456">
        <v>372170556.12</v>
      </c>
      <c r="D19" s="456">
        <v>160170487.19999999</v>
      </c>
      <c r="E19" s="525">
        <v>532341043.31999999</v>
      </c>
      <c r="F19" s="456">
        <v>323914795.09450006</v>
      </c>
      <c r="G19" s="456">
        <v>119526632.90230002</v>
      </c>
      <c r="H19" s="525">
        <v>443441427.99680007</v>
      </c>
    </row>
    <row r="20" spans="1:8">
      <c r="A20" s="329">
        <v>5</v>
      </c>
      <c r="B20" s="331" t="s">
        <v>631</v>
      </c>
      <c r="C20" s="456">
        <v>-157441493.69</v>
      </c>
      <c r="D20" s="456">
        <v>-122048615.90000002</v>
      </c>
      <c r="E20" s="525">
        <v>-279490109.59000003</v>
      </c>
      <c r="F20" s="456">
        <v>-117556406.11609998</v>
      </c>
      <c r="G20" s="456">
        <v>-123345052.74070007</v>
      </c>
      <c r="H20" s="525">
        <v>-240901458.85680005</v>
      </c>
    </row>
    <row r="21" spans="1:8" ht="24" customHeight="1">
      <c r="A21" s="329">
        <v>6</v>
      </c>
      <c r="B21" s="331" t="s">
        <v>632</v>
      </c>
      <c r="C21" s="456">
        <v>9096973.4699999988</v>
      </c>
      <c r="D21" s="456">
        <v>2790315.4300000006</v>
      </c>
      <c r="E21" s="525">
        <v>11887288.899999999</v>
      </c>
      <c r="F21" s="456">
        <v>9558987.0110000018</v>
      </c>
      <c r="G21" s="456">
        <v>1260637.3609</v>
      </c>
      <c r="H21" s="525">
        <v>10819624.371900002</v>
      </c>
    </row>
    <row r="22" spans="1:8" ht="18.600000000000001" customHeight="1">
      <c r="A22" s="329">
        <v>7</v>
      </c>
      <c r="B22" s="331" t="s">
        <v>633</v>
      </c>
      <c r="C22" s="456">
        <v>0</v>
      </c>
      <c r="D22" s="456">
        <v>0</v>
      </c>
      <c r="E22" s="525">
        <v>0</v>
      </c>
      <c r="F22" s="456">
        <v>0</v>
      </c>
      <c r="G22" s="456">
        <v>0</v>
      </c>
      <c r="H22" s="525">
        <v>0</v>
      </c>
    </row>
    <row r="23" spans="1:8" ht="25.5" customHeight="1">
      <c r="A23" s="329">
        <v>8</v>
      </c>
      <c r="B23" s="332" t="s">
        <v>634</v>
      </c>
      <c r="C23" s="456">
        <v>89317523.810000002</v>
      </c>
      <c r="D23" s="456">
        <v>0</v>
      </c>
      <c r="E23" s="525">
        <v>89317523.810000002</v>
      </c>
      <c r="F23" s="456">
        <v>0</v>
      </c>
      <c r="G23" s="456">
        <v>34710871.711000003</v>
      </c>
      <c r="H23" s="525">
        <v>34710871.711000003</v>
      </c>
    </row>
    <row r="24" spans="1:8" ht="34.5" customHeight="1">
      <c r="A24" s="329">
        <v>9</v>
      </c>
      <c r="B24" s="332" t="s">
        <v>635</v>
      </c>
      <c r="C24" s="456">
        <v>0</v>
      </c>
      <c r="D24" s="456">
        <v>0</v>
      </c>
      <c r="E24" s="525">
        <v>0</v>
      </c>
      <c r="F24" s="456">
        <v>0</v>
      </c>
      <c r="G24" s="456">
        <v>0</v>
      </c>
      <c r="H24" s="525">
        <v>0</v>
      </c>
    </row>
    <row r="25" spans="1:8">
      <c r="A25" s="329">
        <v>10</v>
      </c>
      <c r="B25" s="331" t="s">
        <v>636</v>
      </c>
      <c r="C25" s="456">
        <v>273831389.38000011</v>
      </c>
      <c r="D25" s="456">
        <v>0</v>
      </c>
      <c r="E25" s="525">
        <v>273831389.38000011</v>
      </c>
      <c r="F25" s="456">
        <v>412840155.95059955</v>
      </c>
      <c r="G25" s="456">
        <v>0</v>
      </c>
      <c r="H25" s="525">
        <v>412840155.95059955</v>
      </c>
    </row>
    <row r="26" spans="1:8">
      <c r="A26" s="329">
        <v>11</v>
      </c>
      <c r="B26" s="333" t="s">
        <v>637</v>
      </c>
      <c r="C26" s="456">
        <v>3241086.27</v>
      </c>
      <c r="D26" s="456">
        <v>0</v>
      </c>
      <c r="E26" s="525">
        <v>3241086.27</v>
      </c>
      <c r="F26" s="456">
        <v>1536533.4306000001</v>
      </c>
      <c r="G26" s="456">
        <v>0</v>
      </c>
      <c r="H26" s="525">
        <v>1536533.4306000001</v>
      </c>
    </row>
    <row r="27" spans="1:8">
      <c r="A27" s="329">
        <v>12</v>
      </c>
      <c r="B27" s="331" t="s">
        <v>638</v>
      </c>
      <c r="C27" s="456">
        <v>15165334.769999998</v>
      </c>
      <c r="D27" s="456">
        <v>607096.6</v>
      </c>
      <c r="E27" s="525">
        <v>15772431.369999997</v>
      </c>
      <c r="F27" s="456">
        <v>3253606.0388999986</v>
      </c>
      <c r="G27" s="456">
        <v>11305364.2928</v>
      </c>
      <c r="H27" s="525">
        <v>14558970.331699999</v>
      </c>
    </row>
    <row r="28" spans="1:8">
      <c r="A28" s="329">
        <v>13</v>
      </c>
      <c r="B28" s="334" t="s">
        <v>639</v>
      </c>
      <c r="C28" s="456">
        <v>-64760025.989999995</v>
      </c>
      <c r="D28" s="456">
        <v>-36200191.409999996</v>
      </c>
      <c r="E28" s="525">
        <v>-100960217.39999999</v>
      </c>
      <c r="F28" s="456">
        <v>-55245948.047299996</v>
      </c>
      <c r="G28" s="456">
        <v>-28299778.95449999</v>
      </c>
      <c r="H28" s="525">
        <v>-83545727.001799986</v>
      </c>
    </row>
    <row r="29" spans="1:8">
      <c r="A29" s="329">
        <v>14</v>
      </c>
      <c r="B29" s="335" t="s">
        <v>640</v>
      </c>
      <c r="C29" s="456">
        <v>-391911381.48999995</v>
      </c>
      <c r="D29" s="456">
        <v>-19007528.109999999</v>
      </c>
      <c r="E29" s="525">
        <v>-410918909.59999996</v>
      </c>
      <c r="F29" s="456">
        <v>-312842003.36049998</v>
      </c>
      <c r="G29" s="456">
        <v>-16475170.140000001</v>
      </c>
      <c r="H29" s="525">
        <v>-329317173.50049996</v>
      </c>
    </row>
    <row r="30" spans="1:8">
      <c r="A30" s="329">
        <v>14.1</v>
      </c>
      <c r="B30" s="307" t="s">
        <v>641</v>
      </c>
      <c r="C30" s="456">
        <v>-350036777.05999994</v>
      </c>
      <c r="D30" s="456">
        <v>0</v>
      </c>
      <c r="E30" s="525">
        <v>-350036777.05999994</v>
      </c>
      <c r="F30" s="456">
        <v>-276562866.69479996</v>
      </c>
      <c r="G30" s="456">
        <v>-3279241.0600000005</v>
      </c>
      <c r="H30" s="525">
        <v>-279842107.75479996</v>
      </c>
    </row>
    <row r="31" spans="1:8">
      <c r="A31" s="329">
        <v>14.2</v>
      </c>
      <c r="B31" s="307" t="s">
        <v>642</v>
      </c>
      <c r="C31" s="456">
        <v>-41874604.430000007</v>
      </c>
      <c r="D31" s="456">
        <v>-19007528.109999999</v>
      </c>
      <c r="E31" s="525">
        <v>-60882132.540000007</v>
      </c>
      <c r="F31" s="456">
        <v>-36279136.665700004</v>
      </c>
      <c r="G31" s="456">
        <v>-13195929.08</v>
      </c>
      <c r="H31" s="525">
        <v>-49475065.745700002</v>
      </c>
    </row>
    <row r="32" spans="1:8">
      <c r="A32" s="329">
        <v>15</v>
      </c>
      <c r="B32" s="331" t="s">
        <v>643</v>
      </c>
      <c r="C32" s="456">
        <v>-89223546</v>
      </c>
      <c r="D32" s="456">
        <v>0</v>
      </c>
      <c r="E32" s="525">
        <v>-89223546</v>
      </c>
      <c r="F32" s="456">
        <v>-76766483.935000002</v>
      </c>
      <c r="G32" s="456">
        <v>0</v>
      </c>
      <c r="H32" s="525">
        <v>-76766483.935000002</v>
      </c>
    </row>
    <row r="33" spans="1:8" ht="22.5" customHeight="1">
      <c r="A33" s="329">
        <v>16</v>
      </c>
      <c r="B33" s="305" t="s">
        <v>644</v>
      </c>
      <c r="C33" s="456">
        <v>1024856.1899999997</v>
      </c>
      <c r="D33" s="456">
        <v>769620.69</v>
      </c>
      <c r="E33" s="525">
        <v>1794476.8799999997</v>
      </c>
      <c r="F33" s="456">
        <v>2545184.1659000013</v>
      </c>
      <c r="G33" s="456">
        <v>2675124.2534999987</v>
      </c>
      <c r="H33" s="525">
        <v>5220308.4194</v>
      </c>
    </row>
    <row r="34" spans="1:8">
      <c r="A34" s="329">
        <v>17</v>
      </c>
      <c r="B34" s="331" t="s">
        <v>645</v>
      </c>
      <c r="C34" s="456">
        <v>-378446.25999999995</v>
      </c>
      <c r="D34" s="456">
        <v>-523899.78999999986</v>
      </c>
      <c r="E34" s="525">
        <v>-902346.04999999981</v>
      </c>
      <c r="F34" s="456">
        <v>-4625833.4917000001</v>
      </c>
      <c r="G34" s="456">
        <v>-94829.810999999987</v>
      </c>
      <c r="H34" s="525">
        <v>-4720663.3026999999</v>
      </c>
    </row>
    <row r="35" spans="1:8">
      <c r="A35" s="329">
        <v>17.100000000000001</v>
      </c>
      <c r="B35" s="307" t="s">
        <v>646</v>
      </c>
      <c r="C35" s="456">
        <v>-378446.25999999995</v>
      </c>
      <c r="D35" s="456">
        <v>-523899.78999999986</v>
      </c>
      <c r="E35" s="525">
        <v>-902346.04999999981</v>
      </c>
      <c r="F35" s="456">
        <v>-2625833.4917000001</v>
      </c>
      <c r="G35" s="456">
        <v>-94829.810999999987</v>
      </c>
      <c r="H35" s="525">
        <v>-2720663.3026999999</v>
      </c>
    </row>
    <row r="36" spans="1:8">
      <c r="A36" s="329">
        <v>17.2</v>
      </c>
      <c r="B36" s="307" t="s">
        <v>647</v>
      </c>
      <c r="C36" s="456">
        <v>0</v>
      </c>
      <c r="D36" s="456">
        <v>0</v>
      </c>
      <c r="E36" s="525">
        <v>0</v>
      </c>
      <c r="F36" s="456">
        <v>-2000000</v>
      </c>
      <c r="G36" s="456">
        <v>0</v>
      </c>
      <c r="H36" s="525">
        <v>-2000000</v>
      </c>
    </row>
    <row r="37" spans="1:8" ht="41.45" customHeight="1">
      <c r="A37" s="329">
        <v>18</v>
      </c>
      <c r="B37" s="336" t="s">
        <v>648</v>
      </c>
      <c r="C37" s="456">
        <v>-127034375.92999999</v>
      </c>
      <c r="D37" s="456">
        <v>-10381880.039999995</v>
      </c>
      <c r="E37" s="525">
        <v>-137416255.97</v>
      </c>
      <c r="F37" s="456">
        <v>-158064837.82750002</v>
      </c>
      <c r="G37" s="528">
        <v>46112628.712700002</v>
      </c>
      <c r="H37" s="525">
        <v>-111952209.11480001</v>
      </c>
    </row>
    <row r="38" spans="1:8">
      <c r="A38" s="329">
        <v>18.100000000000001</v>
      </c>
      <c r="B38" s="337" t="s">
        <v>649</v>
      </c>
      <c r="C38" s="456">
        <v>-975548.2</v>
      </c>
      <c r="D38" s="456">
        <v>1983.2900000000063</v>
      </c>
      <c r="E38" s="525">
        <v>-973564.90999999992</v>
      </c>
      <c r="F38" s="456">
        <v>-382609.06449999998</v>
      </c>
      <c r="G38" s="456">
        <v>1250739.8256000001</v>
      </c>
      <c r="H38" s="525">
        <v>868130.76110000012</v>
      </c>
    </row>
    <row r="39" spans="1:8">
      <c r="A39" s="329">
        <v>18.2</v>
      </c>
      <c r="B39" s="337" t="s">
        <v>650</v>
      </c>
      <c r="C39" s="456">
        <v>-126058827.72999999</v>
      </c>
      <c r="D39" s="456">
        <v>-10383863.329999994</v>
      </c>
      <c r="E39" s="525">
        <v>-136442691.05999997</v>
      </c>
      <c r="F39" s="456">
        <v>-157682228.76300001</v>
      </c>
      <c r="G39" s="456">
        <v>44861888.887100004</v>
      </c>
      <c r="H39" s="525">
        <v>-112820339.8759</v>
      </c>
    </row>
    <row r="40" spans="1:8" ht="24.6" customHeight="1">
      <c r="A40" s="329">
        <v>19</v>
      </c>
      <c r="B40" s="336" t="s">
        <v>651</v>
      </c>
      <c r="C40" s="456">
        <v>0</v>
      </c>
      <c r="D40" s="456">
        <v>0</v>
      </c>
      <c r="E40" s="525">
        <v>0</v>
      </c>
      <c r="F40" s="456">
        <v>0</v>
      </c>
      <c r="G40" s="456">
        <v>0</v>
      </c>
      <c r="H40" s="525">
        <v>0</v>
      </c>
    </row>
    <row r="41" spans="1:8" ht="17.45" customHeight="1">
      <c r="A41" s="329">
        <v>20</v>
      </c>
      <c r="B41" s="336" t="s">
        <v>652</v>
      </c>
      <c r="C41" s="456">
        <v>-1557023.3899999992</v>
      </c>
      <c r="D41" s="456">
        <v>0</v>
      </c>
      <c r="E41" s="525">
        <v>-1557023.3899999992</v>
      </c>
      <c r="F41" s="456">
        <v>0</v>
      </c>
      <c r="G41" s="456">
        <v>0</v>
      </c>
      <c r="H41" s="525">
        <v>0</v>
      </c>
    </row>
    <row r="42" spans="1:8" ht="26.45" customHeight="1">
      <c r="A42" s="329">
        <v>21</v>
      </c>
      <c r="B42" s="336" t="s">
        <v>653</v>
      </c>
      <c r="C42" s="456">
        <v>0</v>
      </c>
      <c r="D42" s="456">
        <v>0</v>
      </c>
      <c r="E42" s="525">
        <v>0</v>
      </c>
      <c r="F42" s="456">
        <v>0</v>
      </c>
      <c r="G42" s="456">
        <v>0</v>
      </c>
      <c r="H42" s="525">
        <v>0</v>
      </c>
    </row>
    <row r="43" spans="1:8">
      <c r="A43" s="329">
        <v>22</v>
      </c>
      <c r="B43" s="338" t="s">
        <v>654</v>
      </c>
      <c r="C43" s="456">
        <v>738069993.89999843</v>
      </c>
      <c r="D43" s="456">
        <v>524062930.31999987</v>
      </c>
      <c r="E43" s="525">
        <v>1262132924.2199984</v>
      </c>
      <c r="F43" s="456">
        <v>842161508.04730296</v>
      </c>
      <c r="G43" s="456">
        <v>386954548.23860002</v>
      </c>
      <c r="H43" s="525">
        <v>1229116056.285903</v>
      </c>
    </row>
    <row r="44" spans="1:8">
      <c r="A44" s="329">
        <v>23</v>
      </c>
      <c r="B44" s="338" t="s">
        <v>655</v>
      </c>
      <c r="C44" s="456">
        <v>182242552.22999996</v>
      </c>
      <c r="D44" s="456">
        <v>0</v>
      </c>
      <c r="E44" s="525">
        <v>182242552.22999996</v>
      </c>
      <c r="F44" s="456">
        <v>246293752.08880001</v>
      </c>
      <c r="G44" s="456">
        <v>0</v>
      </c>
      <c r="H44" s="525">
        <v>246293752.08880001</v>
      </c>
    </row>
    <row r="45" spans="1:8">
      <c r="A45" s="329">
        <v>24</v>
      </c>
      <c r="B45" s="339" t="s">
        <v>656</v>
      </c>
      <c r="C45" s="456">
        <v>555827441.66999841</v>
      </c>
      <c r="D45" s="456">
        <v>524062930.31999987</v>
      </c>
      <c r="E45" s="525">
        <v>1079890371.9899983</v>
      </c>
      <c r="F45" s="456">
        <v>595867755.95850301</v>
      </c>
      <c r="G45" s="456">
        <v>386954548.23860002</v>
      </c>
      <c r="H45" s="525">
        <v>982822304.19710302</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
  <sheetViews>
    <sheetView zoomScale="85" zoomScaleNormal="85" workbookViewId="0"/>
  </sheetViews>
  <sheetFormatPr defaultRowHeight="15"/>
  <cols>
    <col min="1" max="1" width="8.85546875" style="326"/>
    <col min="2" max="2" width="87.5703125" bestFit="1" customWidth="1"/>
    <col min="3" max="5" width="15.42578125" style="453" customWidth="1"/>
    <col min="6" max="8" width="15.42578125" customWidth="1"/>
  </cols>
  <sheetData>
    <row r="1" spans="1:12" s="5" customFormat="1" ht="14.25">
      <c r="A1" s="2" t="s">
        <v>30</v>
      </c>
      <c r="B1" s="3" t="str">
        <f>'Info '!C2</f>
        <v>JSC TBC Bank</v>
      </c>
      <c r="C1" s="448"/>
      <c r="D1" s="449"/>
      <c r="E1" s="449"/>
      <c r="F1" s="4"/>
      <c r="G1" s="4"/>
    </row>
    <row r="2" spans="1:12" s="5" customFormat="1" ht="14.25">
      <c r="A2" s="2" t="s">
        <v>31</v>
      </c>
      <c r="B2" s="259">
        <f>'1. key ratios '!B2</f>
        <v>45291</v>
      </c>
      <c r="C2" s="450"/>
      <c r="D2" s="451"/>
      <c r="E2" s="451"/>
      <c r="F2" s="4"/>
      <c r="G2" s="4"/>
    </row>
    <row r="3" spans="1:12" ht="15.75" thickBot="1">
      <c r="A3"/>
    </row>
    <row r="4" spans="1:12">
      <c r="A4" s="645" t="s">
        <v>6</v>
      </c>
      <c r="B4" s="646" t="s">
        <v>94</v>
      </c>
      <c r="C4" s="636" t="s">
        <v>558</v>
      </c>
      <c r="D4" s="636"/>
      <c r="E4" s="636"/>
      <c r="F4" s="647" t="s">
        <v>559</v>
      </c>
      <c r="G4" s="647"/>
      <c r="H4" s="648"/>
    </row>
    <row r="5" spans="1:12">
      <c r="A5" s="645"/>
      <c r="B5" s="646"/>
      <c r="C5" s="458" t="s">
        <v>32</v>
      </c>
      <c r="D5" s="458" t="s">
        <v>33</v>
      </c>
      <c r="E5" s="458" t="s">
        <v>34</v>
      </c>
      <c r="F5" s="328" t="s">
        <v>32</v>
      </c>
      <c r="G5" s="328" t="s">
        <v>33</v>
      </c>
      <c r="H5" s="328" t="s">
        <v>34</v>
      </c>
    </row>
    <row r="6" spans="1:12" ht="15.75">
      <c r="A6" s="314">
        <v>1</v>
      </c>
      <c r="B6" s="340" t="s">
        <v>657</v>
      </c>
      <c r="C6" s="529">
        <v>0</v>
      </c>
      <c r="D6" s="529">
        <v>0</v>
      </c>
      <c r="E6" s="530">
        <v>0</v>
      </c>
      <c r="F6" s="529">
        <v>0</v>
      </c>
      <c r="G6" s="529">
        <v>0</v>
      </c>
      <c r="H6" s="531">
        <v>0</v>
      </c>
      <c r="J6" s="457"/>
      <c r="L6" s="460"/>
    </row>
    <row r="7" spans="1:12" ht="15.75">
      <c r="A7" s="314">
        <v>2</v>
      </c>
      <c r="B7" s="340" t="s">
        <v>196</v>
      </c>
      <c r="C7" s="529">
        <v>0</v>
      </c>
      <c r="D7" s="529">
        <v>0</v>
      </c>
      <c r="E7" s="530">
        <v>0</v>
      </c>
      <c r="F7" s="529">
        <v>0</v>
      </c>
      <c r="G7" s="529">
        <v>0</v>
      </c>
      <c r="H7" s="531">
        <v>0</v>
      </c>
      <c r="J7" s="457"/>
      <c r="L7" s="460"/>
    </row>
    <row r="8" spans="1:12" ht="15.75">
      <c r="A8" s="314">
        <v>3</v>
      </c>
      <c r="B8" s="340" t="s">
        <v>206</v>
      </c>
      <c r="C8" s="529">
        <v>4213387820.5107799</v>
      </c>
      <c r="D8" s="529">
        <v>5723418536.0161915</v>
      </c>
      <c r="E8" s="530">
        <v>9936806356.5269718</v>
      </c>
      <c r="F8" s="529">
        <v>3789558206.6007018</v>
      </c>
      <c r="G8" s="529">
        <v>4968976728.1494703</v>
      </c>
      <c r="H8" s="531">
        <v>8758534934.7501717</v>
      </c>
      <c r="J8" s="457"/>
      <c r="L8" s="460"/>
    </row>
    <row r="9" spans="1:12" ht="15.75">
      <c r="A9" s="314">
        <v>3.1</v>
      </c>
      <c r="B9" s="341" t="s">
        <v>197</v>
      </c>
      <c r="C9" s="529">
        <v>3725985656.68788</v>
      </c>
      <c r="D9" s="529">
        <v>5518143491.4520798</v>
      </c>
      <c r="E9" s="530">
        <v>9244129148.1399593</v>
      </c>
      <c r="F9" s="529">
        <v>3271835363.00737</v>
      </c>
      <c r="G9" s="529">
        <v>4659846972.6414003</v>
      </c>
      <c r="H9" s="531">
        <v>7931682335.6487703</v>
      </c>
      <c r="J9" s="457"/>
      <c r="L9" s="460"/>
    </row>
    <row r="10" spans="1:12" ht="15.75">
      <c r="A10" s="314">
        <v>3.2</v>
      </c>
      <c r="B10" s="341" t="s">
        <v>193</v>
      </c>
      <c r="C10" s="529">
        <v>487402163.8229</v>
      </c>
      <c r="D10" s="529">
        <v>205275044.56411201</v>
      </c>
      <c r="E10" s="530">
        <v>692677208.387012</v>
      </c>
      <c r="F10" s="529">
        <v>517722843.59333199</v>
      </c>
      <c r="G10" s="529">
        <v>309129755.50806999</v>
      </c>
      <c r="H10" s="531">
        <v>826852599.10140204</v>
      </c>
      <c r="J10" s="457"/>
      <c r="L10" s="460"/>
    </row>
    <row r="11" spans="1:12" ht="15.75">
      <c r="A11" s="314">
        <v>4</v>
      </c>
      <c r="B11" s="342" t="s">
        <v>195</v>
      </c>
      <c r="C11" s="529">
        <v>1422375900</v>
      </c>
      <c r="D11" s="529">
        <v>0</v>
      </c>
      <c r="E11" s="530">
        <v>1422375900</v>
      </c>
      <c r="F11" s="529">
        <v>1234127500</v>
      </c>
      <c r="G11" s="529">
        <v>0</v>
      </c>
      <c r="H11" s="531">
        <v>1234127500</v>
      </c>
      <c r="J11" s="457"/>
      <c r="L11" s="460"/>
    </row>
    <row r="12" spans="1:12" ht="15.75">
      <c r="A12" s="314">
        <v>4.0999999999999996</v>
      </c>
      <c r="B12" s="341" t="s">
        <v>179</v>
      </c>
      <c r="C12" s="529">
        <v>1422375900</v>
      </c>
      <c r="D12" s="529">
        <v>0</v>
      </c>
      <c r="E12" s="530">
        <v>1422375900</v>
      </c>
      <c r="F12" s="529">
        <v>1234127500</v>
      </c>
      <c r="G12" s="529">
        <v>0</v>
      </c>
      <c r="H12" s="531">
        <v>1234127500</v>
      </c>
      <c r="J12" s="457"/>
      <c r="L12" s="460"/>
    </row>
    <row r="13" spans="1:12" ht="15.75">
      <c r="A13" s="314">
        <v>4.2</v>
      </c>
      <c r="B13" s="341" t="s">
        <v>180</v>
      </c>
      <c r="C13" s="529">
        <v>0</v>
      </c>
      <c r="D13" s="529">
        <v>0</v>
      </c>
      <c r="E13" s="530">
        <v>0</v>
      </c>
      <c r="F13" s="529">
        <v>0</v>
      </c>
      <c r="G13" s="529">
        <v>0</v>
      </c>
      <c r="H13" s="531">
        <v>0</v>
      </c>
      <c r="J13" s="457"/>
      <c r="L13" s="460"/>
    </row>
    <row r="14" spans="1:12" ht="15.75">
      <c r="A14" s="314">
        <v>5</v>
      </c>
      <c r="B14" s="342" t="s">
        <v>205</v>
      </c>
      <c r="C14" s="529">
        <v>21396666022.480453</v>
      </c>
      <c r="D14" s="529">
        <v>27648071631.586514</v>
      </c>
      <c r="E14" s="530">
        <v>49044737654.066971</v>
      </c>
      <c r="F14" s="529">
        <v>16212642992.629417</v>
      </c>
      <c r="G14" s="529">
        <v>22212029391.763039</v>
      </c>
      <c r="H14" s="531">
        <v>38424672384.392456</v>
      </c>
      <c r="J14" s="457"/>
      <c r="L14" s="460"/>
    </row>
    <row r="15" spans="1:12" ht="15.75">
      <c r="A15" s="314">
        <v>5.0999999999999996</v>
      </c>
      <c r="B15" s="343" t="s">
        <v>183</v>
      </c>
      <c r="C15" s="529">
        <v>520335094.860039</v>
      </c>
      <c r="D15" s="529">
        <v>618941353.87859702</v>
      </c>
      <c r="E15" s="530">
        <v>1139276448.738636</v>
      </c>
      <c r="F15" s="529">
        <v>429205785.52461499</v>
      </c>
      <c r="G15" s="529">
        <v>310379599.60587502</v>
      </c>
      <c r="H15" s="531">
        <v>739585385.13049006</v>
      </c>
      <c r="J15" s="457"/>
      <c r="L15" s="460"/>
    </row>
    <row r="16" spans="1:12" ht="15.75">
      <c r="A16" s="314">
        <v>5.2</v>
      </c>
      <c r="B16" s="343" t="s">
        <v>182</v>
      </c>
      <c r="C16" s="529">
        <v>252359339.44716001</v>
      </c>
      <c r="D16" s="529">
        <v>2158816.1392919999</v>
      </c>
      <c r="E16" s="530">
        <v>254518155.58645201</v>
      </c>
      <c r="F16" s="529">
        <v>225088358.31099999</v>
      </c>
      <c r="G16" s="529">
        <v>2947087.9635600001</v>
      </c>
      <c r="H16" s="531">
        <v>228035446.27455997</v>
      </c>
      <c r="J16" s="457"/>
      <c r="L16" s="460"/>
    </row>
    <row r="17" spans="1:12" ht="15.75">
      <c r="A17" s="314">
        <v>5.3</v>
      </c>
      <c r="B17" s="343" t="s">
        <v>181</v>
      </c>
      <c r="C17" s="529">
        <v>14806304330.837969</v>
      </c>
      <c r="D17" s="529">
        <v>21887408265.965801</v>
      </c>
      <c r="E17" s="530">
        <v>36693712596.803772</v>
      </c>
      <c r="F17" s="529">
        <v>11512005868.137413</v>
      </c>
      <c r="G17" s="529">
        <v>19293627841.847343</v>
      </c>
      <c r="H17" s="531">
        <v>30805633709.984756</v>
      </c>
      <c r="J17" s="457"/>
      <c r="L17" s="460"/>
    </row>
    <row r="18" spans="1:12" ht="15.75">
      <c r="A18" s="314" t="s">
        <v>15</v>
      </c>
      <c r="B18" s="344" t="s">
        <v>36</v>
      </c>
      <c r="C18" s="529">
        <v>8767922585.8439007</v>
      </c>
      <c r="D18" s="529">
        <v>9472528559.9107399</v>
      </c>
      <c r="E18" s="530">
        <v>18240451145.754639</v>
      </c>
      <c r="F18" s="529">
        <v>6742683784.6241999</v>
      </c>
      <c r="G18" s="529">
        <v>9152238145.5759907</v>
      </c>
      <c r="H18" s="531">
        <v>15894921930.200191</v>
      </c>
      <c r="J18" s="457"/>
      <c r="L18" s="460"/>
    </row>
    <row r="19" spans="1:12" ht="15.75">
      <c r="A19" s="314" t="s">
        <v>16</v>
      </c>
      <c r="B19" s="344" t="s">
        <v>37</v>
      </c>
      <c r="C19" s="529">
        <v>2841857887.6526999</v>
      </c>
      <c r="D19" s="529">
        <v>6358806407.6874599</v>
      </c>
      <c r="E19" s="530">
        <v>9200664295.3401604</v>
      </c>
      <c r="F19" s="529">
        <v>2445955809.2062998</v>
      </c>
      <c r="G19" s="529">
        <v>5441022756.0987902</v>
      </c>
      <c r="H19" s="531">
        <v>7886978565.30509</v>
      </c>
      <c r="J19" s="457"/>
      <c r="L19" s="460"/>
    </row>
    <row r="20" spans="1:12" ht="15.75">
      <c r="A20" s="314" t="s">
        <v>17</v>
      </c>
      <c r="B20" s="344" t="s">
        <v>38</v>
      </c>
      <c r="C20" s="529">
        <v>0</v>
      </c>
      <c r="D20" s="529">
        <v>0</v>
      </c>
      <c r="E20" s="530">
        <v>0</v>
      </c>
      <c r="F20" s="529">
        <v>0</v>
      </c>
      <c r="G20" s="529">
        <v>0</v>
      </c>
      <c r="H20" s="531">
        <v>0</v>
      </c>
      <c r="J20" s="457"/>
      <c r="L20" s="460"/>
    </row>
    <row r="21" spans="1:12" ht="15.75">
      <c r="A21" s="314" t="s">
        <v>18</v>
      </c>
      <c r="B21" s="344" t="s">
        <v>39</v>
      </c>
      <c r="C21" s="529">
        <v>2223288885.3255901</v>
      </c>
      <c r="D21" s="529">
        <v>4979541251.2799702</v>
      </c>
      <c r="E21" s="530">
        <v>7202830136.6055603</v>
      </c>
      <c r="F21" s="529">
        <v>1882476968.1489301</v>
      </c>
      <c r="G21" s="529">
        <v>4302264395.2454796</v>
      </c>
      <c r="H21" s="531">
        <v>6184741363.3944092</v>
      </c>
      <c r="J21" s="457"/>
      <c r="L21" s="460"/>
    </row>
    <row r="22" spans="1:12" ht="15.75">
      <c r="A22" s="314" t="s">
        <v>19</v>
      </c>
      <c r="B22" s="344" t="s">
        <v>40</v>
      </c>
      <c r="C22" s="529">
        <v>973234972.01577795</v>
      </c>
      <c r="D22" s="529">
        <v>1076532047.08763</v>
      </c>
      <c r="E22" s="530">
        <v>2049767019.1034079</v>
      </c>
      <c r="F22" s="529">
        <v>440889306.15798402</v>
      </c>
      <c r="G22" s="529">
        <v>398102544.92708302</v>
      </c>
      <c r="H22" s="531">
        <v>838991851.08506703</v>
      </c>
      <c r="J22" s="457"/>
      <c r="L22" s="460"/>
    </row>
    <row r="23" spans="1:12" ht="15.75">
      <c r="A23" s="314">
        <v>5.4</v>
      </c>
      <c r="B23" s="343" t="s">
        <v>184</v>
      </c>
      <c r="C23" s="529">
        <v>4108265580.0282302</v>
      </c>
      <c r="D23" s="529">
        <v>4102822930.6956401</v>
      </c>
      <c r="E23" s="530">
        <v>8211088510.7238703</v>
      </c>
      <c r="F23" s="529">
        <v>2792773134.1591401</v>
      </c>
      <c r="G23" s="529">
        <v>1869348173.6942501</v>
      </c>
      <c r="H23" s="531">
        <v>4662121307.8533897</v>
      </c>
      <c r="J23" s="457"/>
      <c r="L23" s="460"/>
    </row>
    <row r="24" spans="1:12" ht="15.75">
      <c r="A24" s="314">
        <v>5.5</v>
      </c>
      <c r="B24" s="343" t="s">
        <v>185</v>
      </c>
      <c r="C24" s="529">
        <v>2043204.899865</v>
      </c>
      <c r="D24" s="529">
        <v>54442182.053056002</v>
      </c>
      <c r="E24" s="530">
        <v>56485386.952921003</v>
      </c>
      <c r="F24" s="529">
        <v>2052782.1615810001</v>
      </c>
      <c r="G24" s="529">
        <v>657244.80487500003</v>
      </c>
      <c r="H24" s="531">
        <v>2710026.9664560002</v>
      </c>
      <c r="J24" s="457"/>
      <c r="L24" s="460"/>
    </row>
    <row r="25" spans="1:12" ht="15.75">
      <c r="A25" s="314">
        <v>5.6</v>
      </c>
      <c r="B25" s="343" t="s">
        <v>186</v>
      </c>
      <c r="C25" s="529">
        <v>17757222.960843999</v>
      </c>
      <c r="D25" s="529">
        <v>529919.37600000005</v>
      </c>
      <c r="E25" s="530">
        <v>18287142.336843997</v>
      </c>
      <c r="F25" s="529">
        <v>10354807.752520001</v>
      </c>
      <c r="G25" s="529">
        <v>0</v>
      </c>
      <c r="H25" s="531">
        <v>10354807.752520001</v>
      </c>
      <c r="J25" s="457"/>
      <c r="L25" s="460"/>
    </row>
    <row r="26" spans="1:12" ht="15.75">
      <c r="A26" s="314">
        <v>5.7</v>
      </c>
      <c r="B26" s="343" t="s">
        <v>40</v>
      </c>
      <c r="C26" s="529">
        <v>1689601249.4463501</v>
      </c>
      <c r="D26" s="529">
        <v>981768163.47813106</v>
      </c>
      <c r="E26" s="530">
        <v>2671369412.9244814</v>
      </c>
      <c r="F26" s="529">
        <v>1241162256.5831499</v>
      </c>
      <c r="G26" s="529">
        <v>735069443.84713495</v>
      </c>
      <c r="H26" s="531">
        <v>1976231700.430285</v>
      </c>
      <c r="J26" s="457"/>
      <c r="L26" s="460"/>
    </row>
    <row r="27" spans="1:12" ht="15.75">
      <c r="A27" s="314">
        <v>6</v>
      </c>
      <c r="B27" s="345" t="s">
        <v>658</v>
      </c>
      <c r="C27" s="529">
        <v>456799101.16000003</v>
      </c>
      <c r="D27" s="529">
        <v>592215871.02088904</v>
      </c>
      <c r="E27" s="530">
        <v>1049014972.1808891</v>
      </c>
      <c r="F27" s="529">
        <v>431363313.5</v>
      </c>
      <c r="G27" s="529">
        <v>619861396.14405596</v>
      </c>
      <c r="H27" s="531">
        <v>1051224709.644056</v>
      </c>
      <c r="J27" s="457"/>
      <c r="L27" s="460"/>
    </row>
    <row r="28" spans="1:12" ht="15.75">
      <c r="A28" s="314">
        <v>7</v>
      </c>
      <c r="B28" s="345" t="s">
        <v>659</v>
      </c>
      <c r="C28" s="529">
        <v>1119309721.8199999</v>
      </c>
      <c r="D28" s="529">
        <v>1027305341.17037</v>
      </c>
      <c r="E28" s="530">
        <v>2146615062.9903698</v>
      </c>
      <c r="F28" s="529">
        <v>983781740.28999996</v>
      </c>
      <c r="G28" s="529">
        <v>941001559.25457597</v>
      </c>
      <c r="H28" s="531">
        <v>1924783299.5445759</v>
      </c>
      <c r="J28" s="457"/>
      <c r="L28" s="460"/>
    </row>
    <row r="29" spans="1:12" ht="15.75">
      <c r="A29" s="314">
        <v>8</v>
      </c>
      <c r="B29" s="345" t="s">
        <v>194</v>
      </c>
      <c r="C29" s="529">
        <v>105479117.39</v>
      </c>
      <c r="D29" s="529">
        <v>179139951.50041801</v>
      </c>
      <c r="E29" s="530">
        <v>284619068.89041799</v>
      </c>
      <c r="F29" s="529">
        <v>42488497.810000002</v>
      </c>
      <c r="G29" s="529">
        <v>190496615.502592</v>
      </c>
      <c r="H29" s="531">
        <v>232985113.312592</v>
      </c>
      <c r="J29" s="457"/>
      <c r="L29" s="460"/>
    </row>
    <row r="30" spans="1:12" ht="15.75">
      <c r="A30" s="314">
        <v>9</v>
      </c>
      <c r="B30" s="346" t="s">
        <v>211</v>
      </c>
      <c r="C30" s="529">
        <v>1805862382.2405</v>
      </c>
      <c r="D30" s="529">
        <v>6397593733.5848408</v>
      </c>
      <c r="E30" s="530">
        <v>8203456115.8253403</v>
      </c>
      <c r="F30" s="529">
        <v>1543254335.8571999</v>
      </c>
      <c r="G30" s="529">
        <v>6357380408.1270905</v>
      </c>
      <c r="H30" s="531">
        <v>7900634743.9842901</v>
      </c>
      <c r="J30" s="457"/>
      <c r="L30" s="460"/>
    </row>
    <row r="31" spans="1:12" ht="15.75">
      <c r="A31" s="314">
        <v>9.1</v>
      </c>
      <c r="B31" s="347" t="s">
        <v>201</v>
      </c>
      <c r="C31" s="529">
        <v>1554221300.2372999</v>
      </c>
      <c r="D31" s="529">
        <v>2538402847.1462402</v>
      </c>
      <c r="E31" s="530">
        <v>4092624147.3835402</v>
      </c>
      <c r="F31" s="529">
        <v>1101599279.2839999</v>
      </c>
      <c r="G31" s="529">
        <v>2845900814.7501702</v>
      </c>
      <c r="H31" s="531">
        <v>3947500094.0341702</v>
      </c>
      <c r="J31" s="457"/>
      <c r="L31" s="460"/>
    </row>
    <row r="32" spans="1:12" ht="15.75">
      <c r="A32" s="314">
        <v>9.1999999999999993</v>
      </c>
      <c r="B32" s="347" t="s">
        <v>202</v>
      </c>
      <c r="C32" s="529">
        <v>251641082.00319999</v>
      </c>
      <c r="D32" s="529">
        <v>3839553906.4386001</v>
      </c>
      <c r="E32" s="530">
        <v>4091194988.4418001</v>
      </c>
      <c r="F32" s="529">
        <v>441655056.57319999</v>
      </c>
      <c r="G32" s="529">
        <v>3492442553.3769202</v>
      </c>
      <c r="H32" s="531">
        <v>3934097609.95012</v>
      </c>
      <c r="J32" s="457"/>
      <c r="L32" s="460"/>
    </row>
    <row r="33" spans="1:12" ht="15.75">
      <c r="A33" s="314">
        <v>9.3000000000000007</v>
      </c>
      <c r="B33" s="347" t="s">
        <v>198</v>
      </c>
      <c r="C33" s="529">
        <v>0</v>
      </c>
      <c r="D33" s="529">
        <v>19636980</v>
      </c>
      <c r="E33" s="530">
        <v>19636980</v>
      </c>
      <c r="F33" s="529">
        <v>0</v>
      </c>
      <c r="G33" s="529">
        <v>19037040</v>
      </c>
      <c r="H33" s="531">
        <v>19037040</v>
      </c>
      <c r="J33" s="457"/>
      <c r="L33" s="460"/>
    </row>
    <row r="34" spans="1:12" ht="15.75">
      <c r="A34" s="314">
        <v>9.4</v>
      </c>
      <c r="B34" s="347" t="s">
        <v>199</v>
      </c>
      <c r="C34" s="529">
        <v>0</v>
      </c>
      <c r="D34" s="529">
        <v>0</v>
      </c>
      <c r="E34" s="530">
        <v>0</v>
      </c>
      <c r="F34" s="529">
        <v>0</v>
      </c>
      <c r="G34" s="529">
        <v>0</v>
      </c>
      <c r="H34" s="531">
        <v>0</v>
      </c>
      <c r="J34" s="457"/>
      <c r="L34" s="460"/>
    </row>
    <row r="35" spans="1:12" ht="15.75">
      <c r="A35" s="314">
        <v>9.5</v>
      </c>
      <c r="B35" s="347" t="s">
        <v>200</v>
      </c>
      <c r="C35" s="529">
        <v>0</v>
      </c>
      <c r="D35" s="529">
        <v>0</v>
      </c>
      <c r="E35" s="530">
        <v>0</v>
      </c>
      <c r="F35" s="529">
        <v>0</v>
      </c>
      <c r="G35" s="529">
        <v>0</v>
      </c>
      <c r="H35" s="531">
        <v>0</v>
      </c>
      <c r="J35" s="457"/>
      <c r="L35" s="460"/>
    </row>
    <row r="36" spans="1:12" ht="15.75">
      <c r="A36" s="314">
        <v>9.6</v>
      </c>
      <c r="B36" s="347" t="s">
        <v>203</v>
      </c>
      <c r="C36" s="529">
        <v>0</v>
      </c>
      <c r="D36" s="529">
        <v>0</v>
      </c>
      <c r="E36" s="530">
        <v>0</v>
      </c>
      <c r="F36" s="529">
        <v>0</v>
      </c>
      <c r="G36" s="529">
        <v>0</v>
      </c>
      <c r="H36" s="531">
        <v>0</v>
      </c>
      <c r="J36" s="457"/>
      <c r="L36" s="460"/>
    </row>
    <row r="37" spans="1:12" ht="15.75">
      <c r="A37" s="314">
        <v>9.6999999999999993</v>
      </c>
      <c r="B37" s="347" t="s">
        <v>204</v>
      </c>
      <c r="C37" s="529">
        <v>0</v>
      </c>
      <c r="D37" s="529">
        <v>0</v>
      </c>
      <c r="E37" s="530">
        <v>0</v>
      </c>
      <c r="F37" s="529">
        <v>0</v>
      </c>
      <c r="G37" s="529">
        <v>0</v>
      </c>
      <c r="H37" s="531">
        <v>0</v>
      </c>
      <c r="J37" s="457"/>
      <c r="L37" s="460"/>
    </row>
    <row r="38" spans="1:12" ht="15.75">
      <c r="A38" s="314">
        <v>10</v>
      </c>
      <c r="B38" s="342" t="s">
        <v>207</v>
      </c>
      <c r="C38" s="529">
        <v>379751037.05410004</v>
      </c>
      <c r="D38" s="529">
        <v>1065460335.1110851</v>
      </c>
      <c r="E38" s="530">
        <v>1445211372.165185</v>
      </c>
      <c r="F38" s="529">
        <v>990376245.31207895</v>
      </c>
      <c r="G38" s="529">
        <v>120360134.36772802</v>
      </c>
      <c r="H38" s="531">
        <v>1110736379.6798069</v>
      </c>
      <c r="J38" s="457"/>
      <c r="L38" s="460"/>
    </row>
    <row r="39" spans="1:12" ht="15.75">
      <c r="A39" s="314">
        <v>10.1</v>
      </c>
      <c r="B39" s="348" t="s">
        <v>208</v>
      </c>
      <c r="C39" s="529">
        <v>16901224.5</v>
      </c>
      <c r="D39" s="529">
        <v>14737429.959233999</v>
      </c>
      <c r="E39" s="530">
        <v>31638654.459233999</v>
      </c>
      <c r="F39" s="529">
        <v>53926196.50999999</v>
      </c>
      <c r="G39" s="529">
        <v>592901.08999999985</v>
      </c>
      <c r="H39" s="531">
        <v>54519097.599999994</v>
      </c>
      <c r="J39" s="457"/>
      <c r="L39" s="460"/>
    </row>
    <row r="40" spans="1:12" ht="15.75">
      <c r="A40" s="314">
        <v>10.199999999999999</v>
      </c>
      <c r="B40" s="348" t="s">
        <v>209</v>
      </c>
      <c r="C40" s="529">
        <v>49704583.310000002</v>
      </c>
      <c r="D40" s="529">
        <v>75600294.659387499</v>
      </c>
      <c r="E40" s="530">
        <v>125304877.9693875</v>
      </c>
      <c r="F40" s="529">
        <v>15095295.509999994</v>
      </c>
      <c r="G40" s="529">
        <v>93011.998504000003</v>
      </c>
      <c r="H40" s="531">
        <v>15188307.508503994</v>
      </c>
      <c r="J40" s="457"/>
      <c r="L40" s="460"/>
    </row>
    <row r="41" spans="1:12" ht="15.75">
      <c r="A41" s="314">
        <v>10.3</v>
      </c>
      <c r="B41" s="348" t="s">
        <v>212</v>
      </c>
      <c r="C41" s="529">
        <v>78117317.890000001</v>
      </c>
      <c r="D41" s="529">
        <v>37952589.959931001</v>
      </c>
      <c r="E41" s="530">
        <v>116069907.849931</v>
      </c>
      <c r="F41" s="529">
        <v>632140951.44207895</v>
      </c>
      <c r="G41" s="529">
        <v>50180995.382613003</v>
      </c>
      <c r="H41" s="531">
        <v>682321946.82469201</v>
      </c>
      <c r="J41" s="457"/>
      <c r="L41" s="460"/>
    </row>
    <row r="42" spans="1:12" ht="25.5">
      <c r="A42" s="314">
        <v>10.4</v>
      </c>
      <c r="B42" s="348" t="s">
        <v>213</v>
      </c>
      <c r="C42" s="529">
        <v>89884033.494100004</v>
      </c>
      <c r="D42" s="529">
        <v>108187334.76374</v>
      </c>
      <c r="E42" s="530">
        <v>198071368.25784001</v>
      </c>
      <c r="F42" s="529">
        <v>289213801.85000008</v>
      </c>
      <c r="G42" s="529">
        <v>69493225.89661102</v>
      </c>
      <c r="H42" s="531">
        <v>358707027.74661112</v>
      </c>
      <c r="J42" s="457"/>
      <c r="L42" s="460"/>
    </row>
    <row r="43" spans="1:12" ht="16.5" thickBot="1">
      <c r="A43" s="314">
        <v>11</v>
      </c>
      <c r="B43" s="106" t="s">
        <v>210</v>
      </c>
      <c r="C43" s="529">
        <v>1966366.9600000002</v>
      </c>
      <c r="D43" s="529">
        <v>29837263.920072004</v>
      </c>
      <c r="E43" s="530">
        <v>31803630.880072005</v>
      </c>
      <c r="F43" s="529">
        <v>3370182.0199999986</v>
      </c>
      <c r="G43" s="529">
        <v>22989225.183593776</v>
      </c>
      <c r="H43" s="531">
        <v>26359407.203593776</v>
      </c>
      <c r="J43" s="457"/>
      <c r="L43" s="460"/>
    </row>
    <row r="44" spans="1:12" ht="15.75">
      <c r="C44" s="459"/>
      <c r="D44" s="459"/>
      <c r="E44" s="459"/>
      <c r="F44" s="349"/>
      <c r="G44" s="349"/>
      <c r="H44" s="349"/>
    </row>
    <row r="45" spans="1:12" ht="15.75">
      <c r="C45" s="459"/>
      <c r="D45" s="459"/>
      <c r="E45" s="459"/>
      <c r="F45" s="349"/>
      <c r="G45" s="349"/>
      <c r="H45" s="349"/>
    </row>
    <row r="46" spans="1:12" ht="15.75">
      <c r="C46" s="459"/>
      <c r="D46" s="459"/>
      <c r="E46" s="459"/>
      <c r="F46" s="349"/>
      <c r="G46" s="349"/>
      <c r="H46" s="349"/>
    </row>
    <row r="47" spans="1:12" ht="15.75">
      <c r="C47" s="459"/>
      <c r="D47" s="459"/>
      <c r="E47" s="459"/>
      <c r="F47" s="349"/>
      <c r="G47" s="349"/>
      <c r="H47" s="349"/>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85" zoomScaleNormal="85" workbookViewId="0">
      <pane xSplit="1" ySplit="4" topLeftCell="B5" activePane="bottomRight" state="frozen"/>
      <selection activeCell="C8" sqref="C8"/>
      <selection pane="topRight" activeCell="C8" sqref="C8"/>
      <selection pane="bottomLeft" activeCell="C8" sqref="C8"/>
      <selection pane="bottomRight" activeCell="B5" sqref="B5"/>
    </sheetView>
  </sheetViews>
  <sheetFormatPr defaultColWidth="9.140625" defaultRowHeight="12.75"/>
  <cols>
    <col min="1" max="1" width="9.5703125" style="4" bestFit="1" customWidth="1"/>
    <col min="2" max="2" width="93.5703125" style="4" customWidth="1"/>
    <col min="3" max="4" width="12.85546875" style="4" bestFit="1" customWidth="1"/>
    <col min="5" max="7" width="12.85546875" style="13" bestFit="1" customWidth="1"/>
    <col min="8" max="11" width="9.85546875" style="13" customWidth="1"/>
    <col min="12" max="16384" width="9.140625" style="13"/>
  </cols>
  <sheetData>
    <row r="1" spans="1:7">
      <c r="A1" s="2" t="s">
        <v>30</v>
      </c>
      <c r="B1" s="3" t="str">
        <f>'Info '!C2</f>
        <v>JSC TBC Bank</v>
      </c>
      <c r="C1" s="3"/>
    </row>
    <row r="2" spans="1:7">
      <c r="A2" s="2" t="s">
        <v>31</v>
      </c>
      <c r="B2" s="259">
        <f>'1. key ratios '!B2</f>
        <v>45291</v>
      </c>
      <c r="C2" s="3"/>
    </row>
    <row r="3" spans="1:7">
      <c r="A3" s="2"/>
      <c r="B3" s="3"/>
      <c r="C3" s="3"/>
    </row>
    <row r="4" spans="1:7" ht="15" customHeight="1" thickBot="1">
      <c r="A4" s="4" t="s">
        <v>96</v>
      </c>
      <c r="B4" s="71" t="s">
        <v>187</v>
      </c>
      <c r="C4" s="16" t="s">
        <v>35</v>
      </c>
    </row>
    <row r="5" spans="1:7" ht="15" customHeight="1">
      <c r="A5" s="125" t="s">
        <v>6</v>
      </c>
      <c r="B5" s="126"/>
      <c r="C5" s="258" t="str">
        <f>INT((MONTH($B$2))/3)&amp;"Q"&amp;"-"&amp;YEAR($B$2)</f>
        <v>4Q-2023</v>
      </c>
      <c r="D5" s="258" t="str">
        <f>IF(INT(MONTH($B$2))=3, "4"&amp;"Q"&amp;"-"&amp;YEAR($B$2)-1, IF(INT(MONTH($B$2))=6, "1"&amp;"Q"&amp;"-"&amp;YEAR($B$2), IF(INT(MONTH($B$2))=9, "2"&amp;"Q"&amp;"-"&amp;YEAR($B$2),IF(INT(MONTH($B$2))=12, "3"&amp;"Q"&amp;"-"&amp;YEAR($B$2), 0))))</f>
        <v>3Q-2023</v>
      </c>
      <c r="E5" s="258" t="str">
        <f>IF(INT(MONTH($B$2))=3, "3"&amp;"Q"&amp;"-"&amp;YEAR($B$2)-1, IF(INT(MONTH($B$2))=6, "4"&amp;"Q"&amp;"-"&amp;YEAR($B$2)-1, IF(INT(MONTH($B$2))=9, "1"&amp;"Q"&amp;"-"&amp;YEAR($B$2),IF(INT(MONTH($B$2))=12, "2"&amp;"Q"&amp;"-"&amp;YEAR($B$2), 0))))</f>
        <v>2Q-2023</v>
      </c>
      <c r="F5" s="258" t="str">
        <f>IF(INT(MONTH($B$2))=3, "2"&amp;"Q"&amp;"-"&amp;YEAR($B$2)-1, IF(INT(MONTH($B$2))=6, "3"&amp;"Q"&amp;"-"&amp;YEAR($B$2)-1, IF(INT(MONTH($B$2))=9, "4"&amp;"Q"&amp;"-"&amp;YEAR($B$2)-1,IF(INT(MONTH($B$2))=12, "1"&amp;"Q"&amp;"-"&amp;YEAR($B$2), 0))))</f>
        <v>1Q-2023</v>
      </c>
      <c r="G5" s="258" t="str">
        <f>IF(INT(MONTH($B$2))=3, "1"&amp;"Q"&amp;"-"&amp;YEAR($B$2)-1, IF(INT(MONTH($B$2))=6, "2"&amp;"Q"&amp;"-"&amp;YEAR($B$2)-1, IF(INT(MONTH($B$2))=9, "3"&amp;"Q"&amp;"-"&amp;YEAR($B$2)-1,IF(INT(MONTH($B$2))=12, "4"&amp;"Q"&amp;"-"&amp;YEAR($B$2)-1, 0))))</f>
        <v>4Q-2022</v>
      </c>
    </row>
    <row r="6" spans="1:7" ht="15" customHeight="1">
      <c r="A6" s="17">
        <v>1</v>
      </c>
      <c r="B6" s="201" t="s">
        <v>191</v>
      </c>
      <c r="C6" s="532">
        <v>21018445429.855476</v>
      </c>
      <c r="D6" s="533">
        <v>19953719756.055115</v>
      </c>
      <c r="E6" s="203">
        <v>18796064318.403576</v>
      </c>
      <c r="F6" s="532">
        <v>18112219200.910744</v>
      </c>
      <c r="G6" s="534">
        <v>18488515550.390907</v>
      </c>
    </row>
    <row r="7" spans="1:7" ht="15" customHeight="1">
      <c r="A7" s="17">
        <v>1.1000000000000001</v>
      </c>
      <c r="B7" s="201" t="s">
        <v>357</v>
      </c>
      <c r="C7" s="535">
        <v>19668732432.657875</v>
      </c>
      <c r="D7" s="535">
        <v>18634295055.909477</v>
      </c>
      <c r="E7" s="535">
        <v>17561009604.112816</v>
      </c>
      <c r="F7" s="535">
        <v>16865749622.993767</v>
      </c>
      <c r="G7" s="535">
        <v>17318378454.566204</v>
      </c>
    </row>
    <row r="8" spans="1:7">
      <c r="A8" s="17" t="s">
        <v>14</v>
      </c>
      <c r="B8" s="201" t="s">
        <v>95</v>
      </c>
      <c r="C8" s="535">
        <v>26556743.758000001</v>
      </c>
      <c r="D8" s="535">
        <v>29108544.867899999</v>
      </c>
      <c r="E8" s="535">
        <v>29108544.867899999</v>
      </c>
      <c r="F8" s="535">
        <v>29108544.867899999</v>
      </c>
      <c r="G8" s="535">
        <v>29108544.867899999</v>
      </c>
    </row>
    <row r="9" spans="1:7" ht="15" customHeight="1">
      <c r="A9" s="17">
        <v>1.2</v>
      </c>
      <c r="B9" s="202" t="s">
        <v>94</v>
      </c>
      <c r="C9" s="535">
        <v>1289785255.50542</v>
      </c>
      <c r="D9" s="535">
        <v>1260916295.4050052</v>
      </c>
      <c r="E9" s="535">
        <v>1162602222.084528</v>
      </c>
      <c r="F9" s="535">
        <v>1192102674.3048613</v>
      </c>
      <c r="G9" s="535">
        <v>1111999536.9519684</v>
      </c>
    </row>
    <row r="10" spans="1:7" ht="15" customHeight="1">
      <c r="A10" s="17">
        <v>1.3</v>
      </c>
      <c r="B10" s="201" t="s">
        <v>28</v>
      </c>
      <c r="C10" s="535">
        <v>59927741.692181557</v>
      </c>
      <c r="D10" s="535">
        <v>58508404.740630999</v>
      </c>
      <c r="E10" s="535">
        <v>72452492.206234038</v>
      </c>
      <c r="F10" s="535">
        <v>54366903.612112358</v>
      </c>
      <c r="G10" s="535">
        <v>58137558.87273436</v>
      </c>
    </row>
    <row r="11" spans="1:7" ht="15" customHeight="1">
      <c r="A11" s="17">
        <v>2</v>
      </c>
      <c r="B11" s="201" t="s">
        <v>188</v>
      </c>
      <c r="C11" s="535">
        <v>69879418.298762724</v>
      </c>
      <c r="D11" s="535">
        <v>77956617.507061094</v>
      </c>
      <c r="E11" s="535">
        <v>20084941.503317785</v>
      </c>
      <c r="F11" s="535">
        <v>18174618.59038027</v>
      </c>
      <c r="G11" s="535">
        <v>93833494.423371479</v>
      </c>
    </row>
    <row r="12" spans="1:7" ht="15" customHeight="1">
      <c r="A12" s="17">
        <v>3</v>
      </c>
      <c r="B12" s="201" t="s">
        <v>189</v>
      </c>
      <c r="C12" s="535">
        <v>3248364960.2509365</v>
      </c>
      <c r="D12" s="535">
        <v>2636658633.7196875</v>
      </c>
      <c r="E12" s="535">
        <v>2636658633.7196875</v>
      </c>
      <c r="F12" s="535">
        <v>2636658633.7196875</v>
      </c>
      <c r="G12" s="535">
        <v>2636658633.7196875</v>
      </c>
    </row>
    <row r="13" spans="1:7" ht="15" customHeight="1" thickBot="1">
      <c r="A13" s="19">
        <v>4</v>
      </c>
      <c r="B13" s="20" t="s">
        <v>190</v>
      </c>
      <c r="C13" s="204">
        <v>24336689808.405174</v>
      </c>
      <c r="D13" s="256">
        <v>22668335007.281864</v>
      </c>
      <c r="E13" s="205">
        <v>21452807893.626583</v>
      </c>
      <c r="F13" s="204">
        <v>20767052453.220814</v>
      </c>
      <c r="G13" s="257">
        <v>21219007678.533966</v>
      </c>
    </row>
    <row r="14" spans="1:7">
      <c r="B14" s="23"/>
    </row>
    <row r="15" spans="1:7" ht="25.5">
      <c r="B15" s="23" t="s">
        <v>358</v>
      </c>
    </row>
    <row r="16" spans="1:7">
      <c r="B16" s="23"/>
    </row>
    <row r="17" s="13" customFormat="1" ht="11.25"/>
    <row r="18" s="13" customFormat="1" ht="11.25"/>
    <row r="19" s="13" customFormat="1" ht="11.25"/>
    <row r="20" s="13" customFormat="1" ht="11.25"/>
    <row r="21" s="13" customFormat="1" ht="11.25"/>
    <row r="22" s="13" customFormat="1" ht="11.25"/>
    <row r="23" s="13" customFormat="1" ht="11.25"/>
    <row r="24" s="13" customFormat="1" ht="11.25"/>
    <row r="25" s="13" customFormat="1" ht="11.25"/>
    <row r="26" s="13" customFormat="1" ht="11.25"/>
    <row r="27" s="13" customFormat="1" ht="11.25"/>
    <row r="28" s="13" customFormat="1" ht="11.25"/>
    <row r="29" s="13"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pane xSplit="1" ySplit="4" topLeftCell="B5" activePane="bottomRight" state="frozen"/>
      <selection activeCell="B23" sqref="B23"/>
      <selection pane="topRight" activeCell="B23" sqref="B23"/>
      <selection pane="bottomLeft" activeCell="B23" sqref="B23"/>
      <selection pane="bottomRight" activeCell="C33" sqref="C33"/>
    </sheetView>
  </sheetViews>
  <sheetFormatPr defaultColWidth="9.140625" defaultRowHeight="14.25"/>
  <cols>
    <col min="1" max="1" width="9.5703125" style="4" bestFit="1" customWidth="1"/>
    <col min="2" max="2" width="65.5703125" style="4" customWidth="1"/>
    <col min="3" max="3" width="40.140625" style="4" bestFit="1" customWidth="1"/>
    <col min="4" max="16384" width="9.140625" style="5"/>
  </cols>
  <sheetData>
    <row r="1" spans="1:8">
      <c r="A1" s="2" t="s">
        <v>30</v>
      </c>
      <c r="B1" s="3" t="str">
        <f>'Info '!C2</f>
        <v>JSC TBC Bank</v>
      </c>
    </row>
    <row r="2" spans="1:8">
      <c r="A2" s="2" t="s">
        <v>31</v>
      </c>
      <c r="B2" s="259">
        <f>'1. key ratios '!B2</f>
        <v>45291</v>
      </c>
    </row>
    <row r="4" spans="1:8" ht="27.95" customHeight="1" thickBot="1">
      <c r="A4" s="24" t="s">
        <v>41</v>
      </c>
      <c r="B4" s="25" t="s">
        <v>163</v>
      </c>
      <c r="C4" s="26"/>
    </row>
    <row r="5" spans="1:8">
      <c r="A5" s="27"/>
      <c r="B5" s="251" t="s">
        <v>42</v>
      </c>
      <c r="C5" s="252" t="s">
        <v>371</v>
      </c>
    </row>
    <row r="6" spans="1:8">
      <c r="A6" s="28">
        <v>1</v>
      </c>
      <c r="B6" s="441" t="s">
        <v>713</v>
      </c>
      <c r="C6" s="442" t="s">
        <v>714</v>
      </c>
    </row>
    <row r="7" spans="1:8">
      <c r="A7" s="28">
        <v>2</v>
      </c>
      <c r="B7" s="441" t="s">
        <v>715</v>
      </c>
      <c r="C7" s="442" t="s">
        <v>716</v>
      </c>
    </row>
    <row r="8" spans="1:8">
      <c r="A8" s="28">
        <v>3</v>
      </c>
      <c r="B8" s="441" t="s">
        <v>717</v>
      </c>
      <c r="C8" s="442" t="s">
        <v>716</v>
      </c>
    </row>
    <row r="9" spans="1:8">
      <c r="A9" s="28">
        <v>4</v>
      </c>
      <c r="B9" s="441" t="s">
        <v>718</v>
      </c>
      <c r="C9" s="442" t="s">
        <v>716</v>
      </c>
    </row>
    <row r="10" spans="1:8">
      <c r="A10" s="28">
        <v>5</v>
      </c>
      <c r="B10" s="441" t="s">
        <v>719</v>
      </c>
      <c r="C10" s="442" t="s">
        <v>716</v>
      </c>
    </row>
    <row r="11" spans="1:8">
      <c r="A11" s="28">
        <v>6</v>
      </c>
      <c r="B11" s="441" t="s">
        <v>720</v>
      </c>
      <c r="C11" s="442" t="s">
        <v>716</v>
      </c>
    </row>
    <row r="12" spans="1:8">
      <c r="A12" s="28">
        <v>7</v>
      </c>
      <c r="B12" s="441" t="s">
        <v>721</v>
      </c>
      <c r="C12" s="442" t="s">
        <v>716</v>
      </c>
      <c r="H12" s="31"/>
    </row>
    <row r="13" spans="1:8">
      <c r="A13" s="28"/>
      <c r="B13" s="441"/>
      <c r="C13" s="442"/>
    </row>
    <row r="14" spans="1:8">
      <c r="A14" s="28"/>
      <c r="B14" s="29"/>
      <c r="C14" s="30"/>
    </row>
    <row r="15" spans="1:8">
      <c r="A15" s="28"/>
      <c r="B15" s="29"/>
      <c r="C15" s="30"/>
    </row>
    <row r="16" spans="1:8">
      <c r="A16" s="28"/>
      <c r="B16" s="253"/>
      <c r="C16" s="254"/>
    </row>
    <row r="17" spans="1:3">
      <c r="A17" s="28"/>
      <c r="B17" s="112" t="s">
        <v>43</v>
      </c>
      <c r="C17" s="255" t="s">
        <v>372</v>
      </c>
    </row>
    <row r="18" spans="1:3">
      <c r="A18" s="28">
        <v>1</v>
      </c>
      <c r="B18" s="441" t="s">
        <v>722</v>
      </c>
      <c r="C18" s="443" t="s">
        <v>723</v>
      </c>
    </row>
    <row r="19" spans="1:3">
      <c r="A19" s="28">
        <v>2</v>
      </c>
      <c r="B19" s="441" t="s">
        <v>724</v>
      </c>
      <c r="C19" s="443" t="s">
        <v>725</v>
      </c>
    </row>
    <row r="20" spans="1:3">
      <c r="A20" s="28">
        <v>3</v>
      </c>
      <c r="B20" s="441" t="s">
        <v>726</v>
      </c>
      <c r="C20" s="443" t="s">
        <v>727</v>
      </c>
    </row>
    <row r="21" spans="1:3">
      <c r="A21" s="28">
        <v>4</v>
      </c>
      <c r="B21" s="441" t="s">
        <v>728</v>
      </c>
      <c r="C21" s="443" t="s">
        <v>729</v>
      </c>
    </row>
    <row r="22" spans="1:3">
      <c r="A22" s="28">
        <v>5</v>
      </c>
      <c r="B22" s="441" t="s">
        <v>730</v>
      </c>
      <c r="C22" s="443" t="s">
        <v>731</v>
      </c>
    </row>
    <row r="23" spans="1:3">
      <c r="A23" s="28"/>
      <c r="B23" s="29"/>
      <c r="C23" s="32"/>
    </row>
    <row r="24" spans="1:3">
      <c r="A24" s="28"/>
      <c r="B24" s="29"/>
      <c r="C24" s="32"/>
    </row>
    <row r="25" spans="1:3">
      <c r="A25" s="28"/>
      <c r="B25" s="29"/>
      <c r="C25" s="32"/>
    </row>
    <row r="26" spans="1:3">
      <c r="A26" s="28"/>
      <c r="B26" s="29"/>
      <c r="C26" s="33"/>
    </row>
    <row r="27" spans="1:3" ht="15.75" customHeight="1">
      <c r="A27" s="28"/>
      <c r="B27" s="29"/>
      <c r="C27" s="33"/>
    </row>
    <row r="28" spans="1:3" ht="15.75" customHeight="1">
      <c r="A28" s="28"/>
      <c r="B28" s="649" t="s">
        <v>44</v>
      </c>
      <c r="C28" s="650"/>
    </row>
    <row r="29" spans="1:3" ht="30" customHeight="1">
      <c r="A29" s="28">
        <v>1</v>
      </c>
      <c r="B29" s="441" t="s">
        <v>732</v>
      </c>
      <c r="C29" s="444"/>
    </row>
    <row r="30" spans="1:3" ht="15.75">
      <c r="A30" s="28"/>
      <c r="B30" s="29"/>
      <c r="C30" s="536">
        <v>0.99878075215747519</v>
      </c>
    </row>
    <row r="31" spans="1:3" ht="15.75" customHeight="1">
      <c r="A31" s="28"/>
      <c r="B31" s="649" t="s">
        <v>45</v>
      </c>
      <c r="C31" s="650"/>
    </row>
    <row r="32" spans="1:3" ht="29.25" customHeight="1">
      <c r="A32" s="28"/>
      <c r="B32" s="441"/>
      <c r="C32" s="444"/>
    </row>
    <row r="33" spans="1:4" ht="14.1" customHeight="1">
      <c r="A33" s="28">
        <v>1</v>
      </c>
      <c r="B33" s="441" t="s">
        <v>733</v>
      </c>
      <c r="C33" s="536">
        <v>9.8451216823887341E-2</v>
      </c>
      <c r="D33" s="621"/>
    </row>
    <row r="34" spans="1:4" ht="15.75">
      <c r="A34" s="28">
        <v>2</v>
      </c>
      <c r="B34" s="445" t="s">
        <v>734</v>
      </c>
      <c r="C34" s="536">
        <v>6.4891446287555984E-2</v>
      </c>
      <c r="D34" s="621"/>
    </row>
    <row r="35" spans="1:4" ht="15.75">
      <c r="A35" s="28">
        <v>3</v>
      </c>
      <c r="B35" s="445" t="s">
        <v>748</v>
      </c>
      <c r="C35" s="536">
        <v>5.9656316958565096E-2</v>
      </c>
      <c r="D35" s="621"/>
    </row>
    <row r="36" spans="1:4" ht="16.5" thickBot="1">
      <c r="A36" s="28"/>
      <c r="B36" s="34"/>
      <c r="C36" s="536"/>
      <c r="D36" s="621"/>
    </row>
  </sheetData>
  <mergeCells count="2">
    <mergeCell ref="B31:C31"/>
    <mergeCell ref="B28:C28"/>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zoomScale="85" zoomScaleNormal="85" workbookViewId="0">
      <pane xSplit="1" ySplit="5" topLeftCell="B6" activePane="bottomRight" state="frozen"/>
      <selection activeCell="B23" sqref="B23"/>
      <selection pane="topRight" activeCell="B23" sqref="B23"/>
      <selection pane="bottomLeft" activeCell="B23" sqref="B23"/>
      <selection pane="bottomRight" activeCell="B6" sqref="B6:B7"/>
    </sheetView>
  </sheetViews>
  <sheetFormatPr defaultColWidth="9.140625" defaultRowHeight="14.25"/>
  <cols>
    <col min="1" max="1" width="9.5703125" style="4" bestFit="1" customWidth="1"/>
    <col min="2" max="2" width="54.140625" style="4" customWidth="1"/>
    <col min="3" max="3" width="28" style="4" customWidth="1"/>
    <col min="4" max="4" width="22.42578125" style="4" customWidth="1"/>
    <col min="5" max="5" width="22.140625" style="4" customWidth="1"/>
    <col min="6" max="6" width="12" style="5" bestFit="1" customWidth="1"/>
    <col min="7" max="7" width="12.5703125" style="5" bestFit="1" customWidth="1"/>
    <col min="8" max="16384" width="9.140625" style="5"/>
  </cols>
  <sheetData>
    <row r="1" spans="1:11">
      <c r="A1" s="22" t="s">
        <v>30</v>
      </c>
      <c r="B1" s="3" t="str">
        <f>'Info '!C2</f>
        <v>JSC TBC Bank</v>
      </c>
    </row>
    <row r="2" spans="1:11" s="2" customFormat="1" ht="15.75" customHeight="1">
      <c r="A2" s="22" t="s">
        <v>31</v>
      </c>
      <c r="B2" s="259">
        <f>'1. key ratios '!B2</f>
        <v>45291</v>
      </c>
    </row>
    <row r="3" spans="1:11" s="2" customFormat="1" ht="15.75" customHeight="1">
      <c r="A3" s="22"/>
    </row>
    <row r="4" spans="1:11" s="2" customFormat="1" ht="15.75" customHeight="1" thickBot="1">
      <c r="A4" s="157" t="s">
        <v>99</v>
      </c>
      <c r="B4" s="655" t="s">
        <v>225</v>
      </c>
      <c r="C4" s="656"/>
      <c r="D4" s="656"/>
      <c r="E4" s="656"/>
    </row>
    <row r="5" spans="1:11" s="38" customFormat="1" ht="17.45" customHeight="1">
      <c r="A5" s="115"/>
      <c r="B5" s="116"/>
      <c r="C5" s="36" t="s">
        <v>0</v>
      </c>
      <c r="D5" s="36" t="s">
        <v>1</v>
      </c>
      <c r="E5" s="37" t="s">
        <v>2</v>
      </c>
    </row>
    <row r="6" spans="1:11" ht="14.45" customHeight="1">
      <c r="A6" s="82"/>
      <c r="B6" s="651" t="s">
        <v>232</v>
      </c>
      <c r="C6" s="651" t="s">
        <v>660</v>
      </c>
      <c r="D6" s="653" t="s">
        <v>98</v>
      </c>
      <c r="E6" s="654"/>
    </row>
    <row r="7" spans="1:11" ht="99.6" customHeight="1">
      <c r="A7" s="82"/>
      <c r="B7" s="652"/>
      <c r="C7" s="651"/>
      <c r="D7" s="187" t="s">
        <v>97</v>
      </c>
      <c r="E7" s="188" t="s">
        <v>233</v>
      </c>
    </row>
    <row r="8" spans="1:11" ht="21">
      <c r="A8" s="299">
        <v>1</v>
      </c>
      <c r="B8" s="300" t="s">
        <v>561</v>
      </c>
      <c r="C8" s="537">
        <v>5206926939.4700003</v>
      </c>
      <c r="D8" s="537">
        <v>0</v>
      </c>
      <c r="E8" s="537">
        <v>5206926939.4700003</v>
      </c>
      <c r="I8" s="462"/>
      <c r="J8" s="462"/>
      <c r="K8" s="462"/>
    </row>
    <row r="9" spans="1:11" ht="15">
      <c r="A9" s="299">
        <v>1.1000000000000001</v>
      </c>
      <c r="B9" s="301" t="s">
        <v>562</v>
      </c>
      <c r="C9" s="537">
        <v>911830523.69999993</v>
      </c>
      <c r="D9" s="537">
        <v>0</v>
      </c>
      <c r="E9" s="537">
        <v>911830523.69999993</v>
      </c>
      <c r="I9" s="462"/>
      <c r="J9" s="462"/>
      <c r="K9" s="462"/>
    </row>
    <row r="10" spans="1:11" ht="15">
      <c r="A10" s="299">
        <v>1.2</v>
      </c>
      <c r="B10" s="301" t="s">
        <v>563</v>
      </c>
      <c r="C10" s="537">
        <v>2279688484.0700002</v>
      </c>
      <c r="D10" s="537">
        <v>0</v>
      </c>
      <c r="E10" s="537">
        <v>2279688484.0700002</v>
      </c>
      <c r="I10" s="462"/>
      <c r="J10" s="462"/>
      <c r="K10" s="462"/>
    </row>
    <row r="11" spans="1:11" ht="15">
      <c r="A11" s="299">
        <v>1.3</v>
      </c>
      <c r="B11" s="301" t="s">
        <v>564</v>
      </c>
      <c r="C11" s="537">
        <v>2015407931.7</v>
      </c>
      <c r="D11" s="537">
        <v>0</v>
      </c>
      <c r="E11" s="537">
        <v>2015407931.7</v>
      </c>
      <c r="I11" s="462"/>
      <c r="J11" s="462"/>
      <c r="K11" s="462"/>
    </row>
    <row r="12" spans="1:11" ht="15">
      <c r="A12" s="299">
        <v>2</v>
      </c>
      <c r="B12" s="302" t="s">
        <v>565</v>
      </c>
      <c r="C12" s="537">
        <v>40919473.100000001</v>
      </c>
      <c r="D12" s="537">
        <v>0</v>
      </c>
      <c r="E12" s="537">
        <v>40919473.100000001</v>
      </c>
      <c r="I12" s="462"/>
      <c r="J12" s="462"/>
      <c r="K12" s="462"/>
    </row>
    <row r="13" spans="1:11" ht="15">
      <c r="A13" s="299">
        <v>2.1</v>
      </c>
      <c r="B13" s="303" t="s">
        <v>566</v>
      </c>
      <c r="C13" s="537">
        <v>40919473.100000001</v>
      </c>
      <c r="D13" s="537">
        <v>0</v>
      </c>
      <c r="E13" s="537">
        <v>40919473.100000001</v>
      </c>
      <c r="I13" s="462"/>
      <c r="J13" s="462"/>
      <c r="K13" s="462"/>
    </row>
    <row r="14" spans="1:11" ht="21">
      <c r="A14" s="299">
        <v>3</v>
      </c>
      <c r="B14" s="304" t="s">
        <v>567</v>
      </c>
      <c r="C14" s="537">
        <v>0</v>
      </c>
      <c r="D14" s="537">
        <v>0</v>
      </c>
      <c r="E14" s="537">
        <v>0</v>
      </c>
      <c r="I14" s="462"/>
      <c r="J14" s="462"/>
      <c r="K14" s="462"/>
    </row>
    <row r="15" spans="1:11" ht="21">
      <c r="A15" s="299">
        <v>4</v>
      </c>
      <c r="B15" s="305" t="s">
        <v>568</v>
      </c>
      <c r="C15" s="537">
        <v>0</v>
      </c>
      <c r="D15" s="537">
        <v>0</v>
      </c>
      <c r="E15" s="537">
        <v>0</v>
      </c>
      <c r="I15" s="462"/>
      <c r="J15" s="462"/>
      <c r="K15" s="462"/>
    </row>
    <row r="16" spans="1:11" ht="21">
      <c r="A16" s="299">
        <v>5</v>
      </c>
      <c r="B16" s="306" t="s">
        <v>569</v>
      </c>
      <c r="C16" s="537">
        <v>3498654642.3600001</v>
      </c>
      <c r="D16" s="537">
        <v>0</v>
      </c>
      <c r="E16" s="537">
        <v>3498654642.3600001</v>
      </c>
      <c r="I16" s="462"/>
      <c r="J16" s="462"/>
      <c r="K16" s="462"/>
    </row>
    <row r="17" spans="1:11" ht="15">
      <c r="A17" s="299">
        <v>5.0999999999999996</v>
      </c>
      <c r="B17" s="307" t="s">
        <v>570</v>
      </c>
      <c r="C17" s="537">
        <v>691886.56</v>
      </c>
      <c r="D17" s="537">
        <v>0</v>
      </c>
      <c r="E17" s="537">
        <v>691886.56</v>
      </c>
      <c r="I17" s="462"/>
      <c r="J17" s="462"/>
      <c r="K17" s="462"/>
    </row>
    <row r="18" spans="1:11" ht="15">
      <c r="A18" s="299">
        <v>5.2</v>
      </c>
      <c r="B18" s="307" t="s">
        <v>571</v>
      </c>
      <c r="C18" s="537">
        <v>3497962755.8000002</v>
      </c>
      <c r="D18" s="537">
        <v>0</v>
      </c>
      <c r="E18" s="537">
        <v>3497962755.8000002</v>
      </c>
      <c r="I18" s="462"/>
      <c r="J18" s="462"/>
      <c r="K18" s="462"/>
    </row>
    <row r="19" spans="1:11" ht="15">
      <c r="A19" s="299">
        <v>5.3</v>
      </c>
      <c r="B19" s="308" t="s">
        <v>572</v>
      </c>
      <c r="C19" s="537">
        <v>0</v>
      </c>
      <c r="D19" s="537">
        <v>0</v>
      </c>
      <c r="E19" s="537">
        <v>0</v>
      </c>
      <c r="I19" s="462"/>
      <c r="J19" s="462"/>
      <c r="K19" s="462"/>
    </row>
    <row r="20" spans="1:11" ht="15">
      <c r="A20" s="299">
        <v>6</v>
      </c>
      <c r="B20" s="304" t="s">
        <v>573</v>
      </c>
      <c r="C20" s="537">
        <v>20965694793.110001</v>
      </c>
      <c r="D20" s="537">
        <v>0</v>
      </c>
      <c r="E20" s="537">
        <v>20965694793.110001</v>
      </c>
      <c r="I20" s="462"/>
      <c r="J20" s="462"/>
      <c r="K20" s="462"/>
    </row>
    <row r="21" spans="1:11" ht="15">
      <c r="A21" s="299">
        <v>6.1</v>
      </c>
      <c r="B21" s="307" t="s">
        <v>571</v>
      </c>
      <c r="C21" s="537">
        <v>0</v>
      </c>
      <c r="D21" s="537">
        <v>0</v>
      </c>
      <c r="E21" s="537">
        <v>0</v>
      </c>
      <c r="I21" s="462"/>
      <c r="J21" s="462"/>
      <c r="K21" s="462"/>
    </row>
    <row r="22" spans="1:11" ht="15">
      <c r="A22" s="299">
        <v>6.2</v>
      </c>
      <c r="B22" s="308" t="s">
        <v>572</v>
      </c>
      <c r="C22" s="537">
        <v>20965694793.110001</v>
      </c>
      <c r="D22" s="537">
        <v>0</v>
      </c>
      <c r="E22" s="537">
        <v>20965694793.110001</v>
      </c>
      <c r="I22" s="462"/>
      <c r="J22" s="462"/>
      <c r="K22" s="462"/>
    </row>
    <row r="23" spans="1:11" ht="21">
      <c r="A23" s="299">
        <v>7</v>
      </c>
      <c r="B23" s="305" t="s">
        <v>574</v>
      </c>
      <c r="C23" s="537">
        <v>34459623.030000001</v>
      </c>
      <c r="D23" s="537">
        <v>8124879.2699999996</v>
      </c>
      <c r="E23" s="537">
        <v>26334743.760000002</v>
      </c>
      <c r="I23" s="462"/>
      <c r="J23" s="462"/>
      <c r="K23" s="462"/>
    </row>
    <row r="24" spans="1:11" ht="21">
      <c r="A24" s="299">
        <v>8</v>
      </c>
      <c r="B24" s="309" t="s">
        <v>575</v>
      </c>
      <c r="C24" s="537">
        <v>0</v>
      </c>
      <c r="D24" s="537">
        <v>0</v>
      </c>
      <c r="E24" s="537">
        <v>0</v>
      </c>
      <c r="I24" s="462"/>
      <c r="J24" s="462"/>
      <c r="K24" s="462"/>
    </row>
    <row r="25" spans="1:11" ht="15">
      <c r="A25" s="299">
        <v>9</v>
      </c>
      <c r="B25" s="305" t="s">
        <v>576</v>
      </c>
      <c r="C25" s="538">
        <v>589371617.37999988</v>
      </c>
      <c r="D25" s="538">
        <v>0</v>
      </c>
      <c r="E25" s="538">
        <v>589371617.37999988</v>
      </c>
      <c r="I25" s="462"/>
      <c r="J25" s="462"/>
      <c r="K25" s="462"/>
    </row>
    <row r="26" spans="1:11" ht="15">
      <c r="A26" s="299">
        <v>9.1</v>
      </c>
      <c r="B26" s="307" t="s">
        <v>577</v>
      </c>
      <c r="C26" s="537">
        <v>574130198.76999986</v>
      </c>
      <c r="D26" s="537">
        <v>0</v>
      </c>
      <c r="E26" s="537">
        <v>574130198.76999986</v>
      </c>
      <c r="I26" s="462"/>
      <c r="J26" s="462"/>
      <c r="K26" s="462"/>
    </row>
    <row r="27" spans="1:11" ht="15">
      <c r="A27" s="299">
        <v>9.1999999999999993</v>
      </c>
      <c r="B27" s="307" t="s">
        <v>578</v>
      </c>
      <c r="C27" s="537">
        <v>15241418.609999999</v>
      </c>
      <c r="D27" s="537">
        <v>0</v>
      </c>
      <c r="E27" s="537">
        <v>15241418.609999999</v>
      </c>
      <c r="I27" s="462"/>
      <c r="J27" s="462"/>
      <c r="K27" s="462"/>
    </row>
    <row r="28" spans="1:11" ht="15">
      <c r="A28" s="299">
        <v>10</v>
      </c>
      <c r="B28" s="305" t="s">
        <v>579</v>
      </c>
      <c r="C28" s="538">
        <v>346246053.39999998</v>
      </c>
      <c r="D28" s="538">
        <v>346246053.39999998</v>
      </c>
      <c r="E28" s="538">
        <v>0</v>
      </c>
      <c r="I28" s="462"/>
      <c r="J28" s="462"/>
      <c r="K28" s="462"/>
    </row>
    <row r="29" spans="1:11" ht="15">
      <c r="A29" s="299">
        <v>10.1</v>
      </c>
      <c r="B29" s="307" t="s">
        <v>580</v>
      </c>
      <c r="C29" s="537">
        <v>27502089.170000002</v>
      </c>
      <c r="D29" s="537">
        <v>27502089.170000002</v>
      </c>
      <c r="E29" s="537">
        <v>0</v>
      </c>
      <c r="I29" s="462"/>
      <c r="J29" s="462"/>
      <c r="K29" s="462"/>
    </row>
    <row r="30" spans="1:11" ht="15">
      <c r="A30" s="299">
        <v>10.199999999999999</v>
      </c>
      <c r="B30" s="307" t="s">
        <v>581</v>
      </c>
      <c r="C30" s="537">
        <v>318743964.22999996</v>
      </c>
      <c r="D30" s="537">
        <v>318743964.22999996</v>
      </c>
      <c r="E30" s="537">
        <v>0</v>
      </c>
      <c r="I30" s="462"/>
      <c r="J30" s="462"/>
      <c r="K30" s="462"/>
    </row>
    <row r="31" spans="1:11" ht="15">
      <c r="A31" s="299">
        <v>11</v>
      </c>
      <c r="B31" s="305" t="s">
        <v>582</v>
      </c>
      <c r="C31" s="538">
        <v>0</v>
      </c>
      <c r="D31" s="538">
        <v>0</v>
      </c>
      <c r="E31" s="538">
        <v>0</v>
      </c>
      <c r="I31" s="462"/>
      <c r="J31" s="462"/>
      <c r="K31" s="462"/>
    </row>
    <row r="32" spans="1:11" ht="15">
      <c r="A32" s="299">
        <v>11.1</v>
      </c>
      <c r="B32" s="307" t="s">
        <v>583</v>
      </c>
      <c r="C32" s="537">
        <v>0</v>
      </c>
      <c r="D32" s="537">
        <v>0</v>
      </c>
      <c r="E32" s="537">
        <v>0</v>
      </c>
      <c r="I32" s="462"/>
      <c r="J32" s="462"/>
      <c r="K32" s="462"/>
    </row>
    <row r="33" spans="1:11" ht="15">
      <c r="A33" s="299">
        <v>11.2</v>
      </c>
      <c r="B33" s="307" t="s">
        <v>584</v>
      </c>
      <c r="C33" s="537">
        <v>0</v>
      </c>
      <c r="D33" s="537">
        <v>0</v>
      </c>
      <c r="E33" s="537">
        <v>0</v>
      </c>
      <c r="I33" s="462"/>
      <c r="J33" s="462"/>
      <c r="K33" s="462"/>
    </row>
    <row r="34" spans="1:11" ht="15">
      <c r="A34" s="299">
        <v>13</v>
      </c>
      <c r="B34" s="305" t="s">
        <v>585</v>
      </c>
      <c r="C34" s="537">
        <v>667898239.38999975</v>
      </c>
      <c r="D34" s="537">
        <v>0</v>
      </c>
      <c r="E34" s="537">
        <v>667898239.38999975</v>
      </c>
      <c r="I34" s="462"/>
      <c r="J34" s="462"/>
      <c r="K34" s="462"/>
    </row>
    <row r="35" spans="1:11" ht="15">
      <c r="A35" s="299">
        <v>13.1</v>
      </c>
      <c r="B35" s="310" t="s">
        <v>586</v>
      </c>
      <c r="C35" s="537">
        <v>276557634.80000001</v>
      </c>
      <c r="D35" s="537">
        <v>0</v>
      </c>
      <c r="E35" s="537">
        <v>276557634.80000001</v>
      </c>
      <c r="I35" s="462"/>
      <c r="J35" s="462"/>
      <c r="K35" s="462"/>
    </row>
    <row r="36" spans="1:11" ht="15">
      <c r="A36" s="299">
        <v>13.2</v>
      </c>
      <c r="B36" s="310" t="s">
        <v>587</v>
      </c>
      <c r="C36" s="537">
        <v>0</v>
      </c>
      <c r="D36" s="537">
        <v>0</v>
      </c>
      <c r="E36" s="537">
        <v>0</v>
      </c>
      <c r="I36" s="462"/>
      <c r="J36" s="462"/>
      <c r="K36" s="462"/>
    </row>
    <row r="37" spans="1:11" ht="26.25" thickBot="1">
      <c r="A37" s="85"/>
      <c r="B37" s="158" t="s">
        <v>234</v>
      </c>
      <c r="C37" s="539">
        <v>31350171381.240002</v>
      </c>
      <c r="D37" s="539">
        <v>354370932.66999996</v>
      </c>
      <c r="E37" s="539">
        <v>30995800448.57</v>
      </c>
    </row>
    <row r="38" spans="1:11">
      <c r="A38" s="5"/>
      <c r="B38" s="5"/>
      <c r="C38" s="5"/>
      <c r="D38" s="5"/>
      <c r="E38" s="5"/>
    </row>
    <row r="39" spans="1:11">
      <c r="A39" s="5"/>
      <c r="B39" s="5"/>
      <c r="C39" s="461"/>
      <c r="D39" s="461"/>
      <c r="E39" s="461"/>
    </row>
    <row r="41" spans="1:11" s="4" customFormat="1">
      <c r="B41" s="39"/>
      <c r="F41" s="5"/>
      <c r="G41" s="5"/>
    </row>
    <row r="42" spans="1:11" s="4" customFormat="1">
      <c r="B42" s="39"/>
      <c r="F42" s="5"/>
      <c r="G42" s="5"/>
    </row>
    <row r="43" spans="1:11" s="4" customFormat="1">
      <c r="B43" s="39"/>
      <c r="F43" s="5"/>
      <c r="G43" s="5"/>
    </row>
    <row r="44" spans="1:11" s="4" customFormat="1">
      <c r="B44" s="39"/>
      <c r="F44" s="5"/>
      <c r="G44" s="5"/>
    </row>
    <row r="45" spans="1:11" s="4" customFormat="1">
      <c r="B45" s="39"/>
      <c r="F45" s="5"/>
      <c r="G45" s="5"/>
    </row>
    <row r="46" spans="1:11" s="4" customFormat="1">
      <c r="B46" s="39"/>
      <c r="F46" s="5"/>
      <c r="G46" s="5"/>
    </row>
    <row r="47" spans="1:11" s="4" customFormat="1">
      <c r="B47" s="39"/>
      <c r="F47" s="5"/>
      <c r="G47" s="5"/>
    </row>
    <row r="48" spans="1:11" s="4" customFormat="1">
      <c r="B48" s="39"/>
      <c r="F48" s="5"/>
      <c r="G48" s="5"/>
    </row>
    <row r="49" spans="2:7" s="4" customFormat="1">
      <c r="B49" s="39"/>
      <c r="F49" s="5"/>
      <c r="G49" s="5"/>
    </row>
    <row r="50" spans="2:7" s="4" customFormat="1">
      <c r="B50" s="39"/>
      <c r="F50" s="5"/>
      <c r="G50" s="5"/>
    </row>
    <row r="51" spans="2:7" s="4" customFormat="1">
      <c r="B51" s="39"/>
      <c r="F51" s="5"/>
      <c r="G51" s="5"/>
    </row>
    <row r="52" spans="2:7" s="4" customFormat="1">
      <c r="B52" s="39"/>
      <c r="F52" s="5"/>
      <c r="G52" s="5"/>
    </row>
    <row r="53" spans="2:7" s="4" customFormat="1">
      <c r="B53" s="39"/>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85" zoomScaleNormal="85" workbookViewId="0">
      <pane xSplit="1" ySplit="4" topLeftCell="B5" activePane="bottomRight" state="frozen"/>
      <selection activeCell="B23" sqref="B23"/>
      <selection pane="topRight" activeCell="B23" sqref="B23"/>
      <selection pane="bottomLeft" activeCell="B23" sqref="B23"/>
      <selection pane="bottomRight" activeCell="B5" sqref="B5"/>
    </sheetView>
  </sheetViews>
  <sheetFormatPr defaultColWidth="9.140625" defaultRowHeight="12.75" outlineLevelRow="1"/>
  <cols>
    <col min="1" max="1" width="9.5703125" style="4" bestFit="1" customWidth="1"/>
    <col min="2" max="2" width="114.140625" style="4" customWidth="1"/>
    <col min="3" max="3" width="18.85546875" style="4" customWidth="1"/>
    <col min="4" max="4" width="25.42578125" style="4" customWidth="1"/>
    <col min="5" max="5" width="24.140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TBC Bank</v>
      </c>
    </row>
    <row r="2" spans="1:6" s="2" customFormat="1" ht="15.75" customHeight="1">
      <c r="A2" s="2" t="s">
        <v>31</v>
      </c>
      <c r="B2" s="259">
        <f>'1. key ratios '!B2</f>
        <v>45291</v>
      </c>
      <c r="C2" s="4"/>
      <c r="D2" s="4"/>
      <c r="E2" s="4"/>
      <c r="F2" s="4"/>
    </row>
    <row r="3" spans="1:6" s="2" customFormat="1" ht="15.75" customHeight="1">
      <c r="C3" s="4"/>
      <c r="D3" s="4"/>
      <c r="E3" s="4"/>
      <c r="F3" s="4"/>
    </row>
    <row r="4" spans="1:6" s="2" customFormat="1" ht="13.5" thickBot="1">
      <c r="A4" s="2" t="s">
        <v>46</v>
      </c>
      <c r="B4" s="159" t="s">
        <v>554</v>
      </c>
      <c r="C4" s="35" t="s">
        <v>35</v>
      </c>
      <c r="D4" s="4"/>
      <c r="E4" s="4"/>
      <c r="F4" s="4"/>
    </row>
    <row r="5" spans="1:6" ht="15">
      <c r="A5" s="120">
        <v>1</v>
      </c>
      <c r="B5" s="160" t="s">
        <v>556</v>
      </c>
      <c r="C5" s="540">
        <v>30995800448.57</v>
      </c>
    </row>
    <row r="6" spans="1:6" ht="15">
      <c r="A6" s="40">
        <v>2.1</v>
      </c>
      <c r="B6" s="83" t="s">
        <v>214</v>
      </c>
      <c r="C6" s="541">
        <v>3468956155.4900002</v>
      </c>
    </row>
    <row r="7" spans="1:6" s="23" customFormat="1" ht="15" outlineLevel="1">
      <c r="A7" s="17">
        <v>2.2000000000000002</v>
      </c>
      <c r="B7" s="18" t="s">
        <v>215</v>
      </c>
      <c r="C7" s="541">
        <v>3913141024.0535464</v>
      </c>
    </row>
    <row r="8" spans="1:6" s="23" customFormat="1" ht="15">
      <c r="A8" s="17">
        <v>3</v>
      </c>
      <c r="B8" s="118" t="s">
        <v>555</v>
      </c>
      <c r="C8" s="542">
        <v>38377897628.113541</v>
      </c>
    </row>
    <row r="9" spans="1:6" ht="15">
      <c r="A9" s="40">
        <v>4</v>
      </c>
      <c r="B9" s="41" t="s">
        <v>48</v>
      </c>
      <c r="C9" s="541">
        <v>0</v>
      </c>
    </row>
    <row r="10" spans="1:6" s="23" customFormat="1" ht="15" outlineLevel="1">
      <c r="A10" s="17">
        <v>5.0999999999999996</v>
      </c>
      <c r="B10" s="18" t="s">
        <v>216</v>
      </c>
      <c r="C10" s="541">
        <v>-1862454763.0640001</v>
      </c>
    </row>
    <row r="11" spans="1:6" s="23" customFormat="1" ht="15" outlineLevel="1">
      <c r="A11" s="17">
        <v>5.2</v>
      </c>
      <c r="B11" s="18" t="s">
        <v>217</v>
      </c>
      <c r="C11" s="541">
        <v>-3792172593.8538227</v>
      </c>
    </row>
    <row r="12" spans="1:6" s="23" customFormat="1" ht="15">
      <c r="A12" s="17">
        <v>6</v>
      </c>
      <c r="B12" s="117" t="s">
        <v>359</v>
      </c>
      <c r="C12" s="541">
        <v>0</v>
      </c>
    </row>
    <row r="13" spans="1:6" s="23" customFormat="1" ht="15.75" thickBot="1">
      <c r="A13" s="19">
        <v>7</v>
      </c>
      <c r="B13" s="119" t="s">
        <v>177</v>
      </c>
      <c r="C13" s="543">
        <v>32723270271.195717</v>
      </c>
    </row>
    <row r="15" spans="1:6" ht="25.5">
      <c r="B15" s="23" t="s">
        <v>360</v>
      </c>
    </row>
    <row r="17" spans="1:2" ht="15">
      <c r="A17" s="127"/>
      <c r="B17" s="128"/>
    </row>
    <row r="18" spans="1:2" ht="15">
      <c r="A18" s="132"/>
      <c r="B18" s="133"/>
    </row>
    <row r="19" spans="1:2">
      <c r="A19" s="134"/>
      <c r="B19" s="129"/>
    </row>
    <row r="20" spans="1:2">
      <c r="A20" s="135"/>
      <c r="B20" s="130"/>
    </row>
    <row r="21" spans="1:2">
      <c r="A21" s="135"/>
      <c r="B21" s="133"/>
    </row>
    <row r="22" spans="1:2">
      <c r="A22" s="134"/>
      <c r="B22" s="131"/>
    </row>
    <row r="23" spans="1:2">
      <c r="A23" s="135"/>
      <c r="B23" s="130"/>
    </row>
    <row r="24" spans="1:2">
      <c r="A24" s="135"/>
      <c r="B24" s="130"/>
    </row>
    <row r="25" spans="1:2">
      <c r="A25" s="135"/>
      <c r="B25" s="136"/>
    </row>
    <row r="26" spans="1:2">
      <c r="A26" s="135"/>
      <c r="B26" s="133"/>
    </row>
    <row r="27" spans="1:2">
      <c r="B27" s="39"/>
    </row>
    <row r="28" spans="1:2">
      <c r="B28" s="39"/>
    </row>
    <row r="29" spans="1:2">
      <c r="B29" s="39"/>
    </row>
    <row r="30" spans="1:2">
      <c r="B30" s="39"/>
    </row>
    <row r="31" spans="1:2">
      <c r="B31" s="39"/>
    </row>
    <row r="32" spans="1:2">
      <c r="B32" s="39"/>
    </row>
    <row r="33" spans="2:2">
      <c r="B33" s="39"/>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 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2025-08-07T11:08:45Z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