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defaultThemeVersion="124226"/>
  <xr:revisionPtr revIDLastSave="0" documentId="13_ncr:1_{E28B4200-C62F-4CE8-A6D0-61D46F87113D}" xr6:coauthVersionLast="47" xr6:coauthVersionMax="47" xr10:uidLastSave="{00000000-0000-0000-0000-000000000000}"/>
  <bookViews>
    <workbookView xWindow="-120" yWindow="-120" windowWidth="29040" windowHeight="15840" tabRatio="919" activeTab="1"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B1" i="97" l="1"/>
  <c r="B1" i="95" l="1"/>
  <c r="B1" i="92"/>
  <c r="B1" i="93"/>
  <c r="B1" i="64"/>
  <c r="B1" i="90"/>
  <c r="B1" i="69"/>
  <c r="B1" i="94"/>
  <c r="B1" i="89"/>
  <c r="B1" i="73"/>
  <c r="B1" i="88"/>
  <c r="B1" i="52"/>
  <c r="B1" i="86"/>
  <c r="G5" i="86"/>
  <c r="F5" i="86"/>
  <c r="E5" i="86"/>
  <c r="D5" i="86"/>
  <c r="G5" i="84"/>
  <c r="F5" i="84"/>
  <c r="E5" i="84"/>
  <c r="D5" i="84"/>
  <c r="C5" i="84"/>
  <c r="B1" i="91" l="1"/>
  <c r="B1" i="84"/>
  <c r="N20" i="92" l="1"/>
  <c r="N19" i="92"/>
  <c r="E19" i="92"/>
  <c r="N18" i="92"/>
  <c r="E18" i="92"/>
  <c r="N17" i="92"/>
  <c r="E17" i="92"/>
  <c r="N16" i="92"/>
  <c r="E16" i="92"/>
  <c r="N15" i="92"/>
  <c r="E15" i="92"/>
  <c r="M14" i="92"/>
  <c r="L14" i="92"/>
  <c r="K14" i="92"/>
  <c r="J14" i="92"/>
  <c r="I14" i="92"/>
  <c r="H14" i="92"/>
  <c r="G14" i="92"/>
  <c r="F14" i="92"/>
  <c r="E14" i="92"/>
  <c r="C14" i="92"/>
  <c r="N13" i="92"/>
  <c r="N12" i="92"/>
  <c r="E12" i="92"/>
  <c r="N11" i="92"/>
  <c r="E11" i="92"/>
  <c r="N10" i="92"/>
  <c r="E10" i="92"/>
  <c r="N9" i="92"/>
  <c r="E9" i="92"/>
  <c r="E8" i="92"/>
  <c r="M7" i="92"/>
  <c r="M21" i="92" s="1"/>
  <c r="L7" i="92"/>
  <c r="L21" i="92" s="1"/>
  <c r="J7" i="92"/>
  <c r="J21" i="92" s="1"/>
  <c r="I7" i="92"/>
  <c r="I21" i="92" s="1"/>
  <c r="H7" i="92"/>
  <c r="H21" i="92" s="1"/>
  <c r="G7" i="92"/>
  <c r="F7" i="92"/>
  <c r="F21" i="92" s="1"/>
  <c r="C7" i="92"/>
  <c r="E7" i="92" l="1"/>
  <c r="E21" i="92" s="1"/>
  <c r="K8" i="92"/>
  <c r="G21" i="92"/>
  <c r="N14" i="92"/>
  <c r="C21" i="92"/>
  <c r="N8" i="92" l="1"/>
  <c r="N7" i="92" s="1"/>
  <c r="N21" i="92" s="1"/>
  <c r="K7" i="92"/>
  <c r="K21" i="92" s="1"/>
  <c r="T21" i="64"/>
  <c r="U21" i="64"/>
  <c r="S21" i="64"/>
  <c r="C21" i="64"/>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<sst xmlns="http://schemas.openxmlformats.org/spreadsheetml/2006/main" count="1213" uniqueCount="758">
  <si>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</si>
  <si>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</si>
  <si>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</si>
  <si>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</si>
  <si>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</si>
  <si>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</si>
  <si>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</si>
  <si>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</si>
  <si>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</si>
  <si>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</si>
  <si>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</si>
  <si>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</si>
  <si>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</si>
  <si>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</si>
  <si>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</si>
  <si>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</si>
  <si>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</si>
  <si>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</si>
  <si>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</si>
  <si>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</si>
  <si>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</si>
  <si>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</si>
  <si>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</si>
  <si>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</si>
  <si>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</si>
  <si>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</si>
  <si>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</si>
  <si>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</si>
  <si>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</si>
  <si>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</si>
  <si>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</si>
  <si>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</si>
  <si>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</si>
  <si>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</si>
  <si>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</si>
  <si>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</si>
  <si>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</si>
  <si>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</si>
  <si>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</si>
  <si>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</si>
  <si>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</si>
  <si>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</si>
  <si>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</si>
  <si>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</si>
  <si>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</si>
  <si>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</si>
  <si>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</si>
  <si>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</si>
  <si>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</si>
  <si>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</si>
  <si>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</si>
  <si>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</si>
  <si>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</si>
  <si>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</si>
  <si>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</si>
  <si>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</si>
  <si>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</si>
  <si>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</si>
  <si>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</si>
  <si>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</si>
  <si>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</si>
  <si>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</si>
  <si>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</si>
  <si>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</si>
  <si>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</si>
  <si>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</si>
  <si>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</si>
  <si>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</si>
  <si>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</si>
  <si>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</si>
  <si>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</si>
  <si>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</si>
  <si>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</si>
  <si>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</si>
  <si>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</si>
  <si>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</si>
  <si>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</si>
  <si>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</si>
  <si>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</si>
  <si>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</si>
  <si>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</si>
  <si>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</si>
  <si>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</si>
  <si>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</si>
  <si>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</si>
  <si>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</si>
  <si>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</si>
  <si>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</si>
  <si>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</si>
  <si>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</si>
  <si>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</si>
  <si>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</si>
  <si>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</si>
  <si>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</si>
  <si>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</si>
  <si>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</si>
  <si>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</si>
  <si>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</si>
  <si>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</si>
  <si>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</si>
  <si>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</si>
  <si>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</si>
  <si>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</si>
  <si>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</si>
  <si>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</si>
  <si>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</si>
  <si>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</si>
  <si>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</si>
  <si>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</si>
  <si>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</si>
  <si>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</si>
  <si>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</si>
  <si>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</si>
  <si>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</si>
  <si>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</si>
  <si>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</si>
  <si>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</si>
  <si>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</si>
  <si>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</si>
  <si>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</si>
  <si>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</si>
  <si>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</si>
  <si>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</si>
  <si>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</si>
  <si>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</si>
  <si>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</si>
  <si>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</si>
  <si>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</si>
  <si>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</si>
  <si>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</si>
  <si>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</si>
  <si>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</si>
  <si>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</si>
  <si>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</si>
  <si>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</si>
  <si>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</si>
  <si>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</si>
  <si>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</si>
  <si>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</si>
  <si>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</si>
  <si>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</si>
  <si>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</si>
  <si>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</si>
  <si>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</si>
  <si>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</si>
  <si>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</si>
  <si>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</si>
  <si>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</si>
  <si>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</si>
  <si>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</si>
  <si>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</si>
  <si>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</si>
  <si>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</si>
  <si>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</si>
  <si>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</si>
  <si>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</si>
  <si>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</si>
  <si>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</si>
  <si>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</si>
  <si>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</si>
  <si>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</si>
  <si>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</si>
  <si>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</si>
  <si>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</si>
  <si>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</si>
  <si>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</si>
  <si>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</si>
  <si>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</si>
  <si>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</si>
  <si>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</si>
  <si>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</si>
  <si>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</si>
  <si>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</si>
  <si>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</si>
  <si>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</si>
  <si>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</si>
  <si>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</si>
  <si>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</si>
  <si>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</si>
  <si>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</si>
  <si>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</si>
  <si>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</si>
  <si>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</si>
  <si>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</si>
  <si>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</si>
  <si>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</si>
  <si>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</si>
  <si>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</si>
  <si>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</si>
  <si>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</si>
  <si>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</si>
  <si>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</si>
  <si>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</si>
  <si>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</si>
  <si>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</si>
  <si>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</si>
  <si>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</si>
  <si>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</si>
  <si>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</si>
  <si>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</si>
  <si>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</si>
  <si>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</si>
  <si>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</si>
  <si>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</si>
  <si>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</si>
  <si>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</si>
  <si>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</si>
  <si>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</si>
  <si>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</si>
  <si>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</si>
  <si>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</si>
  <si>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</si>
  <si>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</si>
  <si>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</si>
  <si>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</si>
  <si>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</si>
  <si>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</si>
  <si>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</si>
  <si>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</si>
  <si>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</si>
  <si>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</si>
  <si>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</si>
  <si>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</si>
  <si>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</si>
  <si>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</si>
  <si>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</si>
  <si>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</si>
  <si>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</si>
  <si>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</si>
  <si>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</si>
  <si>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</si>
  <si>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</si>
  <si>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</si>
  <si>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</si>
  <si>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</si>
  <si>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</si>
  <si>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</si>
  <si>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</si>
  <si>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</si>
  <si>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</si>
  <si>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</si>
  <si>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</si>
  <si>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</si>
  <si>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</si>
  <si>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</si>
  <si>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</si>
  <si>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</si>
  <si>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</si>
  <si>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</si>
  <si>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</si>
  <si>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</si>
  <si>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</si>
  <si>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</si>
  <si>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</si>
  <si>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</si>
  <si>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</si>
  <si>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</si>
  <si>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</si>
  <si>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</si>
  <si>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</si>
  <si>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</si>
  <si>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</si>
  <si>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</si>
  <si>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</si>
  <si>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</si>
  <si>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</si>
  <si>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</si>
  <si>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</si>
  <si>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</si>
  <si>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</si>
  <si>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</si>
  <si>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</si>
  <si>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</si>
  <si>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</si>
  <si>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</si>
  <si>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</si>
  <si>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</si>
  <si>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</si>
  <si>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</si>
  <si>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</si>
  <si>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</si>
  <si>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</si>
  <si>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</si>
  <si>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</si>
  <si>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</si>
  <si>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</si>
  <si>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</si>
  <si>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</si>
  <si>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</si>
  <si>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</si>
  <si>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</si>
  <si>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</si>
  <si>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</si>
  <si>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</si>
  <si>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</si>
  <si>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</si>
  <si>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</si>
  <si>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</si>
  <si>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</si>
  <si>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</si>
  <si>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</si>
  <si>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</si>
  <si>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</si>
  <si>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</si>
  <si>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</si>
  <si>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</si>
  <si>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</si>
  <si>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</si>
  <si>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</si>
  <si>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</si>
  <si>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</si>
  <si>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</si>
  <si>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</si>
  <si>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</si>
  <si>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</si>
  <si>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</si>
  <si>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</si>
  <si>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</si>
  <si>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</si>
  <si>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</si>
  <si>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</si>
  <si>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</si>
  <si>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</si>
  <si>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</si>
  <si>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</si>
  <si>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</si>
  <si>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</si>
  <si>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</si>
  <si>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</si>
  <si>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</si>
  <si>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</si>
  <si>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</si>
  <si>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</si>
  <si>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</si>
  <si>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</si>
  <si>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</si>
  <si>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</si>
  <si>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</si>
  <si>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</si>
  <si>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</si>
  <si>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</si>
  <si>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</si>
  <si>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</si>
  <si>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</si>
  <si>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</si>
  <si>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</si>
  <si>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</si>
  <si>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</si>
  <si>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</si>
  <si>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</si>
  <si>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</si>
  <si>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</si>
  <si>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</si>
  <si>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</si>
  <si>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</si>
  <si>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</si>
  <si>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</si>
  <si>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</si>
  <si>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</si>
  <si>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</si>
  <si>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</si>
  <si>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</si>
  <si>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</si>
  <si>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</si>
  <si>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</si>
  <si>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</si>
  <si>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</si>
  <si>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</si>
  <si>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</si>
  <si>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</si>
  <si>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</si>
  <si>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</si>
  <si>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</si>
  <si>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</si>
  <si>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</si>
  <si>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</si>
  <si>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</si>
  <si>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</si>
  <si>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</si>
  <si>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</si>
  <si>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</si>
  <si>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</si>
  <si>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</si>
  <si>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</si>
  <si>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</si>
  <si>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</si>
  <si>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</si>
  <si>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</si>
  <si>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</si>
  <si>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</si>
  <si>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</si>
  <si>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</si>
  <si>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</si>
  <si>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</si>
  <si>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</si>
  <si>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</si>
  <si>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</si>
  <si>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</si>
  <si>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</si>
  <si>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</si>
  <si>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</si>
  <si>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</si>
  <si>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</si>
  <si>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</si>
  <si>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</si>
  <si>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</si>
  <si>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</si>
  <si>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</si>
  <si>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</si>
  <si>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</si>
  <si>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</si>
  <si>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</si>
  <si>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</si>
  <si>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</si>
  <si>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</si>
  <si>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</si>
  <si>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</si>
  <si>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</si>
  <si>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</si>
  <si>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</si>
  <si>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</si>
  <si>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</si>
  <si>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</si>
  <si>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</si>
  <si>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</si>
  <si>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</si>
  <si>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</si>
  <si>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</si>
  <si>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</si>
  <si>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</si>
  <si>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</si>
  <si>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</si>
  <si>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</si>
  <si>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</si>
  <si>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</si>
  <si>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</si>
  <si>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</si>
  <si>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</si>
  <si>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</si>
  <si>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</si>
  <si>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</si>
  <si>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</si>
  <si>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</si>
  <si>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</si>
  <si>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</si>
  <si>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</si>
  <si>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</si>
  <si>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</si>
  <si>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</si>
  <si>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</si>
  <si>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</si>
  <si>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</si>
  <si>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</si>
  <si>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</si>
  <si>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</si>
  <si>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</si>
  <si>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</si>
  <si>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</si>
  <si>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</si>
  <si>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</si>
  <si>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</si>
  <si>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</si>
  <si>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</si>
  <si>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</si>
  <si>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</si>
  <si>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</si>
  <si>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</si>
  <si>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</si>
  <si>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</si>
  <si>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</si>
  <si>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</si>
  <si>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</si>
  <si>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</si>
  <si>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</si>
  <si>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</si>
  <si>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</si>
  <si>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</si>
  <si>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</si>
  <si>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</si>
  <si>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</si>
  <si>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</si>
  <si>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</si>
  <si>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</si>
  <si>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</si>
  <si>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</si>
  <si>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</si>
  <si>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</si>
  <si>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</si>
  <si>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</si>
  <si>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</si>
  <si>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</si>
  <si>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</si>
  <si>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</si>
  <si>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</si>
  <si>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</si>
  <si>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</si>
  <si>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</si>
  <si>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</si>
  <si>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</si>
  <si>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</si>
  <si>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</si>
  <si>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</si>
  <si>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</si>
  <si>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</si>
  <si>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</si>
  <si>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</si>
  <si>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</si>
  <si>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</si>
  <si>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</si>
  <si>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</si>
  <si>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</si>
  <si>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</si>
  <si>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</si>
  <si>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</si>
  <si>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</si>
  <si>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</si>
  <si>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</si>
  <si>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</si>
  <si>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</si>
  <si>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</si>
  <si>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</si>
  <si>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</si>
  <si>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</si>
  <si>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</si>
  <si>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</si>
  <si>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</si>
  <si>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</si>
  <si>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</si>
  <si>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</si>
  <si>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</si>
  <si>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</si>
  <si>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</si>
  <si>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</si>
  <si>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</si>
  <si>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</si>
  <si>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</si>
  <si>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</si>
  <si>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</si>
  <si>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</si>
  <si>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</si>
  <si>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</si>
  <si>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</si>
  <si>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</si>
  <si>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</si>
  <si>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</si>
  <si>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</si>
  <si>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</si>
  <si>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</si>
  <si>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</si>
  <si>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</si>
  <si>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</si>
  <si>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</si>
  <si>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</si>
  <si>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</si>
  <si>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</si>
  <si>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</si>
  <si>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</si>
  <si>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</si>
  <si>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</si>
  <si>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</si>
  <si>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</si>
  <si>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</si>
  <si>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</si>
  <si>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</si>
  <si>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</si>
  <si>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</si>
  <si>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</si>
  <si>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</si>
  <si>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</si>
  <si>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</si>
  <si>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</si>
  <si>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</si>
  <si>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</si>
  <si>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</si>
  <si>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</si>
  <si>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</si>
  <si>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</si>
  <si>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</si>
  <si>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</si>
  <si>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</si>
  <si>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</si>
  <si>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</si>
  <si>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</si>
  <si>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</si>
  <si>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</si>
  <si>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</si>
  <si>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</si>
  <si>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</si>
  <si>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</si>
  <si>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</si>
  <si>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</si>
  <si>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</si>
  <si>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</si>
  <si>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</si>
  <si>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</si>
  <si>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</si>
  <si>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</si>
  <si>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</si>
  <si>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</si>
  <si>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</si>
  <si>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</si>
  <si>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</si>
  <si>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</si>
  <si>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</si>
  <si>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</si>
  <si>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</si>
  <si>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</si>
  <si>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</si>
  <si>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</si>
  <si>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</si>
  <si>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</si>
  <si>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</si>
  <si>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</si>
  <si>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</si>
  <si>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</si>
  <si>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</si>
  <si>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</si>
  <si>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</si>
  <si>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</si>
  <si>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</si>
  <si>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</si>
  <si>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</si>
  <si>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</si>
  <si>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</si>
  <si>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</si>
  <si>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</si>
  <si>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</si>
  <si>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</si>
  <si>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</si>
  <si>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</si>
  <si>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</si>
  <si>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</si>
  <si>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</si>
  <si>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</si>
  <si>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</si>
  <si>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</si>
  <si>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</si>
  <si>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</si>
  <si>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</si>
  <si>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</si>
  <si>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</si>
  <si>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</si>
  <si>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</si>
  <si>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</si>
  <si>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</si>
  <si>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</si>
  <si>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</si>
  <si>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</si>
  <si>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</si>
  <si>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</si>
  <si>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</si>
  <si>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</si>
  <si>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</si>
  <si>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</si>
  <si>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</si>
  <si>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</si>
  <si>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</si>
  <si>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</si>
  <si>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</si>
  <si>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</si>
  <si>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</si>
  <si>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</si>
  <si>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</si>
  <si>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</si>
  <si>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</si>
  <si>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</si>
  <si>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</si>
  <si>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</si>
  <si>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</si>
  <si>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</si>
  <si>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</si>
  <si>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</si>
  <si>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</si>
  <si>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</si>
  <si>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</si>
  <si>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</si>
  <si>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</si>
  <si>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</si>
  <si>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</si>
  <si>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</si>
  <si>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</si>
  <si>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</si>
  <si>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</si>
  <si>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</si>
  <si>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</si>
  <si>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</si>
  <si>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</si>
  <si>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</si>
  <si>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</si>
  <si>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</si>
  <si>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</si>
  <si>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</si>
  <si>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</si>
  <si>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</si>
  <si>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</si>
  <si>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</si>
  <si>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</si>
  <si>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</si>
  <si>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</si>
  <si>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</si>
  <si>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</si>
  <si>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</si>
  <si>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</si>
  <si>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</si>
  <si>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</si>
  <si>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</si>
  <si>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</si>
  <si>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</si>
  <si>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</si>
  <si>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</si>
  <si>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</si>
  <si>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</si>
  <si>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</si>
  <si>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Silk Bank</t>
  </si>
  <si>
    <t>I.Managadze</t>
  </si>
  <si>
    <t>A.Khoroshvili</t>
  </si>
  <si>
    <t>www.silkbank.ge</t>
  </si>
  <si>
    <t>Irakli Managadze</t>
  </si>
  <si>
    <t>Vasil Kenkishvili</t>
  </si>
  <si>
    <t>David Franz Borger, /Germany/</t>
  </si>
  <si>
    <t>Mzia Kokuashvili</t>
  </si>
  <si>
    <t>Nana Chkhobadze</t>
  </si>
  <si>
    <t>Independent chair</t>
  </si>
  <si>
    <t>Non-independent member</t>
  </si>
  <si>
    <t>Independent member</t>
  </si>
  <si>
    <t>Aleksi Khoroshvili</t>
  </si>
  <si>
    <t>Archil Lursmanashvili</t>
  </si>
  <si>
    <t>George Gibradze</t>
  </si>
  <si>
    <t>Natia Merabishvili</t>
  </si>
  <si>
    <t>Irakli Bendeliani</t>
  </si>
  <si>
    <t>Giorgi Kaloiani</t>
  </si>
  <si>
    <t>Kakha Basiashvili</t>
  </si>
  <si>
    <t>Davit Ninidze</t>
  </si>
  <si>
    <t>General Director</t>
  </si>
  <si>
    <t>Legal Director</t>
  </si>
  <si>
    <t>Director of Operations Management</t>
  </si>
  <si>
    <t>Director of Information Teqnology</t>
  </si>
  <si>
    <t>Risk Director</t>
  </si>
  <si>
    <t>Deputy Risk Director</t>
  </si>
  <si>
    <t>Director of Innovation and Products</t>
  </si>
  <si>
    <t>SILK ROAD GROUP HOLDING (MALTA) LIMITED, MALTA</t>
  </si>
  <si>
    <t xml:space="preserve">Partomta LLC  </t>
  </si>
  <si>
    <t>JSC Silk Holding</t>
  </si>
  <si>
    <t>SILK ROAD GROUP HOLDING (MALTA) LIMITED, /MALTA/</t>
  </si>
  <si>
    <t>RAMISHVILI GEORGE</t>
  </si>
  <si>
    <t>TOPURIA ALEXSI</t>
  </si>
  <si>
    <t>David Franz Borger, Germany</t>
  </si>
  <si>
    <t>Private Company Limited by Shares BREITENBERG PTE. LTD,  Singapore</t>
  </si>
  <si>
    <t>TATISHEV YERKIN, /KAZAKHSTAN/</t>
  </si>
  <si>
    <t>2.1.1</t>
  </si>
  <si>
    <t>Table 9 (Capital), N38</t>
  </si>
  <si>
    <t>Of which nominal value of subordinated liabilities</t>
  </si>
  <si>
    <t>4Q-2022</t>
  </si>
  <si>
    <t>3Q-2022</t>
  </si>
  <si>
    <t>2Q-2022</t>
  </si>
  <si>
    <t>1Q-2022</t>
  </si>
  <si>
    <t xml:space="preserve"> Table 9 (Capital), N2</t>
  </si>
  <si>
    <t>Table 9 (Capital), 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</si>
</sst>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3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s>
  <borders count="13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6" applyNumberFormat="0" applyAlignment="0" applyProtection="0"/>
    <xf numFmtId="0" fontId="22" fillId="9" borderId="29"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168" fontId="23"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168" fontId="23"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169" fontId="23"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2" fillId="9" borderId="29"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2" fillId="9" borderId="29"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2" fillId="9" borderId="29"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2" fillId="9" borderId="29"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2" fillId="9" borderId="29"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2" fillId="9" borderId="29"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2" fillId="9" borderId="29"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0" fontId="21" fillId="64" borderId="36" applyNumberFormat="0" applyAlignment="0" applyProtection="0"/>
    <xf numFmtId="168" fontId="23" fillId="64" borderId="36" applyNumberFormat="0" applyAlignment="0" applyProtection="0"/>
    <xf numFmtId="169" fontId="23" fillId="64" borderId="36" applyNumberFormat="0" applyAlignment="0" applyProtection="0"/>
    <xf numFmtId="168" fontId="23" fillId="64" borderId="36" applyNumberFormat="0" applyAlignment="0" applyProtection="0"/>
    <xf numFmtId="168" fontId="23" fillId="64" borderId="36" applyNumberFormat="0" applyAlignment="0" applyProtection="0"/>
    <xf numFmtId="169" fontId="23" fillId="64" borderId="36" applyNumberFormat="0" applyAlignment="0" applyProtection="0"/>
    <xf numFmtId="168" fontId="23" fillId="64" borderId="36" applyNumberFormat="0" applyAlignment="0" applyProtection="0"/>
    <xf numFmtId="168" fontId="23" fillId="64" borderId="36" applyNumberFormat="0" applyAlignment="0" applyProtection="0"/>
    <xf numFmtId="169" fontId="23" fillId="64" borderId="36" applyNumberFormat="0" applyAlignment="0" applyProtection="0"/>
    <xf numFmtId="168" fontId="23" fillId="64" borderId="36" applyNumberFormat="0" applyAlignment="0" applyProtection="0"/>
    <xf numFmtId="168" fontId="23" fillId="64" borderId="36" applyNumberFormat="0" applyAlignment="0" applyProtection="0"/>
    <xf numFmtId="169" fontId="23" fillId="64" borderId="36" applyNumberFormat="0" applyAlignment="0" applyProtection="0"/>
    <xf numFmtId="168" fontId="23" fillId="64" borderId="36" applyNumberFormat="0" applyAlignment="0" applyProtection="0"/>
    <xf numFmtId="0" fontId="21" fillId="64" borderId="36" applyNumberFormat="0" applyAlignment="0" applyProtection="0"/>
    <xf numFmtId="0" fontId="24" fillId="65" borderId="37" applyNumberFormat="0" applyAlignment="0" applyProtection="0"/>
    <xf numFmtId="0" fontId="25" fillId="10" borderId="32" applyNumberFormat="0" applyAlignment="0" applyProtection="0"/>
    <xf numFmtId="168"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0" fontId="24"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0" fontId="25" fillId="10" borderId="32"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169" fontId="26" fillId="65" borderId="37" applyNumberFormat="0" applyAlignment="0" applyProtection="0"/>
    <xf numFmtId="168" fontId="26" fillId="65" borderId="37" applyNumberFormat="0" applyAlignment="0" applyProtection="0"/>
    <xf numFmtId="0" fontId="24" fillId="65" borderId="37"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38">
      <alignment vertical="center"/>
    </xf>
    <xf numFmtId="38" fontId="9" fillId="0" borderId="38">
      <alignment vertical="center"/>
    </xf>
    <xf numFmtId="38" fontId="9" fillId="0" borderId="38">
      <alignment vertical="center"/>
    </xf>
    <xf numFmtId="38" fontId="9" fillId="0" borderId="38">
      <alignment vertical="center"/>
    </xf>
    <xf numFmtId="38" fontId="9" fillId="0" borderId="38">
      <alignment vertical="center"/>
    </xf>
    <xf numFmtId="38" fontId="9" fillId="0" borderId="38">
      <alignment vertical="center"/>
    </xf>
    <xf numFmtId="38" fontId="9" fillId="0" borderId="38">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8" applyNumberFormat="0" applyAlignment="0" applyProtection="0">
      <alignment horizontal="left" vertical="center"/>
    </xf>
    <xf numFmtId="0" fontId="37" fillId="0" borderId="28" applyNumberFormat="0" applyAlignment="0" applyProtection="0">
      <alignment horizontal="left" vertical="center"/>
    </xf>
    <xf numFmtId="168" fontId="37" fillId="0" borderId="28" applyNumberFormat="0" applyAlignment="0" applyProtection="0">
      <alignment horizontal="left" vertical="center"/>
    </xf>
    <xf numFmtId="0" fontId="37" fillId="0" borderId="7">
      <alignment horizontal="left" vertical="center"/>
    </xf>
    <xf numFmtId="0" fontId="37" fillId="0" borderId="7">
      <alignment horizontal="left" vertical="center"/>
    </xf>
    <xf numFmtId="168" fontId="37" fillId="0" borderId="7">
      <alignment horizontal="left" vertical="center"/>
    </xf>
    <xf numFmtId="0" fontId="38" fillId="0" borderId="39" applyNumberFormat="0" applyFill="0" applyAlignment="0" applyProtection="0"/>
    <xf numFmtId="169" fontId="38" fillId="0" borderId="39" applyNumberFormat="0" applyFill="0" applyAlignment="0" applyProtection="0"/>
    <xf numFmtId="0" fontId="38" fillId="0" borderId="39" applyNumberFormat="0" applyFill="0" applyAlignment="0" applyProtection="0"/>
    <xf numFmtId="168" fontId="38" fillId="0" borderId="39" applyNumberFormat="0" applyFill="0" applyAlignment="0" applyProtection="0"/>
    <xf numFmtId="168" fontId="38" fillId="0" borderId="39" applyNumberFormat="0" applyFill="0" applyAlignment="0" applyProtection="0"/>
    <xf numFmtId="168" fontId="38" fillId="0" borderId="39" applyNumberFormat="0" applyFill="0" applyAlignment="0" applyProtection="0"/>
    <xf numFmtId="169" fontId="38" fillId="0" borderId="39" applyNumberFormat="0" applyFill="0" applyAlignment="0" applyProtection="0"/>
    <xf numFmtId="168" fontId="38" fillId="0" borderId="39" applyNumberFormat="0" applyFill="0" applyAlignment="0" applyProtection="0"/>
    <xf numFmtId="168" fontId="38" fillId="0" borderId="39" applyNumberFormat="0" applyFill="0" applyAlignment="0" applyProtection="0"/>
    <xf numFmtId="169" fontId="38" fillId="0" borderId="39" applyNumberFormat="0" applyFill="0" applyAlignment="0" applyProtection="0"/>
    <xf numFmtId="168" fontId="38" fillId="0" borderId="39" applyNumberFormat="0" applyFill="0" applyAlignment="0" applyProtection="0"/>
    <xf numFmtId="168" fontId="38" fillId="0" borderId="39" applyNumberFormat="0" applyFill="0" applyAlignment="0" applyProtection="0"/>
    <xf numFmtId="169" fontId="38" fillId="0" borderId="39" applyNumberFormat="0" applyFill="0" applyAlignment="0" applyProtection="0"/>
    <xf numFmtId="168" fontId="38" fillId="0" borderId="39" applyNumberFormat="0" applyFill="0" applyAlignment="0" applyProtection="0"/>
    <xf numFmtId="168" fontId="38" fillId="0" borderId="39" applyNumberFormat="0" applyFill="0" applyAlignment="0" applyProtection="0"/>
    <xf numFmtId="169" fontId="38" fillId="0" borderId="39" applyNumberFormat="0" applyFill="0" applyAlignment="0" applyProtection="0"/>
    <xf numFmtId="168" fontId="38" fillId="0" borderId="39" applyNumberFormat="0" applyFill="0" applyAlignment="0" applyProtection="0"/>
    <xf numFmtId="0" fontId="38" fillId="0" borderId="39" applyNumberFormat="0" applyFill="0" applyAlignment="0" applyProtection="0"/>
    <xf numFmtId="0" fontId="39" fillId="0" borderId="40" applyNumberFormat="0" applyFill="0" applyAlignment="0" applyProtection="0"/>
    <xf numFmtId="169" fontId="39" fillId="0" borderId="40" applyNumberFormat="0" applyFill="0" applyAlignment="0" applyProtection="0"/>
    <xf numFmtId="0" fontId="39" fillId="0" borderId="40" applyNumberFormat="0" applyFill="0" applyAlignment="0" applyProtection="0"/>
    <xf numFmtId="168" fontId="39" fillId="0" borderId="40" applyNumberFormat="0" applyFill="0" applyAlignment="0" applyProtection="0"/>
    <xf numFmtId="168" fontId="39" fillId="0" borderId="40" applyNumberFormat="0" applyFill="0" applyAlignment="0" applyProtection="0"/>
    <xf numFmtId="168" fontId="39" fillId="0" borderId="40" applyNumberFormat="0" applyFill="0" applyAlignment="0" applyProtection="0"/>
    <xf numFmtId="169" fontId="39" fillId="0" borderId="40" applyNumberFormat="0" applyFill="0" applyAlignment="0" applyProtection="0"/>
    <xf numFmtId="168" fontId="39" fillId="0" borderId="40" applyNumberFormat="0" applyFill="0" applyAlignment="0" applyProtection="0"/>
    <xf numFmtId="168" fontId="39" fillId="0" borderId="40" applyNumberFormat="0" applyFill="0" applyAlignment="0" applyProtection="0"/>
    <xf numFmtId="169" fontId="39" fillId="0" borderId="40" applyNumberFormat="0" applyFill="0" applyAlignment="0" applyProtection="0"/>
    <xf numFmtId="168" fontId="39" fillId="0" borderId="40" applyNumberFormat="0" applyFill="0" applyAlignment="0" applyProtection="0"/>
    <xf numFmtId="168" fontId="39" fillId="0" borderId="40" applyNumberFormat="0" applyFill="0" applyAlignment="0" applyProtection="0"/>
    <xf numFmtId="169" fontId="39" fillId="0" borderId="40" applyNumberFormat="0" applyFill="0" applyAlignment="0" applyProtection="0"/>
    <xf numFmtId="168" fontId="39" fillId="0" borderId="40" applyNumberFormat="0" applyFill="0" applyAlignment="0" applyProtection="0"/>
    <xf numFmtId="168" fontId="39" fillId="0" borderId="40" applyNumberFormat="0" applyFill="0" applyAlignment="0" applyProtection="0"/>
    <xf numFmtId="169" fontId="39" fillId="0" borderId="40" applyNumberFormat="0" applyFill="0" applyAlignment="0" applyProtection="0"/>
    <xf numFmtId="168" fontId="39" fillId="0" borderId="40" applyNumberFormat="0" applyFill="0" applyAlignment="0" applyProtection="0"/>
    <xf numFmtId="0" fontId="39" fillId="0" borderId="40" applyNumberFormat="0" applyFill="0" applyAlignment="0" applyProtection="0"/>
    <xf numFmtId="0" fontId="40" fillId="0" borderId="41" applyNumberFormat="0" applyFill="0" applyAlignment="0" applyProtection="0"/>
    <xf numFmtId="169" fontId="40" fillId="0" borderId="41" applyNumberFormat="0" applyFill="0" applyAlignment="0" applyProtection="0"/>
    <xf numFmtId="0" fontId="40" fillId="0" borderId="41" applyNumberFormat="0" applyFill="0" applyAlignment="0" applyProtection="0"/>
    <xf numFmtId="168" fontId="40" fillId="0" borderId="41" applyNumberFormat="0" applyFill="0" applyAlignment="0" applyProtection="0"/>
    <xf numFmtId="0" fontId="40" fillId="0" borderId="41" applyNumberFormat="0" applyFill="0" applyAlignment="0" applyProtection="0"/>
    <xf numFmtId="168" fontId="40" fillId="0" borderId="41" applyNumberFormat="0" applyFill="0" applyAlignment="0" applyProtection="0"/>
    <xf numFmtId="0" fontId="40" fillId="0" borderId="41" applyNumberFormat="0" applyFill="0" applyAlignment="0" applyProtection="0"/>
    <xf numFmtId="0" fontId="40" fillId="0" borderId="41" applyNumberFormat="0" applyFill="0" applyAlignment="0" applyProtection="0"/>
    <xf numFmtId="168" fontId="40" fillId="0" borderId="41" applyNumberFormat="0" applyFill="0" applyAlignment="0" applyProtection="0"/>
    <xf numFmtId="169" fontId="40" fillId="0" borderId="41" applyNumberFormat="0" applyFill="0" applyAlignment="0" applyProtection="0"/>
    <xf numFmtId="168" fontId="40" fillId="0" borderId="41" applyNumberFormat="0" applyFill="0" applyAlignment="0" applyProtection="0"/>
    <xf numFmtId="168" fontId="40" fillId="0" borderId="41" applyNumberFormat="0" applyFill="0" applyAlignment="0" applyProtection="0"/>
    <xf numFmtId="169" fontId="40" fillId="0" borderId="41" applyNumberFormat="0" applyFill="0" applyAlignment="0" applyProtection="0"/>
    <xf numFmtId="168" fontId="40" fillId="0" borderId="41" applyNumberFormat="0" applyFill="0" applyAlignment="0" applyProtection="0"/>
    <xf numFmtId="168" fontId="40" fillId="0" borderId="41" applyNumberFormat="0" applyFill="0" applyAlignment="0" applyProtection="0"/>
    <xf numFmtId="169" fontId="40" fillId="0" borderId="41" applyNumberFormat="0" applyFill="0" applyAlignment="0" applyProtection="0"/>
    <xf numFmtId="168" fontId="40" fillId="0" borderId="41" applyNumberFormat="0" applyFill="0" applyAlignment="0" applyProtection="0"/>
    <xf numFmtId="168" fontId="40" fillId="0" borderId="41" applyNumberFormat="0" applyFill="0" applyAlignment="0" applyProtection="0"/>
    <xf numFmtId="169" fontId="40" fillId="0" borderId="41" applyNumberFormat="0" applyFill="0" applyAlignment="0" applyProtection="0"/>
    <xf numFmtId="168" fontId="40" fillId="0" borderId="41" applyNumberFormat="0" applyFill="0" applyAlignment="0" applyProtection="0"/>
    <xf numFmtId="0" fontId="40" fillId="0" borderId="41"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6"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6" applyNumberFormat="0" applyAlignment="0" applyProtection="0"/>
    <xf numFmtId="0" fontId="50" fillId="8" borderId="29"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68" fontId="51"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68" fontId="51"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69" fontId="51"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50" fillId="8" borderId="29"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50" fillId="8" borderId="29"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50" fillId="8" borderId="29"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50" fillId="8" borderId="29"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50" fillId="8" borderId="29"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50" fillId="8" borderId="29"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50" fillId="8" borderId="29"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68" fontId="51" fillId="43" borderId="36" applyNumberFormat="0" applyAlignment="0" applyProtection="0"/>
    <xf numFmtId="169" fontId="51" fillId="43" borderId="36" applyNumberFormat="0" applyAlignment="0" applyProtection="0"/>
    <xf numFmtId="168" fontId="51" fillId="43" borderId="36" applyNumberFormat="0" applyAlignment="0" applyProtection="0"/>
    <xf numFmtId="168" fontId="51" fillId="43" borderId="36" applyNumberFormat="0" applyAlignment="0" applyProtection="0"/>
    <xf numFmtId="169" fontId="51" fillId="43" borderId="36" applyNumberFormat="0" applyAlignment="0" applyProtection="0"/>
    <xf numFmtId="168" fontId="51" fillId="43" borderId="36" applyNumberFormat="0" applyAlignment="0" applyProtection="0"/>
    <xf numFmtId="168" fontId="51" fillId="43" borderId="36" applyNumberFormat="0" applyAlignment="0" applyProtection="0"/>
    <xf numFmtId="169" fontId="51" fillId="43" borderId="36" applyNumberFormat="0" applyAlignment="0" applyProtection="0"/>
    <xf numFmtId="168" fontId="51" fillId="43" borderId="36" applyNumberFormat="0" applyAlignment="0" applyProtection="0"/>
    <xf numFmtId="168" fontId="51" fillId="43" borderId="36" applyNumberFormat="0" applyAlignment="0" applyProtection="0"/>
    <xf numFmtId="169" fontId="51" fillId="43" borderId="36" applyNumberFormat="0" applyAlignment="0" applyProtection="0"/>
    <xf numFmtId="168" fontId="51" fillId="43" borderId="36" applyNumberFormat="0" applyAlignment="0" applyProtection="0"/>
    <xf numFmtId="0" fontId="49" fillId="43" borderId="36"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2" applyNumberFormat="0" applyFill="0" applyAlignment="0" applyProtection="0"/>
    <xf numFmtId="0" fontId="53" fillId="0" borderId="31" applyNumberFormat="0" applyFill="0" applyAlignment="0" applyProtection="0"/>
    <xf numFmtId="168" fontId="54" fillId="0" borderId="42" applyNumberFormat="0" applyFill="0" applyAlignment="0" applyProtection="0"/>
    <xf numFmtId="168" fontId="54" fillId="0" borderId="42" applyNumberFormat="0" applyFill="0" applyAlignment="0" applyProtection="0"/>
    <xf numFmtId="169" fontId="54" fillId="0" borderId="42" applyNumberFormat="0" applyFill="0" applyAlignment="0" applyProtection="0"/>
    <xf numFmtId="0" fontId="52" fillId="0" borderId="42"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168" fontId="54" fillId="0" borderId="42" applyNumberFormat="0" applyFill="0" applyAlignment="0" applyProtection="0"/>
    <xf numFmtId="169" fontId="54" fillId="0" borderId="42" applyNumberFormat="0" applyFill="0" applyAlignment="0" applyProtection="0"/>
    <xf numFmtId="168" fontId="54" fillId="0" borderId="42" applyNumberFormat="0" applyFill="0" applyAlignment="0" applyProtection="0"/>
    <xf numFmtId="168" fontId="54" fillId="0" borderId="42" applyNumberFormat="0" applyFill="0" applyAlignment="0" applyProtection="0"/>
    <xf numFmtId="169" fontId="54" fillId="0" borderId="42" applyNumberFormat="0" applyFill="0" applyAlignment="0" applyProtection="0"/>
    <xf numFmtId="168" fontId="54" fillId="0" borderId="42" applyNumberFormat="0" applyFill="0" applyAlignment="0" applyProtection="0"/>
    <xf numFmtId="168" fontId="54" fillId="0" borderId="42" applyNumberFormat="0" applyFill="0" applyAlignment="0" applyProtection="0"/>
    <xf numFmtId="169" fontId="54" fillId="0" borderId="42" applyNumberFormat="0" applyFill="0" applyAlignment="0" applyProtection="0"/>
    <xf numFmtId="168" fontId="54" fillId="0" borderId="42" applyNumberFormat="0" applyFill="0" applyAlignment="0" applyProtection="0"/>
    <xf numFmtId="168" fontId="54" fillId="0" borderId="42" applyNumberFormat="0" applyFill="0" applyAlignment="0" applyProtection="0"/>
    <xf numFmtId="169" fontId="54" fillId="0" borderId="42" applyNumberFormat="0" applyFill="0" applyAlignment="0" applyProtection="0"/>
    <xf numFmtId="168" fontId="54" fillId="0" borderId="42" applyNumberFormat="0" applyFill="0" applyAlignment="0" applyProtection="0"/>
    <xf numFmtId="0" fontId="52" fillId="0" borderId="42"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3"/>
    <xf numFmtId="169" fontId="9" fillId="0" borderId="43"/>
    <xf numFmtId="168" fontId="9" fillId="0" borderId="43"/>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5"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5"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4"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168" fontId="2" fillId="0" borderId="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2" fillId="74" borderId="44" applyNumberFormat="0" applyFont="0" applyAlignment="0" applyProtection="0"/>
    <xf numFmtId="0" fontId="10" fillId="74" borderId="44" applyNumberFormat="0" applyFont="0" applyAlignment="0" applyProtection="0"/>
    <xf numFmtId="168" fontId="2" fillId="0" borderId="0"/>
    <xf numFmtId="0" fontId="10" fillId="74" borderId="44" applyNumberFormat="0" applyFont="0" applyAlignment="0" applyProtection="0"/>
    <xf numFmtId="0" fontId="10" fillId="74" borderId="44" applyNumberFormat="0" applyFont="0" applyAlignment="0" applyProtection="0"/>
    <xf numFmtId="0" fontId="2" fillId="74" borderId="44" applyNumberFormat="0" applyFont="0" applyAlignment="0" applyProtection="0"/>
    <xf numFmtId="0" fontId="2" fillId="74" borderId="44" applyNumberFormat="0" applyFont="0" applyAlignment="0" applyProtection="0"/>
    <xf numFmtId="0" fontId="10" fillId="74" borderId="44" applyNumberFormat="0" applyFont="0" applyAlignment="0" applyProtection="0"/>
    <xf numFmtId="0" fontId="2"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169" fontId="2" fillId="0" borderId="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2" fillId="74" borderId="44" applyNumberFormat="0" applyFont="0" applyAlignment="0" applyProtection="0"/>
    <xf numFmtId="0" fontId="2" fillId="0" borderId="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1" fillId="11" borderId="33"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10" fillId="74" borderId="44" applyNumberFormat="0" applyFont="0" applyAlignment="0" applyProtection="0"/>
    <xf numFmtId="0" fontId="2" fillId="74" borderId="44" applyNumberFormat="0" applyFont="0" applyAlignment="0" applyProtection="0"/>
    <xf numFmtId="0" fontId="2" fillId="74" borderId="44" applyNumberFormat="0" applyFont="0" applyAlignment="0" applyProtection="0"/>
    <xf numFmtId="169" fontId="2" fillId="0" borderId="0"/>
    <xf numFmtId="0" fontId="2" fillId="74" borderId="44" applyNumberFormat="0" applyFont="0" applyAlignment="0" applyProtection="0"/>
    <xf numFmtId="168" fontId="2" fillId="0" borderId="0"/>
    <xf numFmtId="0" fontId="2" fillId="74" borderId="44" applyNumberFormat="0" applyFont="0" applyAlignment="0" applyProtection="0"/>
    <xf numFmtId="168" fontId="2" fillId="0" borderId="0"/>
    <xf numFmtId="0" fontId="2" fillId="74" borderId="44" applyNumberFormat="0" applyFont="0" applyAlignment="0" applyProtection="0"/>
    <xf numFmtId="0" fontId="2" fillId="74" borderId="44" applyNumberFormat="0" applyFont="0" applyAlignment="0" applyProtection="0"/>
    <xf numFmtId="169" fontId="2" fillId="0" borderId="0"/>
    <xf numFmtId="168" fontId="2" fillId="0" borderId="0"/>
    <xf numFmtId="0" fontId="2" fillId="74" borderId="44" applyNumberFormat="0" applyFont="0" applyAlignment="0" applyProtection="0"/>
    <xf numFmtId="168" fontId="2" fillId="0" borderId="0"/>
    <xf numFmtId="0" fontId="2" fillId="74" borderId="44" applyNumberFormat="0" applyFont="0" applyAlignment="0" applyProtection="0"/>
    <xf numFmtId="0" fontId="2" fillId="74" borderId="44" applyNumberFormat="0" applyFont="0" applyAlignment="0" applyProtection="0"/>
    <xf numFmtId="169" fontId="2" fillId="0" borderId="0"/>
    <xf numFmtId="0" fontId="2" fillId="74" borderId="44" applyNumberFormat="0" applyFont="0" applyAlignment="0" applyProtection="0"/>
    <xf numFmtId="168" fontId="2" fillId="0" borderId="0"/>
    <xf numFmtId="0" fontId="2" fillId="74" borderId="44" applyNumberFormat="0" applyFont="0" applyAlignment="0" applyProtection="0"/>
    <xf numFmtId="168" fontId="2" fillId="0" borderId="0"/>
    <xf numFmtId="0" fontId="2" fillId="74" borderId="44" applyNumberFormat="0" applyFont="0" applyAlignment="0" applyProtection="0"/>
    <xf numFmtId="0" fontId="2" fillId="74" borderId="44" applyNumberFormat="0" applyFont="0" applyAlignment="0" applyProtection="0"/>
    <xf numFmtId="169" fontId="2" fillId="0" borderId="0"/>
    <xf numFmtId="168" fontId="2" fillId="0" borderId="0"/>
    <xf numFmtId="168" fontId="2" fillId="0" borderId="0"/>
    <xf numFmtId="0" fontId="2" fillId="74" borderId="44" applyNumberFormat="0" applyFont="0" applyAlignment="0" applyProtection="0"/>
    <xf numFmtId="0" fontId="2" fillId="74" borderId="44" applyNumberFormat="0" applyFont="0" applyAlignment="0" applyProtection="0"/>
    <xf numFmtId="0" fontId="2" fillId="74" borderId="44" applyNumberFormat="0" applyFont="0" applyAlignment="0" applyProtection="0"/>
    <xf numFmtId="0" fontId="2" fillId="74" borderId="44"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5" applyNumberFormat="0" applyAlignment="0" applyProtection="0"/>
    <xf numFmtId="0" fontId="67" fillId="9" borderId="30"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168" fontId="68"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168" fontId="68"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169" fontId="68"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7" fillId="9" borderId="30"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7" fillId="9" borderId="30"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7" fillId="9" borderId="30"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7" fillId="9" borderId="30"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7" fillId="9" borderId="30"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7" fillId="9" borderId="30"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7" fillId="9" borderId="30"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0" fontId="66" fillId="64" borderId="45" applyNumberFormat="0" applyAlignment="0" applyProtection="0"/>
    <xf numFmtId="168" fontId="68" fillId="64" borderId="45" applyNumberFormat="0" applyAlignment="0" applyProtection="0"/>
    <xf numFmtId="169" fontId="68" fillId="64" borderId="45" applyNumberFormat="0" applyAlignment="0" applyProtection="0"/>
    <xf numFmtId="168" fontId="68" fillId="64" borderId="45" applyNumberFormat="0" applyAlignment="0" applyProtection="0"/>
    <xf numFmtId="168" fontId="68" fillId="64" borderId="45" applyNumberFormat="0" applyAlignment="0" applyProtection="0"/>
    <xf numFmtId="169" fontId="68" fillId="64" borderId="45" applyNumberFormat="0" applyAlignment="0" applyProtection="0"/>
    <xf numFmtId="168" fontId="68" fillId="64" borderId="45" applyNumberFormat="0" applyAlignment="0" applyProtection="0"/>
    <xf numFmtId="168" fontId="68" fillId="64" borderId="45" applyNumberFormat="0" applyAlignment="0" applyProtection="0"/>
    <xf numFmtId="169" fontId="68" fillId="64" borderId="45" applyNumberFormat="0" applyAlignment="0" applyProtection="0"/>
    <xf numFmtId="168" fontId="68" fillId="64" borderId="45" applyNumberFormat="0" applyAlignment="0" applyProtection="0"/>
    <xf numFmtId="168" fontId="68" fillId="64" borderId="45" applyNumberFormat="0" applyAlignment="0" applyProtection="0"/>
    <xf numFmtId="169" fontId="68" fillId="64" borderId="45" applyNumberFormat="0" applyAlignment="0" applyProtection="0"/>
    <xf numFmtId="168" fontId="68" fillId="64" borderId="45" applyNumberFormat="0" applyAlignment="0" applyProtection="0"/>
    <xf numFmtId="0" fontId="66" fillId="64" borderId="45"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6" applyNumberFormat="0" applyFill="0" applyAlignment="0" applyProtection="0"/>
    <xf numFmtId="0" fontId="4" fillId="0" borderId="34"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168" fontId="77"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168" fontId="77"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169" fontId="77"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4" fillId="0" borderId="34"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4" fillId="0" borderId="34"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4" fillId="0" borderId="34"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4" fillId="0" borderId="34"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4" fillId="0" borderId="34"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4" fillId="0" borderId="34"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4" fillId="0" borderId="34"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0" fontId="30" fillId="0" borderId="46" applyNumberFormat="0" applyFill="0" applyAlignment="0" applyProtection="0"/>
    <xf numFmtId="168" fontId="77" fillId="0" borderId="46" applyNumberFormat="0" applyFill="0" applyAlignment="0" applyProtection="0"/>
    <xf numFmtId="169" fontId="77" fillId="0" borderId="46" applyNumberFormat="0" applyFill="0" applyAlignment="0" applyProtection="0"/>
    <xf numFmtId="168" fontId="77" fillId="0" borderId="46" applyNumberFormat="0" applyFill="0" applyAlignment="0" applyProtection="0"/>
    <xf numFmtId="168" fontId="77" fillId="0" borderId="46" applyNumberFormat="0" applyFill="0" applyAlignment="0" applyProtection="0"/>
    <xf numFmtId="169" fontId="77" fillId="0" borderId="46" applyNumberFormat="0" applyFill="0" applyAlignment="0" applyProtection="0"/>
    <xf numFmtId="168" fontId="77" fillId="0" borderId="46" applyNumberFormat="0" applyFill="0" applyAlignment="0" applyProtection="0"/>
    <xf numFmtId="168" fontId="77" fillId="0" borderId="46" applyNumberFormat="0" applyFill="0" applyAlignment="0" applyProtection="0"/>
    <xf numFmtId="169" fontId="77" fillId="0" borderId="46" applyNumberFormat="0" applyFill="0" applyAlignment="0" applyProtection="0"/>
    <xf numFmtId="168" fontId="77" fillId="0" borderId="46" applyNumberFormat="0" applyFill="0" applyAlignment="0" applyProtection="0"/>
    <xf numFmtId="168" fontId="77" fillId="0" borderId="46" applyNumberFormat="0" applyFill="0" applyAlignment="0" applyProtection="0"/>
    <xf numFmtId="169" fontId="77" fillId="0" borderId="46" applyNumberFormat="0" applyFill="0" applyAlignment="0" applyProtection="0"/>
    <xf numFmtId="168" fontId="77" fillId="0" borderId="46" applyNumberFormat="0" applyFill="0" applyAlignment="0" applyProtection="0"/>
    <xf numFmtId="0" fontId="30" fillId="0" borderId="46" applyNumberFormat="0" applyFill="0" applyAlignment="0" applyProtection="0"/>
    <xf numFmtId="0" fontId="8" fillId="0" borderId="47"/>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cellStyleXfs>
  <cellXfs count="804">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6" xfId="0" applyFont="1" applyBorder="1" applyAlignment="1">
      <alignment horizontal="right" vertical="center" wrapText="1"/>
    </xf>
    <xf numFmtId="0" fontId="2" fillId="0" borderId="14" xfId="0" applyFont="1" applyBorder="1" applyAlignment="1">
      <alignment vertical="center" wrapText="1"/>
    </xf>
    <xf numFmtId="0" fontId="2" fillId="0" borderId="16"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193" fontId="84" fillId="0" borderId="3" xfId="0" applyNumberFormat="1" applyFont="1" applyBorder="1" applyAlignment="1" applyProtection="1">
      <alignment vertical="center" wrapText="1"/>
      <protection locked="0"/>
    </xf>
    <xf numFmtId="193" fontId="84" fillId="0" borderId="17" xfId="0" applyNumberFormat="1" applyFont="1" applyBorder="1" applyAlignment="1" applyProtection="1">
      <alignment vertical="center" wrapText="1"/>
      <protection locked="0"/>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17" xfId="0" applyNumberFormat="1" applyFont="1" applyFill="1" applyBorder="1" applyAlignment="1" applyProtection="1">
      <alignment vertical="center"/>
      <protection locked="0"/>
    </xf>
    <xf numFmtId="0" fontId="2" fillId="0" borderId="0" xfId="0" applyFont="1" applyAlignment="1">
      <alignment horizontal="right"/>
    </xf>
    <xf numFmtId="0" fontId="89"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6" xfId="0" applyFont="1" applyBorder="1" applyAlignment="1">
      <alignment horizontal="center" vertical="center" wrapText="1"/>
    </xf>
    <xf numFmtId="0" fontId="84" fillId="0" borderId="3" xfId="0" applyFont="1" applyBorder="1" applyAlignment="1">
      <alignment vertical="center" wrapText="1"/>
    </xf>
    <xf numFmtId="0" fontId="84" fillId="0" borderId="19" xfId="0" applyFont="1" applyBorder="1" applyAlignment="1">
      <alignment horizontal="center" vertical="center" wrapText="1"/>
    </xf>
    <xf numFmtId="0" fontId="86" fillId="0" borderId="20"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3" xfId="0" applyFont="1" applyBorder="1"/>
    <xf numFmtId="0" fontId="2" fillId="0" borderId="16" xfId="0" applyFont="1" applyBorder="1" applyAlignment="1">
      <alignment vertical="center"/>
    </xf>
    <xf numFmtId="0" fontId="2" fillId="0" borderId="6" xfId="0" applyFont="1" applyBorder="1" applyAlignment="1">
      <alignment wrapText="1"/>
    </xf>
    <xf numFmtId="0" fontId="84" fillId="0" borderId="18" xfId="0" applyFont="1" applyBorder="1"/>
    <xf numFmtId="0" fontId="2" fillId="0" borderId="18" xfId="0" applyFont="1" applyBorder="1"/>
    <xf numFmtId="0" fontId="2" fillId="0" borderId="18" xfId="0" applyFont="1" applyBorder="1" applyAlignment="1">
      <alignment wrapText="1"/>
    </xf>
    <xf numFmtId="0" fontId="2" fillId="0" borderId="19" xfId="0" applyFont="1" applyBorder="1"/>
    <xf numFmtId="0" fontId="2" fillId="0" borderId="22" xfId="0" applyFont="1" applyBorder="1" applyAlignment="1">
      <alignment wrapText="1"/>
    </xf>
    <xf numFmtId="0" fontId="84" fillId="0" borderId="35" xfId="0" applyFont="1" applyBorder="1"/>
    <xf numFmtId="0" fontId="46" fillId="0" borderId="0" xfId="11" applyFont="1" applyAlignment="1">
      <alignment horizontal="right"/>
    </xf>
    <xf numFmtId="0" fontId="45" fillId="0" borderId="14" xfId="11" applyFont="1" applyBorder="1" applyAlignment="1">
      <alignment horizontal="center" vertical="center"/>
    </xf>
    <xf numFmtId="0" fontId="45" fillId="0" borderId="15"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0" xfId="0" applyFont="1" applyAlignment="1">
      <alignment vertical="center"/>
    </xf>
    <xf numFmtId="0" fontId="84" fillId="0" borderId="16" xfId="0" applyFont="1" applyBorder="1" applyAlignment="1">
      <alignment horizontal="center" vertical="center"/>
    </xf>
    <xf numFmtId="0" fontId="84" fillId="0" borderId="9" xfId="0" applyFont="1" applyBorder="1" applyAlignment="1">
      <alignment wrapText="1"/>
    </xf>
    <xf numFmtId="0" fontId="84" fillId="0" borderId="0" xfId="0" applyFont="1" applyAlignment="1">
      <alignment horizontal="center" vertical="center"/>
    </xf>
    <xf numFmtId="0" fontId="2" fillId="0" borderId="13" xfId="9" applyFont="1" applyBorder="1" applyAlignment="1" applyProtection="1">
      <alignment horizontal="center" vertical="center"/>
      <protection locked="0"/>
    </xf>
    <xf numFmtId="0" fontId="45" fillId="3" borderId="4" xfId="9" applyFont="1" applyFill="1" applyBorder="1" applyAlignment="1" applyProtection="1">
      <alignment horizontal="center" vertical="center" wrapText="1"/>
      <protection locked="0"/>
    </xf>
    <xf numFmtId="164" fontId="2" fillId="3" borderId="15" xfId="2" applyNumberFormat="1" applyFont="1" applyFill="1" applyBorder="1" applyAlignment="1" applyProtection="1">
      <alignment horizontal="center" vertical="center"/>
      <protection locked="0"/>
    </xf>
    <xf numFmtId="0" fontId="2" fillId="0" borderId="16"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17" xfId="2" applyNumberFormat="1" applyFont="1" applyFill="1" applyBorder="1" applyAlignment="1" applyProtection="1">
      <alignment vertical="top"/>
    </xf>
    <xf numFmtId="0" fontId="2" fillId="3" borderId="5" xfId="13" applyFont="1" applyFill="1" applyBorder="1" applyAlignment="1" applyProtection="1">
      <alignment vertical="center" wrapText="1"/>
      <protection locked="0"/>
    </xf>
    <xf numFmtId="193" fontId="2" fillId="3" borderId="17"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7" xfId="2" applyNumberFormat="1" applyFont="1" applyFill="1" applyBorder="1" applyAlignment="1" applyProtection="1">
      <alignment vertical="top" wrapText="1"/>
    </xf>
    <xf numFmtId="0" fontId="2" fillId="3" borderId="5" xfId="13" applyFont="1" applyFill="1" applyBorder="1" applyAlignment="1" applyProtection="1">
      <alignment horizontal="left" vertical="center" wrapText="1"/>
      <protection locked="0"/>
    </xf>
    <xf numFmtId="193" fontId="2" fillId="3" borderId="17"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6"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7"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0" xfId="13" applyFont="1" applyFill="1" applyBorder="1" applyAlignment="1" applyProtection="1">
      <alignment vertical="center" wrapText="1"/>
      <protection locked="0"/>
    </xf>
    <xf numFmtId="193" fontId="2" fillId="36" borderId="21" xfId="2" applyNumberFormat="1" applyFont="1" applyFill="1" applyBorder="1" applyAlignment="1" applyProtection="1">
      <alignment vertical="top" wrapText="1"/>
    </xf>
    <xf numFmtId="0" fontId="45" fillId="0" borderId="0" xfId="11" applyFont="1"/>
    <xf numFmtId="167" fontId="85" fillId="0" borderId="0" xfId="0" applyNumberFormat="1" applyFont="1" applyAlignment="1">
      <alignment horizontal="center"/>
    </xf>
    <xf numFmtId="167" fontId="84" fillId="0" borderId="55" xfId="0" applyNumberFormat="1" applyFont="1" applyBorder="1" applyAlignment="1">
      <alignment horizontal="center"/>
    </xf>
    <xf numFmtId="167" fontId="92" fillId="0" borderId="0" xfId="0" applyNumberFormat="1" applyFont="1" applyAlignment="1">
      <alignment horizontal="center"/>
    </xf>
    <xf numFmtId="167" fontId="84" fillId="0" borderId="57" xfId="0" applyNumberFormat="1" applyFont="1" applyBorder="1" applyAlignment="1">
      <alignment horizontal="center"/>
    </xf>
    <xf numFmtId="167" fontId="90" fillId="0" borderId="0" xfId="0" applyNumberFormat="1" applyFont="1" applyAlignment="1">
      <alignment horizontal="center"/>
    </xf>
    <xf numFmtId="167" fontId="84" fillId="0" borderId="58" xfId="0" applyNumberFormat="1" applyFont="1" applyBorder="1" applyAlignment="1">
      <alignment horizontal="center"/>
    </xf>
    <xf numFmtId="0" fontId="84" fillId="0" borderId="16" xfId="0" applyFont="1" applyBorder="1" applyAlignment="1">
      <alignment vertical="center"/>
    </xf>
    <xf numFmtId="193" fontId="84" fillId="0" borderId="3" xfId="0" applyNumberFormat="1" applyFont="1" applyBorder="1"/>
    <xf numFmtId="0" fontId="2" fillId="3" borderId="19" xfId="9" applyFont="1" applyFill="1" applyBorder="1" applyAlignment="1" applyProtection="1">
      <alignment horizontal="left" vertical="center"/>
      <protection locked="0"/>
    </xf>
    <xf numFmtId="0" fontId="45" fillId="3" borderId="20" xfId="16" applyFont="1" applyFill="1" applyBorder="1" applyProtection="1">
      <protection locked="0"/>
    </xf>
    <xf numFmtId="193" fontId="84" fillId="36" borderId="20" xfId="0" applyNumberFormat="1" applyFont="1" applyFill="1" applyBorder="1"/>
    <xf numFmtId="0" fontId="86" fillId="0" borderId="0" xfId="0" applyFont="1" applyAlignment="1">
      <alignment horizontal="center"/>
    </xf>
    <xf numFmtId="0" fontId="84" fillId="0" borderId="13" xfId="0" applyFont="1" applyBorder="1"/>
    <xf numFmtId="0" fontId="84" fillId="0" borderId="15" xfId="0" applyFont="1" applyBorder="1"/>
    <xf numFmtId="0" fontId="84" fillId="0" borderId="17" xfId="0" applyFont="1" applyBorder="1" applyAlignment="1">
      <alignment horizontal="center" vertical="center"/>
    </xf>
    <xf numFmtId="164" fontId="2" fillId="3" borderId="16"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7" xfId="1" applyNumberFormat="1" applyFont="1" applyFill="1" applyBorder="1" applyAlignment="1" applyProtection="1">
      <alignment horizontal="center" vertical="center" wrapText="1"/>
      <protection locked="0"/>
    </xf>
    <xf numFmtId="0" fontId="2" fillId="3" borderId="16" xfId="5" applyFill="1" applyBorder="1" applyAlignment="1" applyProtection="1">
      <alignment horizontal="right" vertical="center"/>
      <protection locked="0"/>
    </xf>
    <xf numFmtId="193" fontId="84" fillId="0" borderId="16" xfId="0" applyNumberFormat="1" applyFont="1" applyBorder="1"/>
    <xf numFmtId="193" fontId="84" fillId="0" borderId="17" xfId="0" applyNumberFormat="1" applyFont="1" applyBorder="1"/>
    <xf numFmtId="193" fontId="84" fillId="36" borderId="49" xfId="0" applyNumberFormat="1" applyFont="1" applyFill="1" applyBorder="1"/>
    <xf numFmtId="0" fontId="45" fillId="3" borderId="21" xfId="16" applyFont="1" applyFill="1" applyBorder="1" applyProtection="1">
      <protection locked="0"/>
    </xf>
    <xf numFmtId="193" fontId="84" fillId="36" borderId="19" xfId="0" applyNumberFormat="1" applyFont="1" applyFill="1" applyBorder="1"/>
    <xf numFmtId="193" fontId="84" fillId="36" borderId="21" xfId="0" applyNumberFormat="1" applyFont="1" applyFill="1" applyBorder="1"/>
    <xf numFmtId="193" fontId="84" fillId="36" borderId="50" xfId="0" applyNumberFormat="1" applyFont="1" applyFill="1" applyBorder="1"/>
    <xf numFmtId="0" fontId="84" fillId="0" borderId="14" xfId="0" applyFont="1" applyBorder="1"/>
    <xf numFmtId="0" fontId="89" fillId="0" borderId="0" xfId="0" applyFont="1" applyAlignment="1">
      <alignment wrapText="1"/>
    </xf>
    <xf numFmtId="0" fontId="84" fillId="0" borderId="16" xfId="0" applyFont="1" applyBorder="1"/>
    <xf numFmtId="0" fontId="84" fillId="0" borderId="3" xfId="0" applyFont="1" applyBorder="1"/>
    <xf numFmtId="0" fontId="84" fillId="0" borderId="59" xfId="0" applyFont="1" applyBorder="1" applyAlignment="1">
      <alignment wrapText="1"/>
    </xf>
    <xf numFmtId="0" fontId="84" fillId="0" borderId="19" xfId="0" applyFont="1" applyBorder="1"/>
    <xf numFmtId="0" fontId="86" fillId="0" borderId="20" xfId="0" applyFont="1" applyBorder="1"/>
    <xf numFmtId="193" fontId="45" fillId="36" borderId="20" xfId="16" applyNumberFormat="1" applyFont="1" applyFill="1" applyBorder="1" applyProtection="1">
      <protection locked="0"/>
    </xf>
    <xf numFmtId="0" fontId="84" fillId="0" borderId="51" xfId="0" applyFont="1" applyBorder="1" applyAlignment="1">
      <alignment horizontal="center"/>
    </xf>
    <xf numFmtId="0" fontId="84" fillId="0" borderId="52" xfId="0" applyFont="1" applyBorder="1" applyAlignment="1">
      <alignment horizontal="center"/>
    </xf>
    <xf numFmtId="0" fontId="84" fillId="0" borderId="14" xfId="0" applyFont="1" applyBorder="1" applyAlignment="1">
      <alignment horizontal="center"/>
    </xf>
    <xf numFmtId="0" fontId="84" fillId="0" borderId="15" xfId="0" applyFont="1" applyBorder="1" applyAlignment="1">
      <alignment horizontal="center"/>
    </xf>
    <xf numFmtId="0" fontId="89" fillId="0" borderId="0" xfId="0" applyFont="1" applyAlignment="1">
      <alignment horizontal="center"/>
    </xf>
    <xf numFmtId="0" fontId="2" fillId="3" borderId="16"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7"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0" xfId="16" applyNumberFormat="1" applyFont="1" applyFill="1" applyBorder="1" applyProtection="1">
      <protection locked="0"/>
    </xf>
    <xf numFmtId="193" fontId="45" fillId="36" borderId="20" xfId="1" applyNumberFormat="1" applyFont="1" applyFill="1" applyBorder="1" applyAlignment="1" applyProtection="1">
      <protection locked="0"/>
    </xf>
    <xf numFmtId="193" fontId="2" fillId="3" borderId="20" xfId="5" applyNumberFormat="1" applyFill="1" applyBorder="1" applyProtection="1">
      <protection locked="0"/>
    </xf>
    <xf numFmtId="164" fontId="45" fillId="36" borderId="21" xfId="1" applyNumberFormat="1" applyFont="1" applyFill="1" applyBorder="1" applyAlignment="1" applyProtection="1">
      <protection locked="0"/>
    </xf>
    <xf numFmtId="193" fontId="84" fillId="0" borderId="0" xfId="0" applyNumberFormat="1" applyFont="1"/>
    <xf numFmtId="0" fontId="45" fillId="0" borderId="23" xfId="0" applyFont="1" applyBorder="1" applyAlignment="1">
      <alignment vertical="center" wrapText="1"/>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0" xfId="0" applyFont="1" applyBorder="1" applyAlignment="1">
      <alignment vertical="center" wrapText="1"/>
    </xf>
    <xf numFmtId="0" fontId="2" fillId="0" borderId="13" xfId="11" applyBorder="1" applyAlignment="1">
      <alignment vertical="center"/>
    </xf>
    <xf numFmtId="0" fontId="2" fillId="0" borderId="14" xfId="11" applyBorder="1" applyAlignment="1">
      <alignment vertical="center"/>
    </xf>
    <xf numFmtId="193" fontId="86" fillId="36" borderId="20"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0" xfId="0" applyFont="1" applyFill="1" applyBorder="1" applyAlignment="1">
      <alignment wrapText="1"/>
    </xf>
    <xf numFmtId="0" fontId="84" fillId="0" borderId="13" xfId="0" applyFont="1" applyBorder="1" applyAlignment="1">
      <alignment horizontal="center" vertical="center"/>
    </xf>
    <xf numFmtId="193" fontId="84" fillId="36" borderId="15" xfId="0" applyNumberFormat="1" applyFont="1" applyFill="1" applyBorder="1" applyAlignment="1">
      <alignment horizontal="center" vertical="center"/>
    </xf>
    <xf numFmtId="193" fontId="84" fillId="0" borderId="17" xfId="0" applyNumberFormat="1" applyFont="1" applyBorder="1" applyAlignment="1">
      <alignment wrapText="1"/>
    </xf>
    <xf numFmtId="193" fontId="84" fillId="36" borderId="17" xfId="0" applyNumberFormat="1" applyFont="1" applyFill="1" applyBorder="1" applyAlignment="1">
      <alignment horizontal="center" vertical="center" wrapText="1"/>
    </xf>
    <xf numFmtId="193" fontId="84" fillId="36" borderId="21"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3" xfId="0" applyFont="1" applyBorder="1" applyAlignment="1">
      <alignment horizontal="center" vertical="center" wrapText="1"/>
    </xf>
    <xf numFmtId="0" fontId="84" fillId="0" borderId="14"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2" fillId="0" borderId="17" xfId="1" applyNumberFormat="1" applyFont="1" applyFill="1" applyBorder="1" applyAlignment="1" applyProtection="1">
      <alignment horizontal="center" vertical="center" wrapText="1"/>
      <protection locked="0"/>
    </xf>
    <xf numFmtId="0" fontId="3" fillId="0" borderId="51" xfId="0" applyFont="1" applyBorder="1"/>
    <xf numFmtId="0" fontId="3" fillId="0" borderId="52" xfId="0" applyFont="1" applyBorder="1"/>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98" fillId="0" borderId="0" xfId="0" applyFont="1"/>
    <xf numFmtId="0" fontId="3" fillId="0" borderId="59" xfId="0" applyFont="1" applyBorder="1"/>
    <xf numFmtId="193" fontId="84" fillId="0" borderId="18" xfId="0" applyNumberFormat="1" applyFont="1" applyBorder="1"/>
    <xf numFmtId="0" fontId="3" fillId="0" borderId="14" xfId="0" applyFont="1" applyBorder="1" applyAlignment="1">
      <alignment wrapText="1"/>
    </xf>
    <xf numFmtId="0" fontId="3" fillId="0" borderId="24" xfId="0" applyFont="1" applyBorder="1" applyAlignment="1">
      <alignment wrapText="1"/>
    </xf>
    <xf numFmtId="0" fontId="3" fillId="0" borderId="15" xfId="0" applyFont="1" applyBorder="1" applyAlignment="1">
      <alignment wrapText="1"/>
    </xf>
    <xf numFmtId="0" fontId="3" fillId="0" borderId="3" xfId="0" applyFont="1" applyBorder="1" applyAlignment="1">
      <alignment horizontal="center" vertical="center" wrapText="1"/>
    </xf>
    <xf numFmtId="193" fontId="3" fillId="0" borderId="3" xfId="0" applyNumberFormat="1" applyFont="1" applyBorder="1"/>
    <xf numFmtId="193" fontId="3" fillId="0" borderId="6" xfId="0" applyNumberFormat="1" applyFont="1" applyBorder="1"/>
    <xf numFmtId="193" fontId="3" fillId="36" borderId="20" xfId="0" applyNumberFormat="1" applyFont="1" applyFill="1" applyBorder="1"/>
    <xf numFmtId="9" fontId="3" fillId="0" borderId="17" xfId="20962" applyFont="1" applyBorder="1"/>
    <xf numFmtId="9" fontId="3" fillId="36" borderId="21"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20" xfId="0" applyNumberFormat="1" applyFont="1" applyFill="1" applyBorder="1"/>
    <xf numFmtId="0" fontId="84" fillId="0" borderId="64" xfId="0" applyFont="1" applyBorder="1" applyAlignment="1">
      <alignment vertical="center" wrapText="1"/>
    </xf>
    <xf numFmtId="193" fontId="86" fillId="36" borderId="20"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2" xfId="0" applyFont="1" applyFill="1" applyBorder="1" applyAlignment="1">
      <alignment wrapText="1"/>
    </xf>
    <xf numFmtId="193" fontId="2" fillId="0" borderId="3" xfId="0" applyNumberFormat="1" applyFont="1" applyBorder="1" applyAlignment="1" applyProtection="1">
      <alignment horizontal="right" vertical="center" wrapText="1"/>
      <protection locked="0"/>
    </xf>
    <xf numFmtId="193" fontId="45"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100" fillId="3" borderId="74" xfId="0" applyFont="1" applyFill="1" applyBorder="1" applyAlignment="1">
      <alignment horizontal="left"/>
    </xf>
    <xf numFmtId="0" fontId="100" fillId="3" borderId="75" xfId="0" applyFont="1" applyFill="1" applyBorder="1" applyAlignment="1">
      <alignment horizontal="left"/>
    </xf>
    <xf numFmtId="0" fontId="4" fillId="3" borderId="78" xfId="0" applyFont="1" applyFill="1" applyBorder="1" applyAlignment="1">
      <alignment vertical="center"/>
    </xf>
    <xf numFmtId="0" fontId="3" fillId="3" borderId="79" xfId="0" applyFont="1" applyFill="1" applyBorder="1" applyAlignment="1">
      <alignment vertical="center"/>
    </xf>
    <xf numFmtId="0" fontId="3" fillId="3" borderId="80" xfId="0" applyFont="1" applyFill="1" applyBorder="1" applyAlignment="1">
      <alignment vertical="center"/>
    </xf>
    <xf numFmtId="0" fontId="3" fillId="0" borderId="63" xfId="0" applyFont="1" applyBorder="1" applyAlignment="1">
      <alignment horizontal="center" vertical="center"/>
    </xf>
    <xf numFmtId="0" fontId="3" fillId="0" borderId="5" xfId="0" applyFont="1" applyBorder="1" applyAlignment="1">
      <alignment vertical="center"/>
    </xf>
    <xf numFmtId="0" fontId="3" fillId="0" borderId="16" xfId="0" applyFont="1" applyBorder="1" applyAlignment="1">
      <alignment horizontal="center" vertical="center"/>
    </xf>
    <xf numFmtId="0" fontId="3" fillId="0" borderId="76" xfId="0" applyFont="1" applyBorder="1" applyAlignment="1">
      <alignment vertical="center"/>
    </xf>
    <xf numFmtId="0" fontId="4" fillId="0" borderId="76" xfId="0" applyFont="1" applyBorder="1" applyAlignment="1">
      <alignment vertical="center"/>
    </xf>
    <xf numFmtId="0" fontId="3" fillId="0" borderId="19" xfId="0" applyFont="1" applyBorder="1" applyAlignment="1">
      <alignment horizontal="center" vertical="center"/>
    </xf>
    <xf numFmtId="0" fontId="4" fillId="0" borderId="20" xfId="0" applyFont="1" applyBorder="1" applyAlignment="1">
      <alignment vertical="center"/>
    </xf>
    <xf numFmtId="0" fontId="3" fillId="3" borderId="59" xfId="0" applyFont="1" applyFill="1" applyBorder="1" applyAlignment="1">
      <alignment horizontal="center" vertical="center"/>
    </xf>
    <xf numFmtId="0" fontId="3" fillId="3"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vertical="center"/>
    </xf>
    <xf numFmtId="0" fontId="3" fillId="0" borderId="83" xfId="0" applyFont="1" applyBorder="1" applyAlignment="1">
      <alignment horizontal="center" vertical="center"/>
    </xf>
    <xf numFmtId="0" fontId="3" fillId="0" borderId="84" xfId="0" applyFont="1" applyBorder="1" applyAlignment="1">
      <alignment vertical="center"/>
    </xf>
    <xf numFmtId="169" fontId="9" fillId="37" borderId="22" xfId="20" applyBorder="1"/>
    <xf numFmtId="169" fontId="9" fillId="37" borderId="85" xfId="20" applyBorder="1"/>
    <xf numFmtId="169" fontId="9" fillId="37" borderId="23" xfId="20" applyBorder="1"/>
    <xf numFmtId="0" fontId="3" fillId="0" borderId="88" xfId="0" applyFont="1" applyBorder="1" applyAlignment="1">
      <alignment horizontal="center" vertical="center"/>
    </xf>
    <xf numFmtId="0" fontId="3" fillId="0" borderId="89" xfId="0" applyFont="1" applyBorder="1" applyAlignment="1">
      <alignment vertical="center"/>
    </xf>
    <xf numFmtId="0" fontId="4" fillId="0" borderId="0" xfId="0" applyFont="1" applyAlignment="1">
      <alignment horizontal="center"/>
    </xf>
    <xf numFmtId="0" fontId="86" fillId="0" borderId="76" xfId="0" applyFont="1" applyBorder="1" applyAlignment="1">
      <alignment horizontal="center" vertical="center" wrapText="1"/>
    </xf>
    <xf numFmtId="0" fontId="86" fillId="0" borderId="77" xfId="0" applyFont="1" applyBorder="1" applyAlignment="1">
      <alignment horizontal="center" vertical="center" wrapText="1"/>
    </xf>
    <xf numFmtId="0" fontId="4" fillId="36" borderId="14"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36" borderId="16" xfId="0" applyFont="1" applyFill="1" applyBorder="1" applyAlignment="1">
      <alignment horizontal="left" vertical="center" wrapText="1"/>
    </xf>
    <xf numFmtId="0" fontId="4" fillId="36" borderId="77" xfId="0" applyFont="1" applyFill="1" applyBorder="1" applyAlignment="1">
      <alignment horizontal="left" vertical="center" wrapText="1"/>
    </xf>
    <xf numFmtId="0" fontId="3" fillId="0" borderId="16" xfId="0" applyFont="1" applyBorder="1" applyAlignment="1">
      <alignment horizontal="right" vertical="center" wrapText="1"/>
    </xf>
    <xf numFmtId="0" fontId="101" fillId="0" borderId="16" xfId="0" applyFont="1" applyBorder="1" applyAlignment="1">
      <alignment horizontal="right" vertical="center" wrapText="1"/>
    </xf>
    <xf numFmtId="0" fontId="4" fillId="0" borderId="16"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19" xfId="5" applyNumberFormat="1" applyFont="1" applyBorder="1" applyAlignment="1" applyProtection="1">
      <alignment horizontal="left" vertical="center"/>
      <protection locked="0"/>
    </xf>
    <xf numFmtId="0" fontId="103" fillId="0" borderId="20" xfId="9" applyFont="1" applyBorder="1" applyAlignment="1" applyProtection="1">
      <alignment horizontal="left" vertical="center" wrapText="1"/>
      <protection locked="0"/>
    </xf>
    <xf numFmtId="0" fontId="84" fillId="0" borderId="76" xfId="0" applyFont="1" applyBorder="1" applyAlignment="1">
      <alignment vertical="center" wrapText="1"/>
    </xf>
    <xf numFmtId="14" fontId="2" fillId="3" borderId="76" xfId="8" quotePrefix="1" applyNumberFormat="1" applyFont="1" applyFill="1" applyBorder="1" applyAlignment="1" applyProtection="1">
      <alignment horizontal="left"/>
      <protection locked="0"/>
    </xf>
    <xf numFmtId="3" fontId="104" fillId="36" borderId="77" xfId="0" applyNumberFormat="1" applyFont="1" applyFill="1" applyBorder="1" applyAlignment="1">
      <alignment vertical="center" wrapText="1"/>
    </xf>
    <xf numFmtId="3" fontId="104" fillId="36" borderId="20" xfId="0" applyNumberFormat="1" applyFont="1" applyFill="1" applyBorder="1" applyAlignment="1">
      <alignment vertical="center" wrapText="1"/>
    </xf>
    <xf numFmtId="3" fontId="104" fillId="36" borderId="21" xfId="0" applyNumberFormat="1" applyFont="1" applyFill="1" applyBorder="1" applyAlignment="1">
      <alignment vertical="center" wrapText="1"/>
    </xf>
    <xf numFmtId="0" fontId="6" fillId="0" borderId="76" xfId="17" applyFill="1" applyBorder="1" applyAlignment="1" applyProtection="1"/>
    <xf numFmtId="49" fontId="84" fillId="0" borderId="76"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6" xfId="20964" applyFont="1" applyFill="1" applyBorder="1">
      <alignment vertical="center"/>
    </xf>
    <xf numFmtId="0" fontId="45" fillId="76" borderId="97" xfId="20964" applyFont="1" applyFill="1" applyBorder="1">
      <alignment vertical="center"/>
    </xf>
    <xf numFmtId="0" fontId="45" fillId="76" borderId="94" xfId="20964" applyFont="1" applyFill="1" applyBorder="1">
      <alignment vertical="center"/>
    </xf>
    <xf numFmtId="0" fontId="106" fillId="70" borderId="93" xfId="20964" applyFont="1" applyFill="1" applyBorder="1" applyAlignment="1">
      <alignment horizontal="center" vertical="center"/>
    </xf>
    <xf numFmtId="0" fontId="106" fillId="70" borderId="94" xfId="20964" applyFont="1" applyFill="1" applyBorder="1" applyAlignment="1">
      <alignment horizontal="left" vertical="center" wrapText="1"/>
    </xf>
    <xf numFmtId="164" fontId="106" fillId="0" borderId="95" xfId="7" applyNumberFormat="1" applyFont="1" applyFill="1" applyBorder="1" applyAlignment="1" applyProtection="1">
      <alignment horizontal="right" vertical="center"/>
      <protection locked="0"/>
    </xf>
    <xf numFmtId="0" fontId="105" fillId="77" borderId="95" xfId="20964" applyFont="1" applyFill="1" applyBorder="1" applyAlignment="1">
      <alignment horizontal="center" vertical="center"/>
    </xf>
    <xf numFmtId="0" fontId="105" fillId="77" borderId="97" xfId="20964" applyFont="1" applyFill="1" applyBorder="1" applyAlignment="1">
      <alignment vertical="top" wrapText="1"/>
    </xf>
    <xf numFmtId="164" fontId="45" fillId="76" borderId="94" xfId="7" applyNumberFormat="1" applyFont="1" applyFill="1" applyBorder="1" applyAlignment="1">
      <alignment horizontal="right" vertical="center"/>
    </xf>
    <xf numFmtId="0" fontId="107" fillId="70" borderId="93" xfId="20964" applyFont="1" applyFill="1" applyBorder="1" applyAlignment="1">
      <alignment horizontal="center" vertical="center"/>
    </xf>
    <xf numFmtId="0" fontId="106" fillId="70" borderId="97" xfId="20964" applyFont="1" applyFill="1" applyBorder="1" applyAlignment="1">
      <alignment vertical="center" wrapText="1"/>
    </xf>
    <xf numFmtId="0" fontId="106" fillId="70" borderId="94" xfId="20964" applyFont="1" applyFill="1" applyBorder="1" applyAlignment="1">
      <alignment horizontal="left" vertical="center"/>
    </xf>
    <xf numFmtId="0" fontId="107" fillId="3" borderId="93" xfId="20964" applyFont="1" applyFill="1" applyBorder="1" applyAlignment="1">
      <alignment horizontal="center" vertical="center"/>
    </xf>
    <xf numFmtId="0" fontId="106" fillId="3" borderId="94" xfId="20964" applyFont="1" applyFill="1" applyBorder="1" applyAlignment="1">
      <alignment horizontal="left" vertical="center"/>
    </xf>
    <xf numFmtId="0" fontId="107" fillId="0" borderId="93" xfId="20964" applyFont="1" applyBorder="1" applyAlignment="1">
      <alignment horizontal="center" vertical="center"/>
    </xf>
    <xf numFmtId="0" fontId="106" fillId="0" borderId="94" xfId="20964" applyFont="1" applyBorder="1" applyAlignment="1">
      <alignment horizontal="left" vertical="center"/>
    </xf>
    <xf numFmtId="0" fontId="108" fillId="77" borderId="95" xfId="20964" applyFont="1" applyFill="1" applyBorder="1" applyAlignment="1">
      <alignment horizontal="center" vertical="center"/>
    </xf>
    <xf numFmtId="0" fontId="105" fillId="77" borderId="97" xfId="20964" applyFont="1" applyFill="1" applyBorder="1">
      <alignment vertical="center"/>
    </xf>
    <xf numFmtId="164" fontId="106" fillId="77" borderId="95" xfId="7" applyNumberFormat="1" applyFont="1" applyFill="1" applyBorder="1" applyAlignment="1" applyProtection="1">
      <alignment horizontal="right" vertical="center"/>
      <protection locked="0"/>
    </xf>
    <xf numFmtId="0" fontId="105" fillId="76" borderId="96" xfId="20964" applyFont="1" applyFill="1" applyBorder="1">
      <alignment vertical="center"/>
    </xf>
    <xf numFmtId="0" fontId="105" fillId="76" borderId="97" xfId="20964" applyFont="1" applyFill="1" applyBorder="1">
      <alignment vertical="center"/>
    </xf>
    <xf numFmtId="164" fontId="105" fillId="76" borderId="94" xfId="7" applyNumberFormat="1" applyFont="1" applyFill="1" applyBorder="1" applyAlignment="1">
      <alignment horizontal="right" vertical="center"/>
    </xf>
    <xf numFmtId="0" fontId="110" fillId="3" borderId="93" xfId="20964" applyFont="1" applyFill="1" applyBorder="1" applyAlignment="1">
      <alignment horizontal="center" vertical="center"/>
    </xf>
    <xf numFmtId="0" fontId="111" fillId="77" borderId="95" xfId="20964" applyFont="1" applyFill="1" applyBorder="1" applyAlignment="1">
      <alignment horizontal="center" vertical="center"/>
    </xf>
    <xf numFmtId="0" fontId="45" fillId="77" borderId="97" xfId="20964" applyFont="1" applyFill="1" applyBorder="1">
      <alignment vertical="center"/>
    </xf>
    <xf numFmtId="0" fontId="110" fillId="70" borderId="93" xfId="20964" applyFont="1" applyFill="1" applyBorder="1" applyAlignment="1">
      <alignment horizontal="center" vertical="center"/>
    </xf>
    <xf numFmtId="164" fontId="106" fillId="3" borderId="95" xfId="7" applyNumberFormat="1" applyFont="1" applyFill="1" applyBorder="1" applyAlignment="1" applyProtection="1">
      <alignment horizontal="right" vertical="center"/>
      <protection locked="0"/>
    </xf>
    <xf numFmtId="0" fontId="111" fillId="3" borderId="95" xfId="20964" applyFont="1" applyFill="1" applyBorder="1" applyAlignment="1">
      <alignment horizontal="center" vertical="center"/>
    </xf>
    <xf numFmtId="0" fontId="45" fillId="3" borderId="97" xfId="20964" applyFont="1" applyFill="1" applyBorder="1">
      <alignment vertical="center"/>
    </xf>
    <xf numFmtId="0" fontId="107" fillId="70" borderId="95" xfId="20964" applyFont="1" applyFill="1" applyBorder="1" applyAlignment="1">
      <alignment horizontal="center" vertical="center"/>
    </xf>
    <xf numFmtId="0" fontId="19" fillId="70" borderId="95" xfId="20964" applyFont="1" applyFill="1" applyBorder="1" applyAlignment="1">
      <alignment horizontal="center" vertical="center"/>
    </xf>
    <xf numFmtId="0" fontId="101" fillId="0" borderId="95" xfId="0" applyFont="1" applyBorder="1" applyAlignment="1">
      <alignment horizontal="left" vertical="center" wrapText="1"/>
    </xf>
    <xf numFmtId="10" fontId="4" fillId="36" borderId="95" xfId="0" applyNumberFormat="1" applyFont="1" applyFill="1" applyBorder="1" applyAlignment="1">
      <alignment horizontal="center" vertical="center" wrapText="1"/>
    </xf>
    <xf numFmtId="0" fontId="4" fillId="36" borderId="95" xfId="0" applyFont="1" applyFill="1" applyBorder="1" applyAlignment="1">
      <alignment horizontal="left" vertical="center" wrapText="1"/>
    </xf>
    <xf numFmtId="0" fontId="3" fillId="0" borderId="95" xfId="0" applyFont="1" applyBorder="1" applyAlignment="1">
      <alignment horizontal="left" vertical="center" wrapText="1"/>
    </xf>
    <xf numFmtId="0" fontId="4" fillId="36" borderId="78" xfId="0" applyFont="1" applyFill="1" applyBorder="1" applyAlignment="1">
      <alignment vertical="center" wrapText="1"/>
    </xf>
    <xf numFmtId="0" fontId="4" fillId="36" borderId="94" xfId="0" applyFont="1" applyFill="1" applyBorder="1" applyAlignment="1">
      <alignment vertical="center" wrapText="1"/>
    </xf>
    <xf numFmtId="0" fontId="4" fillId="36" borderId="65" xfId="0" applyFont="1" applyFill="1" applyBorder="1" applyAlignment="1">
      <alignment vertical="center" wrapText="1"/>
    </xf>
    <xf numFmtId="0" fontId="4" fillId="36" borderId="27" xfId="0" applyFont="1" applyFill="1" applyBorder="1" applyAlignment="1">
      <alignment vertical="center" wrapText="1"/>
    </xf>
    <xf numFmtId="0" fontId="84" fillId="0" borderId="95" xfId="0" applyFont="1" applyBorder="1"/>
    <xf numFmtId="0" fontId="6" fillId="0" borderId="95" xfId="17" applyFill="1" applyBorder="1" applyAlignment="1" applyProtection="1">
      <alignment horizontal="left" vertical="center"/>
    </xf>
    <xf numFmtId="0" fontId="6" fillId="0" borderId="95" xfId="17" applyBorder="1" applyAlignment="1" applyProtection="1"/>
    <xf numFmtId="0" fontId="6" fillId="0" borderId="95" xfId="17" applyFill="1" applyBorder="1" applyAlignment="1" applyProtection="1">
      <alignment horizontal="left" vertical="center" wrapText="1"/>
    </xf>
    <xf numFmtId="0" fontId="6" fillId="0" borderId="95" xfId="17" applyFill="1" applyBorder="1" applyAlignment="1" applyProtection="1"/>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2" fillId="0" borderId="3" xfId="0" applyFont="1" applyBorder="1" applyAlignment="1">
      <alignment wrapText="1"/>
    </xf>
    <xf numFmtId="0" fontId="84" fillId="0" borderId="17" xfId="0" applyFont="1" applyBorder="1"/>
    <xf numFmtId="0" fontId="45" fillId="0" borderId="17" xfId="0" applyFont="1" applyBorder="1" applyAlignment="1">
      <alignment horizontal="center" vertical="center" wrapText="1"/>
    </xf>
    <xf numFmtId="3" fontId="104" fillId="36" borderId="95" xfId="0" applyNumberFormat="1" applyFont="1" applyFill="1" applyBorder="1" applyAlignment="1">
      <alignment vertical="center" wrapText="1"/>
    </xf>
    <xf numFmtId="3" fontId="104" fillId="0" borderId="95" xfId="0" applyNumberFormat="1" applyFont="1" applyBorder="1" applyAlignment="1">
      <alignment vertical="center" wrapText="1"/>
    </xf>
    <xf numFmtId="3" fontId="104" fillId="36" borderId="96" xfId="0" applyNumberFormat="1" applyFont="1" applyFill="1" applyBorder="1" applyAlignment="1">
      <alignment vertical="center" wrapText="1"/>
    </xf>
    <xf numFmtId="3" fontId="104" fillId="0" borderId="96" xfId="0" applyNumberFormat="1" applyFont="1" applyBorder="1" applyAlignment="1">
      <alignment vertical="center" wrapText="1"/>
    </xf>
    <xf numFmtId="3" fontId="104" fillId="36" borderId="22" xfId="0" applyNumberFormat="1" applyFont="1" applyFill="1" applyBorder="1" applyAlignment="1">
      <alignment vertical="center" wrapText="1"/>
    </xf>
    <xf numFmtId="3" fontId="104" fillId="36" borderId="80" xfId="0" applyNumberFormat="1" applyFont="1" applyFill="1" applyBorder="1" applyAlignment="1">
      <alignment vertical="center" wrapText="1"/>
    </xf>
    <xf numFmtId="3" fontId="104" fillId="0" borderId="80" xfId="0" applyNumberFormat="1" applyFont="1" applyBorder="1" applyAlignment="1">
      <alignment vertical="center" wrapText="1"/>
    </xf>
    <xf numFmtId="3" fontId="104" fillId="36" borderId="35" xfId="0" applyNumberFormat="1" applyFont="1" applyFill="1" applyBorder="1" applyAlignment="1">
      <alignment vertical="center" wrapText="1"/>
    </xf>
    <xf numFmtId="0" fontId="2" fillId="0" borderId="14" xfId="0" applyFont="1" applyBorder="1" applyAlignment="1">
      <alignment horizontal="left" vertical="center" wrapText="1" indent="1"/>
    </xf>
    <xf numFmtId="0" fontId="2" fillId="0" borderId="15"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92" xfId="20" applyFont="1" applyBorder="1"/>
    <xf numFmtId="0" fontId="2" fillId="2" borderId="16" xfId="0" applyFont="1" applyFill="1" applyBorder="1" applyAlignment="1">
      <alignment horizontal="right" vertical="center"/>
    </xf>
    <xf numFmtId="0" fontId="45" fillId="0" borderId="16" xfId="0" applyFont="1" applyBorder="1" applyAlignment="1">
      <alignment horizontal="center" vertical="center" wrapText="1"/>
    </xf>
    <xf numFmtId="0" fontId="2" fillId="2" borderId="19" xfId="0" applyFont="1" applyFill="1" applyBorder="1" applyAlignment="1">
      <alignment horizontal="right" vertical="center"/>
    </xf>
    <xf numFmtId="0" fontId="4" fillId="0" borderId="0" xfId="0" applyFont="1" applyAlignment="1">
      <alignment horizontal="center" wrapText="1"/>
    </xf>
    <xf numFmtId="0" fontId="3" fillId="3" borderId="51" xfId="0" applyFont="1" applyFill="1" applyBorder="1"/>
    <xf numFmtId="0" fontId="3" fillId="3" borderId="98" xfId="0" applyFont="1" applyFill="1" applyBorder="1" applyAlignment="1">
      <alignment wrapText="1"/>
    </xf>
    <xf numFmtId="0" fontId="3" fillId="3" borderId="99" xfId="0" applyFont="1" applyFill="1" applyBorder="1"/>
    <xf numFmtId="0" fontId="4" fillId="3" borderId="71" xfId="0" applyFont="1" applyFill="1" applyBorder="1" applyAlignment="1">
      <alignment horizontal="center" wrapText="1"/>
    </xf>
    <xf numFmtId="0" fontId="3" fillId="0" borderId="95" xfId="0" applyFont="1" applyBorder="1" applyAlignment="1">
      <alignment horizontal="center"/>
    </xf>
    <xf numFmtId="0" fontId="3" fillId="3" borderId="59"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2" xfId="0" applyFont="1" applyFill="1" applyBorder="1" applyAlignment="1">
      <alignment horizontal="center" vertical="center" wrapText="1"/>
    </xf>
    <xf numFmtId="0" fontId="3" fillId="0" borderId="16" xfId="0" applyFont="1" applyBorder="1"/>
    <xf numFmtId="0" fontId="3" fillId="0" borderId="95" xfId="0" applyFont="1" applyBorder="1" applyAlignment="1">
      <alignment wrapText="1"/>
    </xf>
    <xf numFmtId="164" fontId="3" fillId="0" borderId="95" xfId="7" applyNumberFormat="1" applyFont="1" applyBorder="1"/>
    <xf numFmtId="164" fontId="3" fillId="0" borderId="77" xfId="7" applyNumberFormat="1" applyFont="1" applyBorder="1"/>
    <xf numFmtId="0" fontId="100" fillId="0" borderId="95" xfId="0" applyFont="1" applyBorder="1" applyAlignment="1">
      <alignment horizontal="left" wrapText="1" indent="2"/>
    </xf>
    <xf numFmtId="169" fontId="9" fillId="37" borderId="95" xfId="20" applyBorder="1"/>
    <xf numFmtId="164" fontId="3" fillId="0" borderId="95" xfId="7" applyNumberFormat="1" applyFont="1" applyBorder="1" applyAlignment="1">
      <alignment vertical="center"/>
    </xf>
    <xf numFmtId="0" fontId="4" fillId="0" borderId="16" xfId="0" applyFont="1" applyBorder="1"/>
    <xf numFmtId="0" fontId="4" fillId="0" borderId="95" xfId="0" applyFont="1" applyBorder="1" applyAlignment="1">
      <alignment wrapText="1"/>
    </xf>
    <xf numFmtId="164" fontId="4" fillId="0" borderId="77" xfId="7" applyNumberFormat="1" applyFont="1" applyBorder="1"/>
    <xf numFmtId="0" fontId="112" fillId="3" borderId="59"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2" xfId="7" applyNumberFormat="1" applyFont="1" applyFill="1" applyBorder="1"/>
    <xf numFmtId="164" fontId="3" fillId="0" borderId="95" xfId="7" applyNumberFormat="1" applyFont="1" applyFill="1" applyBorder="1"/>
    <xf numFmtId="164" fontId="3" fillId="0" borderId="95" xfId="7" applyNumberFormat="1" applyFont="1" applyFill="1" applyBorder="1" applyAlignment="1">
      <alignment vertical="center"/>
    </xf>
    <xf numFmtId="0" fontId="100" fillId="0" borderId="95"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92" xfId="0" applyFont="1" applyFill="1" applyBorder="1"/>
    <xf numFmtId="0" fontId="4" fillId="0" borderId="19" xfId="0" applyFont="1" applyBorder="1"/>
    <xf numFmtId="0" fontId="4" fillId="0" borderId="20" xfId="0" applyFont="1" applyBorder="1" applyAlignment="1">
      <alignment wrapText="1"/>
    </xf>
    <xf numFmtId="10" fontId="4" fillId="0" borderId="21" xfId="20962" applyNumberFormat="1" applyFont="1" applyBorder="1"/>
    <xf numFmtId="0" fontId="2" fillId="2" borderId="83" xfId="0" applyFont="1" applyFill="1" applyBorder="1" applyAlignment="1">
      <alignment horizontal="right" vertical="center"/>
    </xf>
    <xf numFmtId="0" fontId="2" fillId="0" borderId="93" xfId="0" applyFont="1" applyBorder="1" applyAlignment="1">
      <alignment vertical="center" wrapText="1"/>
    </xf>
    <xf numFmtId="193" fontId="2" fillId="2" borderId="93" xfId="0" applyNumberFormat="1" applyFont="1" applyFill="1" applyBorder="1" applyAlignment="1" applyProtection="1">
      <alignment vertical="center"/>
      <protection locked="0"/>
    </xf>
    <xf numFmtId="193" fontId="87" fillId="2" borderId="93" xfId="0" applyNumberFormat="1" applyFont="1" applyFill="1" applyBorder="1" applyAlignment="1" applyProtection="1">
      <alignment vertical="center"/>
      <protection locked="0"/>
    </xf>
    <xf numFmtId="193" fontId="87" fillId="2" borderId="87"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4" fillId="0" borderId="0" xfId="0" applyFont="1"/>
    <xf numFmtId="0" fontId="116" fillId="0" borderId="64" xfId="0" applyFont="1" applyBorder="1" applyAlignment="1">
      <alignment horizontal="left" vertical="center" wrapText="1"/>
    </xf>
    <xf numFmtId="0" fontId="6" fillId="0" borderId="110" xfId="17" applyBorder="1" applyAlignment="1" applyProtection="1"/>
    <xf numFmtId="0" fontId="114" fillId="0" borderId="0" xfId="0" applyFont="1" applyAlignment="1">
      <alignment horizontal="left" vertical="top" wrapText="1"/>
    </xf>
    <xf numFmtId="193" fontId="2" fillId="3" borderId="77" xfId="2" applyNumberFormat="1" applyFont="1" applyFill="1" applyBorder="1" applyAlignment="1" applyProtection="1">
      <alignment vertical="top" wrapText="1"/>
      <protection locked="0"/>
    </xf>
    <xf numFmtId="0" fontId="2" fillId="0" borderId="110" xfId="0" applyFont="1" applyBorder="1" applyAlignment="1">
      <alignment horizontal="center" vertical="center" wrapText="1"/>
    </xf>
    <xf numFmtId="0" fontId="112" fillId="0" borderId="110" xfId="0" applyFont="1" applyBorder="1" applyAlignment="1">
      <alignment horizontal="center" vertical="center"/>
    </xf>
    <xf numFmtId="0" fontId="0" fillId="0" borderId="110" xfId="0" applyBorder="1" applyAlignment="1">
      <alignment horizontal="center"/>
    </xf>
    <xf numFmtId="0" fontId="125" fillId="3" borderId="110" xfId="20966" applyFont="1" applyFill="1" applyBorder="1" applyAlignment="1">
      <alignment horizontal="left" vertical="center" wrapText="1"/>
    </xf>
    <xf numFmtId="0" fontId="126" fillId="0" borderId="110" xfId="20966" applyFont="1" applyBorder="1" applyAlignment="1">
      <alignment horizontal="left" vertical="center" wrapText="1" indent="1"/>
    </xf>
    <xf numFmtId="0" fontId="127" fillId="3" borderId="120" xfId="0" applyFont="1" applyFill="1" applyBorder="1" applyAlignment="1">
      <alignment horizontal="left" vertical="center" wrapText="1"/>
    </xf>
    <xf numFmtId="0" fontId="126" fillId="3" borderId="110" xfId="20966" applyFont="1" applyFill="1" applyBorder="1" applyAlignment="1">
      <alignment horizontal="left" vertical="center" wrapText="1" indent="1"/>
    </xf>
    <xf numFmtId="0" fontId="125" fillId="0" borderId="120" xfId="0" applyFont="1" applyBorder="1" applyAlignment="1">
      <alignment horizontal="left" vertical="center" wrapText="1"/>
    </xf>
    <xf numFmtId="0" fontId="127" fillId="0" borderId="120" xfId="0" applyFont="1" applyBorder="1" applyAlignment="1">
      <alignment horizontal="left" vertical="center" wrapText="1"/>
    </xf>
    <xf numFmtId="0" fontId="127" fillId="0" borderId="120" xfId="0" applyFont="1" applyBorder="1" applyAlignment="1">
      <alignment vertical="center" wrapText="1"/>
    </xf>
    <xf numFmtId="0" fontId="128" fillId="0" borderId="120" xfId="0" applyFont="1" applyBorder="1" applyAlignment="1">
      <alignment horizontal="left" vertical="center" wrapText="1" indent="1"/>
    </xf>
    <xf numFmtId="0" fontId="128" fillId="3" borderId="120" xfId="0" applyFont="1" applyFill="1" applyBorder="1" applyAlignment="1">
      <alignment horizontal="left" vertical="center" wrapText="1" indent="1"/>
    </xf>
    <xf numFmtId="0" fontId="127" fillId="3" borderId="121" xfId="0" applyFont="1" applyFill="1" applyBorder="1" applyAlignment="1">
      <alignment horizontal="left" vertical="center" wrapText="1"/>
    </xf>
    <xf numFmtId="0" fontId="128" fillId="0" borderId="110" xfId="20966" applyFont="1" applyBorder="1" applyAlignment="1">
      <alignment horizontal="left" vertical="center" wrapText="1" indent="1"/>
    </xf>
    <xf numFmtId="0" fontId="127" fillId="0" borderId="110" xfId="0" applyFont="1" applyBorder="1" applyAlignment="1">
      <alignment horizontal="left" vertical="center" wrapText="1"/>
    </xf>
    <xf numFmtId="0" fontId="129" fillId="0" borderId="110" xfId="20966" applyFont="1" applyBorder="1" applyAlignment="1">
      <alignment horizontal="center" vertical="center" wrapText="1"/>
    </xf>
    <xf numFmtId="0" fontId="127" fillId="3" borderId="122" xfId="0" applyFont="1" applyFill="1" applyBorder="1" applyAlignment="1">
      <alignment horizontal="left" vertical="center" wrapText="1"/>
    </xf>
    <xf numFmtId="0" fontId="0" fillId="0" borderId="123" xfId="0" applyBorder="1" applyAlignment="1">
      <alignment horizontal="center"/>
    </xf>
    <xf numFmtId="0" fontId="126" fillId="3" borderId="123" xfId="20966" applyFont="1" applyFill="1" applyBorder="1" applyAlignment="1">
      <alignment horizontal="left" vertical="center" wrapText="1" indent="1"/>
    </xf>
    <xf numFmtId="0" fontId="126" fillId="3" borderId="120" xfId="0" applyFont="1" applyFill="1" applyBorder="1" applyAlignment="1">
      <alignment horizontal="left" vertical="center" wrapText="1" indent="1"/>
    </xf>
    <xf numFmtId="0" fontId="126" fillId="0" borderId="123" xfId="20966" applyFont="1" applyBorder="1" applyAlignment="1">
      <alignment horizontal="left" vertical="center" wrapText="1" indent="1"/>
    </xf>
    <xf numFmtId="0" fontId="126" fillId="0" borderId="120" xfId="0" applyFont="1" applyBorder="1" applyAlignment="1">
      <alignment horizontal="left" vertical="center" wrapText="1" indent="1"/>
    </xf>
    <xf numFmtId="0" fontId="126" fillId="0" borderId="121" xfId="0" applyFont="1" applyBorder="1" applyAlignment="1">
      <alignment horizontal="left" vertical="center" wrapText="1" indent="1"/>
    </xf>
    <xf numFmtId="0" fontId="127" fillId="0" borderId="123" xfId="20966" applyFont="1" applyBorder="1" applyAlignment="1">
      <alignment horizontal="left" vertical="center" wrapText="1"/>
    </xf>
    <xf numFmtId="0" fontId="127" fillId="0" borderId="123" xfId="0" applyFont="1" applyBorder="1" applyAlignment="1">
      <alignment vertical="center" wrapText="1"/>
    </xf>
    <xf numFmtId="0" fontId="129" fillId="0" borderId="123" xfId="20966" applyFont="1" applyBorder="1" applyAlignment="1">
      <alignment horizontal="center" vertical="center" wrapText="1"/>
    </xf>
    <xf numFmtId="0" fontId="127" fillId="3" borderId="123" xfId="20966" applyFont="1" applyFill="1" applyBorder="1" applyAlignment="1">
      <alignment horizontal="left" vertical="center" wrapText="1"/>
    </xf>
    <xf numFmtId="0" fontId="130" fillId="0" borderId="0" xfId="0" applyFont="1" applyAlignment="1">
      <alignment horizontal="justify"/>
    </xf>
    <xf numFmtId="0" fontId="127" fillId="0" borderId="123"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3" xfId="0" applyFont="1" applyBorder="1" applyAlignment="1">
      <alignment horizontal="center" vertical="center" wrapText="1"/>
    </xf>
    <xf numFmtId="0" fontId="0" fillId="0" borderId="123" xfId="0" applyBorder="1" applyAlignment="1">
      <alignment horizontal="center" vertical="center"/>
    </xf>
    <xf numFmtId="0" fontId="127" fillId="0" borderId="128" xfId="0" applyFont="1" applyBorder="1" applyAlignment="1">
      <alignment horizontal="justify" vertical="center" wrapText="1"/>
    </xf>
    <xf numFmtId="0" fontId="127" fillId="0" borderId="120" xfId="0" applyFont="1" applyBorder="1" applyAlignment="1">
      <alignment horizontal="justify" vertical="center" wrapText="1"/>
    </xf>
    <xf numFmtId="0" fontId="125" fillId="0" borderId="120" xfId="0" applyFont="1" applyBorder="1" applyAlignment="1">
      <alignment horizontal="justify" vertical="center" wrapText="1"/>
    </xf>
    <xf numFmtId="0" fontId="127" fillId="3" borderId="120" xfId="0" applyFont="1" applyFill="1" applyBorder="1" applyAlignment="1">
      <alignment horizontal="justify" vertical="center" wrapText="1"/>
    </xf>
    <xf numFmtId="0" fontId="127" fillId="0" borderId="121" xfId="0" applyFont="1" applyBorder="1" applyAlignment="1">
      <alignment horizontal="justify" vertical="center" wrapText="1"/>
    </xf>
    <xf numFmtId="0" fontId="127" fillId="0" borderId="122" xfId="0" applyFont="1" applyBorder="1" applyAlignment="1">
      <alignment horizontal="justify" vertical="center" wrapText="1"/>
    </xf>
    <xf numFmtId="0" fontId="125" fillId="0" borderId="120" xfId="0" applyFont="1" applyBorder="1" applyAlignment="1">
      <alignment vertical="center" wrapText="1"/>
    </xf>
    <xf numFmtId="0" fontId="126" fillId="0" borderId="120" xfId="0" applyFont="1" applyBorder="1" applyAlignment="1">
      <alignment horizontal="left" vertical="center" wrapText="1"/>
    </xf>
    <xf numFmtId="0" fontId="127" fillId="0" borderId="129" xfId="0" applyFont="1" applyBorder="1" applyAlignment="1">
      <alignment vertical="center" wrapText="1"/>
    </xf>
    <xf numFmtId="0" fontId="127" fillId="3" borderId="120" xfId="0" applyFont="1" applyFill="1" applyBorder="1" applyAlignment="1">
      <alignment vertical="center" wrapText="1"/>
    </xf>
    <xf numFmtId="0" fontId="105" fillId="0" borderId="126" xfId="0" applyFont="1" applyBorder="1" applyAlignment="1">
      <alignment vertical="center" wrapText="1"/>
    </xf>
    <xf numFmtId="193" fontId="95" fillId="0" borderId="123" xfId="0" applyNumberFormat="1" applyFont="1" applyBorder="1" applyAlignment="1">
      <alignment horizontal="right"/>
    </xf>
    <xf numFmtId="193" fontId="95" fillId="36" borderId="123" xfId="0" applyNumberFormat="1" applyFont="1" applyFill="1" applyBorder="1" applyAlignment="1">
      <alignment horizontal="right"/>
    </xf>
    <xf numFmtId="193" fontId="95" fillId="36" borderId="77" xfId="0" applyNumberFormat="1" applyFont="1" applyFill="1" applyBorder="1" applyAlignment="1">
      <alignment horizontal="right"/>
    </xf>
    <xf numFmtId="0" fontId="2" fillId="0" borderId="126" xfId="0" applyFont="1" applyBorder="1" applyAlignment="1">
      <alignment horizontal="left" vertical="center" wrapText="1" indent="4"/>
    </xf>
    <xf numFmtId="0" fontId="45" fillId="0" borderId="126" xfId="0" applyFont="1" applyBorder="1" applyAlignment="1">
      <alignment vertical="center" wrapText="1"/>
    </xf>
    <xf numFmtId="0" fontId="2" fillId="0" borderId="123" xfId="0" applyFont="1" applyBorder="1" applyAlignment="1" applyProtection="1">
      <alignment horizontal="left" vertical="center" indent="11"/>
      <protection locked="0"/>
    </xf>
    <xf numFmtId="0" fontId="46" fillId="0" borderId="123" xfId="0" applyFont="1" applyBorder="1" applyAlignment="1" applyProtection="1">
      <alignment horizontal="left" vertical="center" indent="17"/>
      <protection locked="0"/>
    </xf>
    <xf numFmtId="0" fontId="112" fillId="0" borderId="123" xfId="0" applyFont="1" applyBorder="1" applyAlignment="1">
      <alignment vertical="center"/>
    </xf>
    <xf numFmtId="0" fontId="96" fillId="0" borderId="123" xfId="0" applyFont="1" applyBorder="1" applyAlignment="1">
      <alignment vertical="center" wrapText="1"/>
    </xf>
    <xf numFmtId="0" fontId="97" fillId="0" borderId="126" xfId="0" applyFont="1" applyBorder="1" applyAlignment="1">
      <alignment horizontal="left" vertical="center" wrapText="1"/>
    </xf>
    <xf numFmtId="0" fontId="2" fillId="0" borderId="126" xfId="0" applyFont="1" applyBorder="1" applyAlignment="1">
      <alignment horizontal="left" vertical="center" wrapText="1"/>
    </xf>
    <xf numFmtId="193" fontId="95" fillId="0" borderId="0" xfId="0" applyNumberFormat="1" applyFont="1" applyAlignment="1">
      <alignment horizontal="right"/>
    </xf>
    <xf numFmtId="43" fontId="84" fillId="0" borderId="76" xfId="7" applyFont="1" applyFill="1" applyBorder="1" applyAlignment="1">
      <alignment horizontal="center" vertical="center"/>
    </xf>
    <xf numFmtId="43" fontId="84" fillId="0" borderId="123" xfId="7" applyFont="1" applyFill="1" applyBorder="1" applyAlignment="1">
      <alignment horizontal="center" vertical="center"/>
    </xf>
    <xf numFmtId="0" fontId="126" fillId="3" borderId="121" xfId="0" applyFont="1" applyFill="1" applyBorder="1" applyAlignment="1">
      <alignment horizontal="left" vertical="center" wrapText="1" indent="1"/>
    </xf>
    <xf numFmtId="0" fontId="126" fillId="3" borderId="123" xfId="0" applyFont="1" applyFill="1" applyBorder="1" applyAlignment="1">
      <alignment horizontal="left" vertical="center" wrapText="1" indent="1"/>
    </xf>
    <xf numFmtId="0" fontId="126" fillId="0" borderId="123" xfId="0" applyFont="1" applyBorder="1" applyAlignment="1">
      <alignment horizontal="left" vertical="center" wrapText="1" indent="1"/>
    </xf>
    <xf numFmtId="0" fontId="127" fillId="3" borderId="123" xfId="0" applyFont="1" applyFill="1" applyBorder="1" applyAlignment="1">
      <alignment horizontal="left" vertical="center" wrapText="1"/>
    </xf>
    <xf numFmtId="0" fontId="128" fillId="3" borderId="123" xfId="0" applyFont="1" applyFill="1" applyBorder="1" applyAlignment="1">
      <alignment horizontal="left" vertical="center" wrapText="1" indent="1"/>
    </xf>
    <xf numFmtId="0" fontId="130" fillId="0" borderId="123" xfId="0" applyFont="1" applyBorder="1" applyAlignment="1">
      <alignment horizontal="justify"/>
    </xf>
    <xf numFmtId="167" fontId="86" fillId="0" borderId="53" xfId="0" applyNumberFormat="1" applyFont="1" applyBorder="1" applyAlignment="1">
      <alignment horizontal="center"/>
    </xf>
    <xf numFmtId="167" fontId="88" fillId="0" borderId="55" xfId="0" applyNumberFormat="1" applyFont="1" applyBorder="1" applyAlignment="1">
      <alignment horizontal="center"/>
    </xf>
    <xf numFmtId="167" fontId="46" fillId="0" borderId="55" xfId="0" applyNumberFormat="1" applyFont="1" applyBorder="1" applyAlignment="1">
      <alignment horizontal="center"/>
    </xf>
    <xf numFmtId="0" fontId="117" fillId="0" borderId="123" xfId="0" applyFont="1" applyBorder="1"/>
    <xf numFmtId="49" fontId="119" fillId="0" borderId="123" xfId="5" applyNumberFormat="1" applyFont="1" applyBorder="1" applyAlignment="1" applyProtection="1">
      <alignment horizontal="right" vertical="center"/>
      <protection locked="0"/>
    </xf>
    <xf numFmtId="0" fontId="118" fillId="3" borderId="123" xfId="13" applyFont="1" applyFill="1" applyBorder="1" applyAlignment="1" applyProtection="1">
      <alignment horizontal="left" vertical="center" wrapText="1"/>
      <protection locked="0"/>
    </xf>
    <xf numFmtId="49" fontId="118" fillId="3" borderId="123" xfId="5" applyNumberFormat="1" applyFont="1" applyFill="1" applyBorder="1" applyAlignment="1" applyProtection="1">
      <alignment horizontal="right" vertical="center"/>
      <protection locked="0"/>
    </xf>
    <xf numFmtId="0" fontId="118" fillId="0" borderId="123" xfId="13" applyFont="1" applyBorder="1" applyAlignment="1" applyProtection="1">
      <alignment horizontal="left" vertical="center" wrapText="1"/>
      <protection locked="0"/>
    </xf>
    <xf numFmtId="49" fontId="118" fillId="0" borderId="123" xfId="5" applyNumberFormat="1" applyFont="1" applyBorder="1" applyAlignment="1" applyProtection="1">
      <alignment horizontal="right" vertical="center"/>
      <protection locked="0"/>
    </xf>
    <xf numFmtId="0" fontId="120" fillId="0" borderId="123" xfId="13" applyFont="1" applyBorder="1" applyAlignment="1" applyProtection="1">
      <alignment horizontal="left" vertical="center" wrapText="1"/>
      <protection locked="0"/>
    </xf>
    <xf numFmtId="0" fontId="117" fillId="0" borderId="123" xfId="0" applyFont="1" applyBorder="1" applyAlignment="1">
      <alignment horizontal="center" vertical="center" wrapText="1"/>
    </xf>
    <xf numFmtId="14" fontId="114" fillId="0" borderId="0" xfId="0" applyNumberFormat="1" applyFont="1"/>
    <xf numFmtId="43" fontId="97" fillId="0" borderId="0" xfId="7" applyFont="1"/>
    <xf numFmtId="0" fontId="114" fillId="0" borderId="0" xfId="0" applyFont="1" applyAlignment="1">
      <alignment wrapText="1"/>
    </xf>
    <xf numFmtId="166" fontId="113" fillId="36" borderId="123" xfId="20965" applyFont="1" applyFill="1" applyBorder="1"/>
    <xf numFmtId="0" fontId="113" fillId="0" borderId="123" xfId="0" applyFont="1" applyBorder="1"/>
    <xf numFmtId="0" fontId="113" fillId="0" borderId="123" xfId="0" applyFont="1" applyBorder="1" applyAlignment="1">
      <alignment horizontal="left" indent="8"/>
    </xf>
    <xf numFmtId="0" fontId="113" fillId="0" borderId="123" xfId="0" applyFont="1" applyBorder="1" applyAlignment="1">
      <alignment wrapText="1"/>
    </xf>
    <xf numFmtId="0" fontId="117" fillId="0" borderId="0" xfId="0" applyFont="1"/>
    <xf numFmtId="0" fontId="116" fillId="0" borderId="123" xfId="0" applyFont="1" applyBorder="1"/>
    <xf numFmtId="49" fontId="119" fillId="0" borderId="123" xfId="5" applyNumberFormat="1" applyFont="1" applyBorder="1" applyAlignment="1" applyProtection="1">
      <alignment horizontal="right" vertical="center" wrapText="1"/>
      <protection locked="0"/>
    </xf>
    <xf numFmtId="49" fontId="118" fillId="3" borderId="123" xfId="5" applyNumberFormat="1" applyFont="1" applyFill="1" applyBorder="1" applyAlignment="1" applyProtection="1">
      <alignment horizontal="right" vertical="center" wrapText="1"/>
      <protection locked="0"/>
    </xf>
    <xf numFmtId="49" fontId="118" fillId="0" borderId="123" xfId="5" applyNumberFormat="1" applyFont="1" applyBorder="1" applyAlignment="1" applyProtection="1">
      <alignment horizontal="right" vertical="center" wrapText="1"/>
      <protection locked="0"/>
    </xf>
    <xf numFmtId="0" fontId="113" fillId="0" borderId="123" xfId="0" applyFont="1" applyBorder="1" applyAlignment="1">
      <alignment horizontal="center" vertical="center" wrapText="1"/>
    </xf>
    <xf numFmtId="0" fontId="113" fillId="0" borderId="127" xfId="0" applyFont="1" applyBorder="1" applyAlignment="1">
      <alignment horizontal="center" vertical="center" wrapText="1"/>
    </xf>
    <xf numFmtId="0" fontId="113" fillId="0" borderId="123"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Alignment="1">
      <alignment horizontal="left"/>
    </xf>
    <xf numFmtId="0" fontId="113" fillId="0" borderId="123" xfId="0" applyFont="1" applyBorder="1" applyAlignment="1">
      <alignment horizontal="left" vertical="center" wrapText="1"/>
    </xf>
    <xf numFmtId="0" fontId="116" fillId="0" borderId="123" xfId="0" applyFont="1" applyBorder="1" applyAlignment="1">
      <alignment horizontal="left" wrapText="1" indent="1"/>
    </xf>
    <xf numFmtId="0" fontId="116" fillId="0" borderId="123" xfId="0" applyFont="1" applyBorder="1" applyAlignment="1">
      <alignment horizontal="left" vertical="center" indent="1"/>
    </xf>
    <xf numFmtId="0" fontId="114" fillId="0" borderId="123" xfId="0" applyFont="1" applyBorder="1"/>
    <xf numFmtId="0" fontId="113" fillId="0" borderId="123" xfId="0" applyFont="1" applyBorder="1" applyAlignment="1">
      <alignment horizontal="left" wrapText="1" indent="1"/>
    </xf>
    <xf numFmtId="0" fontId="113" fillId="0" borderId="123" xfId="0" applyFont="1" applyBorder="1" applyAlignment="1">
      <alignment horizontal="left" indent="1"/>
    </xf>
    <xf numFmtId="0" fontId="113" fillId="0" borderId="123" xfId="0" applyFont="1" applyBorder="1" applyAlignment="1">
      <alignment horizontal="left" wrapText="1" indent="4"/>
    </xf>
    <xf numFmtId="0" fontId="113" fillId="0" borderId="123" xfId="0" applyFont="1" applyBorder="1" applyAlignment="1">
      <alignment horizontal="left" indent="3"/>
    </xf>
    <xf numFmtId="0" fontId="116" fillId="0" borderId="123" xfId="0" applyFont="1" applyBorder="1" applyAlignment="1">
      <alignment horizontal="left" indent="1"/>
    </xf>
    <xf numFmtId="0" fontId="114" fillId="78" borderId="123" xfId="0" applyFont="1" applyFill="1" applyBorder="1"/>
    <xf numFmtId="0" fontId="117" fillId="0" borderId="5" xfId="0" applyFont="1" applyBorder="1"/>
    <xf numFmtId="0" fontId="114" fillId="0" borderId="123" xfId="0" applyFont="1" applyBorder="1" applyAlignment="1">
      <alignment horizontal="left" wrapText="1" indent="2"/>
    </xf>
    <xf numFmtId="0" fontId="114" fillId="0" borderId="123" xfId="0" applyFont="1" applyBorder="1" applyAlignment="1">
      <alignment horizontal="left" wrapText="1"/>
    </xf>
    <xf numFmtId="0" fontId="113" fillId="0" borderId="123" xfId="0" applyFont="1" applyBorder="1" applyAlignment="1">
      <alignment horizontal="center"/>
    </xf>
    <xf numFmtId="0" fontId="113" fillId="0" borderId="0" xfId="0" applyFont="1" applyAlignment="1">
      <alignment horizontal="center" vertical="center"/>
    </xf>
    <xf numFmtId="0" fontId="113" fillId="0" borderId="5" xfId="0" applyFont="1" applyBorder="1" applyAlignment="1">
      <alignment horizontal="center" vertical="center" wrapText="1"/>
    </xf>
    <xf numFmtId="0" fontId="113" fillId="0" borderId="5" xfId="0" applyFont="1" applyBorder="1" applyAlignment="1">
      <alignment wrapText="1"/>
    </xf>
    <xf numFmtId="0" fontId="113" fillId="0" borderId="0" xfId="0" applyFont="1" applyAlignment="1">
      <alignment horizontal="center" vertical="center" wrapText="1"/>
    </xf>
    <xf numFmtId="0" fontId="113" fillId="0" borderId="102" xfId="0" applyFont="1" applyBorder="1" applyAlignment="1">
      <alignment horizontal="center" vertical="center" wrapText="1"/>
    </xf>
    <xf numFmtId="0" fontId="113" fillId="0" borderId="126" xfId="0" applyFont="1" applyBorder="1" applyAlignment="1">
      <alignment horizontal="center" vertical="center" wrapText="1"/>
    </xf>
    <xf numFmtId="0" fontId="113" fillId="0" borderId="103" xfId="0" applyFont="1" applyBorder="1" applyAlignment="1">
      <alignment horizontal="center" vertical="center" wrapText="1"/>
    </xf>
    <xf numFmtId="49" fontId="113" fillId="0" borderId="21" xfId="0" applyNumberFormat="1" applyFont="1" applyBorder="1" applyAlignment="1">
      <alignment horizontal="left" wrapText="1" indent="1"/>
    </xf>
    <xf numFmtId="0" fontId="113" fillId="0" borderId="19" xfId="0" applyFont="1" applyBorder="1" applyAlignment="1">
      <alignment horizontal="left" wrapText="1" indent="1"/>
    </xf>
    <xf numFmtId="49" fontId="113" fillId="0" borderId="77" xfId="0" applyNumberFormat="1" applyFont="1" applyBorder="1" applyAlignment="1">
      <alignment horizontal="left" wrapText="1" indent="1"/>
    </xf>
    <xf numFmtId="0" fontId="113" fillId="0" borderId="16" xfId="0" applyFont="1" applyBorder="1" applyAlignment="1">
      <alignment horizontal="left" wrapText="1" indent="1"/>
    </xf>
    <xf numFmtId="49" fontId="113" fillId="0" borderId="16" xfId="0" applyNumberFormat="1" applyFont="1" applyBorder="1" applyAlignment="1">
      <alignment horizontal="left" wrapText="1" indent="3"/>
    </xf>
    <xf numFmtId="49" fontId="113" fillId="0" borderId="77" xfId="0" applyNumberFormat="1" applyFont="1" applyBorder="1" applyAlignment="1">
      <alignment horizontal="left" wrapText="1" indent="3"/>
    </xf>
    <xf numFmtId="49" fontId="113" fillId="0" borderId="16" xfId="0" applyNumberFormat="1" applyFont="1" applyBorder="1" applyAlignment="1">
      <alignment horizontal="left" wrapText="1" indent="2"/>
    </xf>
    <xf numFmtId="49" fontId="113" fillId="0" borderId="77" xfId="0" applyNumberFormat="1" applyFont="1" applyBorder="1" applyAlignment="1">
      <alignment horizontal="left" wrapText="1" indent="2"/>
    </xf>
    <xf numFmtId="49" fontId="113" fillId="0" borderId="77" xfId="0" applyNumberFormat="1" applyFont="1" applyBorder="1" applyAlignment="1">
      <alignment horizontal="left" vertical="top" wrapText="1" indent="2"/>
    </xf>
    <xf numFmtId="49" fontId="113" fillId="0" borderId="77" xfId="0" applyNumberFormat="1" applyFont="1" applyBorder="1" applyAlignment="1">
      <alignment horizontal="left" indent="1"/>
    </xf>
    <xf numFmtId="0" fontId="113" fillId="0" borderId="16" xfId="0" applyFont="1" applyBorder="1" applyAlignment="1">
      <alignment horizontal="left" indent="1"/>
    </xf>
    <xf numFmtId="49" fontId="113" fillId="0" borderId="16" xfId="0" applyNumberFormat="1" applyFont="1" applyBorder="1" applyAlignment="1">
      <alignment horizontal="left" indent="1"/>
    </xf>
    <xf numFmtId="49" fontId="113" fillId="0" borderId="16" xfId="0" applyNumberFormat="1" applyFont="1" applyBorder="1" applyAlignment="1">
      <alignment horizontal="left" indent="3"/>
    </xf>
    <xf numFmtId="49" fontId="113" fillId="0" borderId="77" xfId="0" applyNumberFormat="1" applyFont="1" applyBorder="1" applyAlignment="1">
      <alignment horizontal="left" indent="3"/>
    </xf>
    <xf numFmtId="0" fontId="113" fillId="0" borderId="16" xfId="0" applyFont="1" applyBorder="1" applyAlignment="1">
      <alignment horizontal="left" indent="2"/>
    </xf>
    <xf numFmtId="0" fontId="113" fillId="0" borderId="77" xfId="0" applyFont="1" applyBorder="1" applyAlignment="1">
      <alignment horizontal="left" indent="2"/>
    </xf>
    <xf numFmtId="0" fontId="113" fillId="0" borderId="77" xfId="0" applyFont="1" applyBorder="1" applyAlignment="1">
      <alignment horizontal="left" indent="1"/>
    </xf>
    <xf numFmtId="0" fontId="116" fillId="0" borderId="60" xfId="0" applyFont="1" applyBorder="1"/>
    <xf numFmtId="0" fontId="113" fillId="0" borderId="63" xfId="0" applyFont="1" applyBorder="1"/>
    <xf numFmtId="0" fontId="113" fillId="0" borderId="71" xfId="0" applyFont="1" applyBorder="1" applyAlignment="1">
      <alignment horizontal="center" vertical="center" wrapText="1"/>
    </xf>
    <xf numFmtId="0" fontId="113" fillId="0" borderId="77" xfId="0" applyFont="1" applyBorder="1" applyAlignment="1">
      <alignment horizontal="center" vertical="center" wrapText="1"/>
    </xf>
    <xf numFmtId="0" fontId="113" fillId="0" borderId="0" xfId="0" applyFont="1" applyAlignment="1">
      <alignment horizontal="left"/>
    </xf>
    <xf numFmtId="0" fontId="116" fillId="0" borderId="123" xfId="0" applyFont="1" applyBorder="1" applyAlignment="1">
      <alignment horizontal="left" vertical="center" wrapText="1"/>
    </xf>
    <xf numFmtId="0" fontId="118" fillId="0" borderId="0" xfId="0" applyFont="1"/>
    <xf numFmtId="0" fontId="95" fillId="0" borderId="0" xfId="0" applyFont="1" applyAlignment="1">
      <alignment wrapText="1"/>
    </xf>
    <xf numFmtId="0" fontId="118" fillId="0" borderId="123" xfId="0" applyFont="1" applyBorder="1"/>
    <xf numFmtId="0" fontId="116" fillId="0" borderId="123"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18" xfId="0" applyFont="1" applyBorder="1" applyAlignment="1">
      <alignment horizontal="left" vertical="center" wrapText="1" indent="1" readingOrder="1"/>
    </xf>
    <xf numFmtId="0" fontId="134" fillId="0" borderId="123" xfId="0" applyFont="1" applyBorder="1" applyAlignment="1">
      <alignment horizontal="left" indent="3"/>
    </xf>
    <xf numFmtId="0" fontId="116" fillId="0" borderId="123" xfId="0" applyFont="1" applyBorder="1" applyAlignment="1">
      <alignment vertical="center" wrapText="1" readingOrder="1"/>
    </xf>
    <xf numFmtId="0" fontId="134" fillId="0" borderId="123" xfId="0" applyFont="1" applyBorder="1" applyAlignment="1">
      <alignment horizontal="left" indent="2"/>
    </xf>
    <xf numFmtId="0" fontId="118" fillId="0" borderId="127" xfId="0" applyFont="1" applyBorder="1"/>
    <xf numFmtId="0" fontId="113" fillId="0" borderId="119" xfId="0" applyFont="1" applyBorder="1" applyAlignment="1">
      <alignment vertical="center" wrapText="1" readingOrder="1"/>
    </xf>
    <xf numFmtId="0" fontId="134" fillId="0" borderId="127" xfId="0" applyFont="1" applyBorder="1" applyAlignment="1">
      <alignment horizontal="left" indent="2"/>
    </xf>
    <xf numFmtId="0" fontId="113" fillId="0" borderId="118" xfId="0" applyFont="1" applyBorder="1" applyAlignment="1">
      <alignment vertical="center" wrapText="1" readingOrder="1"/>
    </xf>
    <xf numFmtId="0" fontId="113" fillId="0" borderId="117" xfId="0" applyFont="1" applyBorder="1" applyAlignment="1">
      <alignment vertical="center" wrapText="1" readingOrder="1"/>
    </xf>
    <xf numFmtId="0" fontId="134" fillId="0" borderId="5" xfId="0" applyFont="1" applyBorder="1"/>
    <xf numFmtId="0" fontId="2" fillId="0" borderId="13" xfId="0" applyFont="1" applyBorder="1" applyAlignment="1">
      <alignment horizontal="left" vertical="center" wrapText="1" indent="1"/>
    </xf>
    <xf numFmtId="169" fontId="2" fillId="37" borderId="59" xfId="20" applyFont="1" applyBorder="1"/>
    <xf numFmtId="193" fontId="84" fillId="0" borderId="16" xfId="0" applyNumberFormat="1" applyFont="1" applyBorder="1" applyAlignment="1" applyProtection="1">
      <alignment vertical="center" wrapText="1"/>
      <protection locked="0"/>
    </xf>
    <xf numFmtId="193" fontId="84" fillId="0" borderId="123" xfId="0" applyNumberFormat="1" applyFont="1" applyBorder="1" applyAlignment="1" applyProtection="1">
      <alignment vertical="center" wrapText="1"/>
      <protection locked="0"/>
    </xf>
    <xf numFmtId="193" fontId="84" fillId="0" borderId="77" xfId="0" applyNumberFormat="1" applyFont="1" applyBorder="1" applyAlignment="1" applyProtection="1">
      <alignment vertical="center" wrapText="1"/>
      <protection locked="0"/>
    </xf>
    <xf numFmtId="193" fontId="87" fillId="2" borderId="16" xfId="0" applyNumberFormat="1" applyFont="1" applyFill="1" applyBorder="1" applyAlignment="1" applyProtection="1">
      <alignment vertical="center"/>
      <protection locked="0"/>
    </xf>
    <xf numFmtId="193" fontId="87" fillId="2" borderId="123" xfId="0" applyNumberFormat="1" applyFont="1" applyFill="1" applyBorder="1" applyAlignment="1" applyProtection="1">
      <alignment vertical="center"/>
      <protection locked="0"/>
    </xf>
    <xf numFmtId="193" fontId="87" fillId="2" borderId="77" xfId="0" applyNumberFormat="1" applyFont="1" applyFill="1" applyBorder="1" applyAlignment="1" applyProtection="1">
      <alignment vertical="center"/>
      <protection locked="0"/>
    </xf>
    <xf numFmtId="193" fontId="87" fillId="2" borderId="83" xfId="0" applyNumberFormat="1" applyFont="1" applyFill="1" applyBorder="1" applyAlignment="1" applyProtection="1">
      <alignment vertical="center"/>
      <protection locked="0"/>
    </xf>
    <xf numFmtId="193" fontId="87" fillId="2" borderId="127" xfId="0" applyNumberFormat="1" applyFont="1" applyFill="1" applyBorder="1" applyAlignment="1" applyProtection="1">
      <alignment vertical="center"/>
      <protection locked="0"/>
    </xf>
    <xf numFmtId="167" fontId="136" fillId="80" borderId="54" xfId="0" applyNumberFormat="1" applyFont="1" applyFill="1" applyBorder="1" applyAlignment="1">
      <alignment horizontal="center"/>
    </xf>
    <xf numFmtId="0" fontId="6" fillId="0" borderId="3" xfId="17" applyBorder="1" applyAlignment="1" applyProtection="1"/>
    <xf numFmtId="14" fontId="2" fillId="0" borderId="0" xfId="0" applyNumberFormat="1" applyFont="1" applyAlignment="1">
      <alignment horizontal="left"/>
    </xf>
    <xf numFmtId="0" fontId="2" fillId="0" borderId="124" xfId="0" applyFont="1" applyBorder="1" applyAlignment="1">
      <alignment wrapText="1"/>
    </xf>
    <xf numFmtId="0" fontId="2" fillId="0" borderId="83" xfId="0" applyFont="1" applyBorder="1" applyAlignment="1">
      <alignment vertical="center"/>
    </xf>
    <xf numFmtId="0" fontId="2" fillId="0" borderId="102" xfId="0" applyFont="1" applyBorder="1" applyAlignment="1">
      <alignment wrapText="1"/>
    </xf>
    <xf numFmtId="10" fontId="84" fillId="0" borderId="18" xfId="20962" applyNumberFormat="1" applyFont="1" applyBorder="1"/>
    <xf numFmtId="10" fontId="84" fillId="0" borderId="133" xfId="20962" applyNumberFormat="1" applyFont="1" applyBorder="1"/>
    <xf numFmtId="10" fontId="84" fillId="0" borderId="80" xfId="20962" applyNumberFormat="1" applyFont="1" applyBorder="1"/>
    <xf numFmtId="0" fontId="2" fillId="0" borderId="83" xfId="0" applyFont="1" applyBorder="1" applyAlignment="1">
      <alignment horizontal="right" vertical="center"/>
    </xf>
    <xf numFmtId="9" fontId="2" fillId="0" borderId="3" xfId="20962" applyFont="1" applyBorder="1" applyAlignment="1" applyProtection="1">
      <alignment horizontal="right" vertical="center" wrapText="1"/>
      <protection locked="0"/>
    </xf>
    <xf numFmtId="9" fontId="84" fillId="0" borderId="3" xfId="20962" applyFont="1" applyBorder="1" applyAlignment="1" applyProtection="1">
      <alignment vertical="center" wrapText="1"/>
      <protection locked="0"/>
    </xf>
    <xf numFmtId="9" fontId="84" fillId="0" borderId="17" xfId="20962" applyFont="1" applyBorder="1" applyAlignment="1" applyProtection="1">
      <alignment vertical="center" wrapText="1"/>
      <protection locked="0"/>
    </xf>
    <xf numFmtId="9" fontId="85" fillId="0" borderId="0" xfId="20962" applyFont="1"/>
    <xf numFmtId="9" fontId="84" fillId="0" borderId="16" xfId="20962" applyFont="1" applyBorder="1" applyAlignment="1" applyProtection="1">
      <alignment vertical="center" wrapText="1"/>
      <protection locked="0"/>
    </xf>
    <xf numFmtId="9" fontId="84" fillId="0" borderId="123" xfId="20962" applyFont="1" applyBorder="1" applyAlignment="1" applyProtection="1">
      <alignment vertical="center" wrapText="1"/>
      <protection locked="0"/>
    </xf>
    <xf numFmtId="9" fontId="84" fillId="0" borderId="77" xfId="20962" applyFont="1" applyBorder="1" applyAlignment="1" applyProtection="1">
      <alignment vertical="center" wrapText="1"/>
      <protection locked="0"/>
    </xf>
    <xf numFmtId="9" fontId="2" fillId="37" borderId="0" xfId="20962" applyFont="1" applyFill="1"/>
    <xf numFmtId="9" fontId="2" fillId="37" borderId="92" xfId="20962" applyFont="1" applyFill="1" applyBorder="1"/>
    <xf numFmtId="9" fontId="2" fillId="37" borderId="59" xfId="20962" applyFont="1" applyFill="1" applyBorder="1"/>
    <xf numFmtId="9" fontId="2" fillId="2" borderId="3" xfId="20962" applyFont="1" applyFill="1" applyBorder="1" applyAlignment="1" applyProtection="1">
      <alignment vertical="center"/>
      <protection locked="0"/>
    </xf>
    <xf numFmtId="9" fontId="87" fillId="2" borderId="3" xfId="20962" applyFont="1" applyFill="1" applyBorder="1" applyAlignment="1" applyProtection="1">
      <alignment vertical="center"/>
      <protection locked="0"/>
    </xf>
    <xf numFmtId="9" fontId="87" fillId="2" borderId="17" xfId="20962" applyFont="1" applyFill="1" applyBorder="1" applyAlignment="1" applyProtection="1">
      <alignment vertical="center"/>
      <protection locked="0"/>
    </xf>
    <xf numFmtId="9" fontId="87" fillId="2" borderId="16" xfId="20962" applyFont="1" applyFill="1" applyBorder="1" applyAlignment="1" applyProtection="1">
      <alignment vertical="center"/>
      <protection locked="0"/>
    </xf>
    <xf numFmtId="9" fontId="87" fillId="2" borderId="123" xfId="20962" applyFont="1" applyFill="1" applyBorder="1" applyAlignment="1" applyProtection="1">
      <alignment vertical="center"/>
      <protection locked="0"/>
    </xf>
    <xf numFmtId="9" fontId="87" fillId="2" borderId="77" xfId="20962" applyFont="1" applyFill="1" applyBorder="1" applyAlignment="1" applyProtection="1">
      <alignment vertical="center"/>
      <protection locked="0"/>
    </xf>
    <xf numFmtId="9" fontId="45" fillId="0" borderId="3" xfId="20962" applyFont="1" applyBorder="1" applyAlignment="1" applyProtection="1">
      <alignment horizontal="center" vertical="center" wrapText="1"/>
      <protection locked="0"/>
    </xf>
    <xf numFmtId="9" fontId="84" fillId="0" borderId="3" xfId="20962" applyFont="1" applyBorder="1" applyAlignment="1" applyProtection="1">
      <alignment horizontal="center" vertical="center" wrapText="1"/>
      <protection locked="0"/>
    </xf>
    <xf numFmtId="9" fontId="84" fillId="0" borderId="17" xfId="20962" applyFont="1" applyBorder="1" applyAlignment="1" applyProtection="1">
      <alignment horizontal="center" vertical="center" wrapText="1"/>
      <protection locked="0"/>
    </xf>
    <xf numFmtId="9" fontId="84" fillId="0" borderId="16" xfId="20962" applyFont="1" applyBorder="1" applyAlignment="1" applyProtection="1">
      <alignment horizontal="center" vertical="center" wrapText="1"/>
      <protection locked="0"/>
    </xf>
    <xf numFmtId="9" fontId="84" fillId="0" borderId="123" xfId="20962" applyFont="1" applyBorder="1" applyAlignment="1" applyProtection="1">
      <alignment horizontal="center" vertical="center" wrapText="1"/>
      <protection locked="0"/>
    </xf>
    <xf numFmtId="9" fontId="84" fillId="0" borderId="77" xfId="20962" applyFont="1" applyBorder="1" applyAlignment="1" applyProtection="1">
      <alignment horizontal="center" vertical="center" wrapText="1"/>
      <protection locked="0"/>
    </xf>
    <xf numFmtId="164" fontId="3" fillId="0" borderId="123" xfId="7" applyNumberFormat="1" applyFont="1" applyBorder="1"/>
    <xf numFmtId="164" fontId="3" fillId="36" borderId="123" xfId="7" applyNumberFormat="1" applyFont="1" applyFill="1" applyBorder="1"/>
    <xf numFmtId="164" fontId="3" fillId="0" borderId="123" xfId="7" applyNumberFormat="1" applyFont="1" applyFill="1" applyBorder="1"/>
    <xf numFmtId="164" fontId="3" fillId="0" borderId="123" xfId="7" applyNumberFormat="1" applyFont="1" applyBorder="1" applyAlignment="1">
      <alignment vertical="center"/>
    </xf>
    <xf numFmtId="164" fontId="3" fillId="36" borderId="123" xfId="7" applyNumberFormat="1" applyFont="1" applyFill="1" applyBorder="1" applyAlignment="1">
      <alignment vertical="center"/>
    </xf>
    <xf numFmtId="43" fontId="0" fillId="0" borderId="123" xfId="7" applyFont="1" applyBorder="1"/>
    <xf numFmtId="43" fontId="0" fillId="36" borderId="123" xfId="7" applyFont="1" applyFill="1" applyBorder="1"/>
    <xf numFmtId="164" fontId="0" fillId="0" borderId="123" xfId="7" applyNumberFormat="1" applyFont="1" applyFill="1" applyBorder="1"/>
    <xf numFmtId="164" fontId="0" fillId="0" borderId="123" xfId="7" applyNumberFormat="1" applyFont="1" applyBorder="1"/>
    <xf numFmtId="164" fontId="0" fillId="36" borderId="123" xfId="7" applyNumberFormat="1" applyFont="1" applyFill="1" applyBorder="1"/>
    <xf numFmtId="194" fontId="0" fillId="0" borderId="123" xfId="7" applyNumberFormat="1" applyFont="1" applyBorder="1"/>
    <xf numFmtId="194" fontId="0" fillId="0" borderId="123" xfId="7" applyNumberFormat="1" applyFont="1" applyFill="1" applyBorder="1"/>
    <xf numFmtId="9" fontId="2" fillId="2" borderId="93" xfId="20962" applyFont="1" applyFill="1" applyBorder="1" applyAlignment="1" applyProtection="1">
      <alignment vertical="center"/>
      <protection locked="0"/>
    </xf>
    <xf numFmtId="9" fontId="87" fillId="2" borderId="93" xfId="20962" applyFont="1" applyFill="1" applyBorder="1" applyAlignment="1" applyProtection="1">
      <alignment vertical="center"/>
      <protection locked="0"/>
    </xf>
    <xf numFmtId="9" fontId="87" fillId="2" borderId="87" xfId="20962" applyFont="1" applyFill="1" applyBorder="1" applyAlignment="1" applyProtection="1">
      <alignment vertical="center"/>
      <protection locked="0"/>
    </xf>
    <xf numFmtId="9" fontId="2" fillId="2" borderId="20" xfId="20962" applyFont="1" applyFill="1" applyBorder="1" applyAlignment="1" applyProtection="1">
      <alignment vertical="center"/>
      <protection locked="0"/>
    </xf>
    <xf numFmtId="9" fontId="87" fillId="2" borderId="20" xfId="20962" applyFont="1" applyFill="1" applyBorder="1" applyAlignment="1" applyProtection="1">
      <alignment vertical="center"/>
      <protection locked="0"/>
    </xf>
    <xf numFmtId="9" fontId="87" fillId="2" borderId="21" xfId="20962" applyFont="1" applyFill="1" applyBorder="1" applyAlignment="1" applyProtection="1">
      <alignment vertical="center"/>
      <protection locked="0"/>
    </xf>
    <xf numFmtId="9" fontId="87" fillId="2" borderId="83" xfId="20962" applyFont="1" applyFill="1" applyBorder="1" applyAlignment="1" applyProtection="1">
      <alignment vertical="center"/>
      <protection locked="0"/>
    </xf>
    <xf numFmtId="9" fontId="87" fillId="2" borderId="127" xfId="20962" applyFont="1" applyFill="1" applyBorder="1" applyAlignment="1" applyProtection="1">
      <alignment vertical="center"/>
      <protection locked="0"/>
    </xf>
    <xf numFmtId="9" fontId="87" fillId="2" borderId="19" xfId="20962" applyFont="1" applyFill="1" applyBorder="1" applyAlignment="1" applyProtection="1">
      <alignment vertical="center"/>
      <protection locked="0"/>
    </xf>
    <xf numFmtId="164" fontId="3" fillId="0" borderId="124" xfId="7" applyNumberFormat="1" applyFont="1" applyBorder="1" applyAlignment="1"/>
    <xf numFmtId="164" fontId="3" fillId="0" borderId="125" xfId="7" applyNumberFormat="1" applyFont="1" applyBorder="1" applyAlignment="1"/>
    <xf numFmtId="164" fontId="3" fillId="0" borderId="126" xfId="7" applyNumberFormat="1" applyFont="1" applyBorder="1" applyAlignment="1"/>
    <xf numFmtId="164" fontId="3" fillId="0" borderId="77" xfId="7" applyNumberFormat="1" applyFont="1" applyBorder="1" applyAlignment="1">
      <alignment horizontal="right" vertical="center" wrapText="1"/>
    </xf>
    <xf numFmtId="164" fontId="4" fillId="36" borderId="77" xfId="7" applyNumberFormat="1" applyFont="1" applyFill="1" applyBorder="1" applyAlignment="1">
      <alignment horizontal="left" vertical="center" wrapText="1"/>
    </xf>
    <xf numFmtId="164" fontId="4" fillId="36" borderId="77" xfId="7" applyNumberFormat="1" applyFont="1" applyFill="1" applyBorder="1" applyAlignment="1">
      <alignment horizontal="center" vertical="center" wrapText="1"/>
    </xf>
    <xf numFmtId="164" fontId="3" fillId="0" borderId="21" xfId="7" applyNumberFormat="1" applyFont="1" applyBorder="1" applyAlignment="1">
      <alignment horizontal="right" vertical="center" wrapText="1"/>
    </xf>
    <xf numFmtId="10" fontId="97" fillId="0" borderId="95" xfId="20962" applyNumberFormat="1" applyFont="1" applyFill="1" applyBorder="1" applyAlignment="1">
      <alignment horizontal="center" vertical="center" wrapText="1"/>
    </xf>
    <xf numFmtId="10" fontId="3" fillId="0" borderId="95" xfId="20962" applyNumberFormat="1" applyFont="1" applyFill="1" applyBorder="1" applyAlignment="1">
      <alignment horizontal="center" vertical="center" wrapText="1"/>
    </xf>
    <xf numFmtId="10" fontId="101" fillId="0" borderId="95" xfId="20962" applyNumberFormat="1" applyFont="1" applyFill="1" applyBorder="1" applyAlignment="1">
      <alignment horizontal="center" vertical="center" wrapText="1"/>
    </xf>
    <xf numFmtId="10" fontId="4" fillId="36" borderId="95" xfId="20962" applyNumberFormat="1" applyFont="1" applyFill="1" applyBorder="1" applyAlignment="1">
      <alignment horizontal="center" vertical="center" wrapText="1"/>
    </xf>
    <xf numFmtId="10" fontId="103" fillId="0" borderId="20" xfId="20962" applyNumberFormat="1" applyFont="1" applyFill="1" applyBorder="1" applyAlignment="1" applyProtection="1">
      <alignment horizontal="center" vertical="center"/>
    </xf>
    <xf numFmtId="0" fontId="128" fillId="0" borderId="123" xfId="20966" applyFont="1" applyBorder="1" applyAlignment="1">
      <alignment horizontal="left" vertical="center" wrapText="1" indent="1"/>
    </xf>
    <xf numFmtId="0" fontId="128" fillId="0" borderId="123" xfId="20966" applyFont="1" applyBorder="1" applyAlignment="1">
      <alignment horizontal="left" vertical="center" wrapText="1" indent="2"/>
    </xf>
    <xf numFmtId="43" fontId="84" fillId="0" borderId="9" xfId="7" applyFont="1" applyBorder="1" applyAlignment="1">
      <alignment horizontal="center" vertical="center"/>
    </xf>
    <xf numFmtId="43" fontId="88" fillId="0" borderId="9" xfId="7" applyFont="1" applyBorder="1" applyAlignment="1">
      <alignment horizontal="center" vertical="center"/>
    </xf>
    <xf numFmtId="43" fontId="84" fillId="0" borderId="10" xfId="7" applyFont="1" applyBorder="1" applyAlignment="1">
      <alignment horizontal="center" vertical="center"/>
    </xf>
    <xf numFmtId="43" fontId="86" fillId="0" borderId="11" xfId="7" applyFont="1" applyBorder="1" applyAlignment="1">
      <alignment horizontal="center" vertical="center"/>
    </xf>
    <xf numFmtId="43" fontId="84" fillId="0" borderId="12" xfId="7" applyFont="1" applyBorder="1" applyAlignment="1">
      <alignment horizontal="center" vertical="center"/>
    </xf>
    <xf numFmtId="43" fontId="88" fillId="0" borderId="10" xfId="7" applyFont="1" applyBorder="1" applyAlignment="1">
      <alignment vertical="center"/>
    </xf>
    <xf numFmtId="43" fontId="84" fillId="0" borderId="123" xfId="7" applyFont="1" applyBorder="1" applyAlignment="1">
      <alignment horizontal="center" vertical="center"/>
    </xf>
    <xf numFmtId="43" fontId="86" fillId="0" borderId="123" xfId="7" applyFont="1" applyBorder="1" applyAlignment="1">
      <alignment horizontal="center" vertical="center"/>
    </xf>
    <xf numFmtId="43" fontId="84" fillId="0" borderId="123" xfId="7" applyFont="1" applyBorder="1" applyAlignment="1">
      <alignment horizontal="center"/>
    </xf>
    <xf numFmtId="43" fontId="84" fillId="0" borderId="123" xfId="7" applyFont="1" applyBorder="1"/>
    <xf numFmtId="0" fontId="0" fillId="0" borderId="16" xfId="0" applyBorder="1" applyAlignment="1">
      <alignment horizontal="center"/>
    </xf>
    <xf numFmtId="167" fontId="84" fillId="0" borderId="77" xfId="0" applyNumberFormat="1" applyFont="1" applyBorder="1" applyAlignment="1">
      <alignment horizontal="center"/>
    </xf>
    <xf numFmtId="167" fontId="86" fillId="0" borderId="77" xfId="0" applyNumberFormat="1" applyFont="1" applyBorder="1" applyAlignment="1">
      <alignment horizontal="center"/>
    </xf>
    <xf numFmtId="0" fontId="84" fillId="0" borderId="77" xfId="0" applyFont="1" applyBorder="1"/>
    <xf numFmtId="0" fontId="0" fillId="0" borderId="19" xfId="0" applyBorder="1" applyAlignment="1">
      <alignment horizontal="center"/>
    </xf>
    <xf numFmtId="0" fontId="127" fillId="0" borderId="20" xfId="0" applyFont="1" applyBorder="1" applyAlignment="1">
      <alignment horizontal="left" vertical="center" wrapText="1"/>
    </xf>
    <xf numFmtId="43" fontId="84" fillId="0" borderId="20" xfId="7" applyFont="1" applyBorder="1" applyAlignment="1">
      <alignment horizontal="center"/>
    </xf>
    <xf numFmtId="0" fontId="84" fillId="0" borderId="21" xfId="0" applyFont="1" applyBorder="1"/>
    <xf numFmtId="0" fontId="0" fillId="0" borderId="63" xfId="0" applyBorder="1" applyAlignment="1">
      <alignment horizontal="center"/>
    </xf>
    <xf numFmtId="0" fontId="125" fillId="3" borderId="5" xfId="20966" applyFont="1" applyFill="1" applyBorder="1" applyAlignment="1">
      <alignment horizontal="left" vertical="center" wrapText="1"/>
    </xf>
    <xf numFmtId="167" fontId="84" fillId="0" borderId="54" xfId="0" applyNumberFormat="1" applyFont="1" applyBorder="1" applyAlignment="1">
      <alignment horizontal="center"/>
    </xf>
    <xf numFmtId="0" fontId="84" fillId="0" borderId="88" xfId="0" applyFont="1" applyBorder="1" applyAlignment="1">
      <alignment horizontal="center" vertical="center" wrapText="1"/>
    </xf>
    <xf numFmtId="0" fontId="86" fillId="0" borderId="89" xfId="0" applyFont="1" applyBorder="1" applyAlignment="1">
      <alignment horizontal="center" vertical="center" wrapText="1"/>
    </xf>
    <xf numFmtId="0" fontId="84" fillId="0" borderId="90" xfId="0" applyFont="1" applyBorder="1" applyAlignment="1">
      <alignment horizontal="center" vertical="center" wrapText="1"/>
    </xf>
    <xf numFmtId="0" fontId="84" fillId="0" borderId="91" xfId="0" applyFont="1" applyBorder="1" applyAlignment="1">
      <alignment horizontal="center" vertical="center" wrapText="1"/>
    </xf>
    <xf numFmtId="43" fontId="9" fillId="37" borderId="0" xfId="7" applyFont="1" applyFill="1"/>
    <xf numFmtId="43" fontId="3" fillId="0" borderId="81" xfId="7" applyFont="1" applyBorder="1" applyAlignment="1">
      <alignment vertical="center"/>
    </xf>
    <xf numFmtId="43" fontId="3" fillId="0" borderId="60" xfId="7" applyFont="1" applyBorder="1" applyAlignment="1">
      <alignment vertical="center"/>
    </xf>
    <xf numFmtId="43" fontId="3" fillId="3" borderId="79" xfId="7" applyFont="1" applyFill="1" applyBorder="1" applyAlignment="1">
      <alignment vertical="center"/>
    </xf>
    <xf numFmtId="43" fontId="3" fillId="3" borderId="80" xfId="7" applyFont="1" applyFill="1" applyBorder="1" applyAlignment="1">
      <alignment vertical="center"/>
    </xf>
    <xf numFmtId="43" fontId="3" fillId="0" borderId="76" xfId="7" applyFont="1" applyBorder="1" applyAlignment="1">
      <alignment vertical="center"/>
    </xf>
    <xf numFmtId="43" fontId="3" fillId="0" borderId="82" xfId="7" applyFont="1" applyBorder="1" applyAlignment="1">
      <alignment vertical="center"/>
    </xf>
    <xf numFmtId="43" fontId="3" fillId="0" borderId="77" xfId="7" applyFont="1" applyBorder="1" applyAlignment="1">
      <alignment vertical="center"/>
    </xf>
    <xf numFmtId="43" fontId="3" fillId="0" borderId="20" xfId="7" applyFont="1" applyBorder="1" applyAlignment="1">
      <alignment vertical="center"/>
    </xf>
    <xf numFmtId="43" fontId="3" fillId="0" borderId="22" xfId="7" applyFont="1" applyBorder="1" applyAlignment="1">
      <alignment vertical="center"/>
    </xf>
    <xf numFmtId="43" fontId="3" fillId="0" borderId="21" xfId="7" applyFont="1" applyBorder="1" applyAlignment="1">
      <alignment vertical="center"/>
    </xf>
    <xf numFmtId="43" fontId="3" fillId="3" borderId="0" xfId="7" applyFont="1" applyFill="1" applyAlignment="1">
      <alignment vertical="center"/>
    </xf>
    <xf numFmtId="43" fontId="9" fillId="37" borderId="52" xfId="7" applyFont="1" applyFill="1" applyBorder="1"/>
    <xf numFmtId="43" fontId="3" fillId="0" borderId="24" xfId="7" applyFont="1" applyBorder="1" applyAlignment="1">
      <alignment vertical="center"/>
    </xf>
    <xf numFmtId="43" fontId="3" fillId="0" borderId="15" xfId="7" applyFont="1" applyBorder="1" applyAlignment="1">
      <alignment vertical="center"/>
    </xf>
    <xf numFmtId="43" fontId="9" fillId="37" borderId="22" xfId="7" applyFont="1" applyFill="1" applyBorder="1"/>
    <xf numFmtId="43" fontId="9" fillId="37" borderId="85" xfId="7" applyFont="1" applyFill="1" applyBorder="1"/>
    <xf numFmtId="43" fontId="9" fillId="37" borderId="23" xfId="7" applyFont="1" applyFill="1" applyBorder="1"/>
    <xf numFmtId="43" fontId="3" fillId="0" borderId="86" xfId="7" applyFont="1" applyBorder="1" applyAlignment="1">
      <alignment vertical="center"/>
    </xf>
    <xf numFmtId="43" fontId="3" fillId="0" borderId="87" xfId="7" applyFont="1" applyBorder="1" applyAlignment="1">
      <alignment vertical="center"/>
    </xf>
    <xf numFmtId="43" fontId="9" fillId="37" borderId="28" xfId="7" applyFont="1" applyFill="1" applyBorder="1"/>
    <xf numFmtId="10" fontId="3" fillId="0" borderId="90" xfId="20962" applyNumberFormat="1" applyFont="1" applyBorder="1" applyAlignment="1">
      <alignment vertical="center"/>
    </xf>
    <xf numFmtId="10" fontId="3" fillId="0" borderId="91" xfId="20962" applyNumberFormat="1" applyFont="1" applyBorder="1" applyAlignment="1">
      <alignment vertical="center"/>
    </xf>
    <xf numFmtId="43" fontId="114" fillId="0" borderId="123" xfId="7" applyFont="1" applyBorder="1"/>
    <xf numFmtId="14" fontId="114" fillId="0" borderId="0" xfId="0" applyNumberFormat="1" applyFont="1" applyAlignment="1">
      <alignment horizontal="left"/>
    </xf>
    <xf numFmtId="43" fontId="113" fillId="0" borderId="123" xfId="7" applyFont="1" applyBorder="1"/>
    <xf numFmtId="43" fontId="113" fillId="36" borderId="123" xfId="7" applyFont="1" applyFill="1" applyBorder="1"/>
    <xf numFmtId="43" fontId="116" fillId="0" borderId="123" xfId="7" applyFont="1" applyBorder="1"/>
    <xf numFmtId="43" fontId="117" fillId="0" borderId="123" xfId="7" applyFont="1" applyBorder="1"/>
    <xf numFmtId="43" fontId="113" fillId="0" borderId="123" xfId="7" applyFont="1" applyBorder="1" applyAlignment="1">
      <alignment horizontal="left" indent="1"/>
    </xf>
    <xf numFmtId="43" fontId="116" fillId="76" borderId="123" xfId="7" applyFont="1" applyFill="1" applyBorder="1"/>
    <xf numFmtId="43" fontId="116" fillId="0" borderId="16" xfId="7" applyFont="1" applyBorder="1"/>
    <xf numFmtId="43" fontId="113" fillId="0" borderId="77" xfId="7" applyFont="1" applyBorder="1"/>
    <xf numFmtId="43" fontId="113" fillId="0" borderId="126" xfId="7" applyFont="1" applyBorder="1"/>
    <xf numFmtId="43" fontId="113" fillId="0" borderId="16" xfId="7" applyFont="1" applyBorder="1" applyAlignment="1">
      <alignment horizontal="left" indent="1"/>
    </xf>
    <xf numFmtId="43" fontId="113" fillId="0" borderId="16" xfId="7" applyFont="1" applyBorder="1" applyAlignment="1">
      <alignment horizontal="left" indent="2"/>
    </xf>
    <xf numFmtId="43" fontId="113" fillId="0" borderId="16" xfId="7" applyFont="1" applyBorder="1" applyAlignment="1">
      <alignment horizontal="left" indent="3"/>
    </xf>
    <xf numFmtId="43" fontId="113" fillId="79" borderId="16" xfId="7" applyFont="1" applyFill="1" applyBorder="1"/>
    <xf numFmtId="43" fontId="113" fillId="79" borderId="123" xfId="7" applyFont="1" applyFill="1" applyBorder="1"/>
    <xf numFmtId="43" fontId="113" fillId="79" borderId="77" xfId="7" applyFont="1" applyFill="1" applyBorder="1"/>
    <xf numFmtId="43" fontId="113" fillId="79" borderId="126" xfId="7" applyFont="1" applyFill="1" applyBorder="1"/>
    <xf numFmtId="43" fontId="113" fillId="0" borderId="16" xfId="7" applyFont="1" applyBorder="1" applyAlignment="1">
      <alignment horizontal="left" vertical="top" wrapText="1" indent="2"/>
    </xf>
    <xf numFmtId="43" fontId="113" fillId="0" borderId="16" xfId="7" applyFont="1" applyBorder="1" applyAlignment="1">
      <alignment horizontal="left" wrapText="1" indent="3"/>
    </xf>
    <xf numFmtId="43" fontId="113" fillId="0" borderId="16" xfId="7" applyFont="1" applyBorder="1" applyAlignment="1">
      <alignment horizontal="left" wrapText="1" indent="2"/>
    </xf>
    <xf numFmtId="43" fontId="113" fillId="0" borderId="16" xfId="7" applyFont="1" applyBorder="1" applyAlignment="1">
      <alignment horizontal="left" wrapText="1" indent="1"/>
    </xf>
    <xf numFmtId="43" fontId="113" fillId="0" borderId="19" xfId="7" applyFont="1" applyBorder="1" applyAlignment="1">
      <alignment horizontal="left" wrapText="1" indent="1"/>
    </xf>
    <xf numFmtId="43" fontId="113" fillId="0" borderId="20" xfId="7" applyFont="1" applyBorder="1"/>
    <xf numFmtId="43" fontId="113" fillId="0" borderId="21" xfId="7" applyFont="1" applyBorder="1"/>
    <xf numFmtId="43" fontId="113" fillId="0" borderId="23" xfId="7" applyFont="1" applyBorder="1"/>
    <xf numFmtId="43" fontId="113" fillId="0" borderId="123" xfId="7" applyFont="1" applyBorder="1" applyAlignment="1">
      <alignment horizontal="left" vertical="center" wrapText="1"/>
    </xf>
    <xf numFmtId="43" fontId="113" fillId="0" borderId="123" xfId="7" applyFont="1" applyBorder="1" applyAlignment="1">
      <alignment horizontal="center" vertical="center" wrapText="1"/>
    </xf>
    <xf numFmtId="43" fontId="113" fillId="0" borderId="123" xfId="7" applyFont="1" applyBorder="1" applyAlignment="1">
      <alignment horizontal="center" vertical="center"/>
    </xf>
    <xf numFmtId="43" fontId="116" fillId="0" borderId="123" xfId="7" applyFont="1" applyBorder="1" applyAlignment="1">
      <alignment horizontal="left" vertical="center" wrapText="1"/>
    </xf>
    <xf numFmtId="43" fontId="118" fillId="0" borderId="123" xfId="7" applyFont="1" applyBorder="1"/>
    <xf numFmtId="9" fontId="118" fillId="0" borderId="123" xfId="20962" applyFont="1" applyBorder="1"/>
    <xf numFmtId="9" fontId="118" fillId="0" borderId="127" xfId="20962" applyFont="1" applyBorder="1"/>
    <xf numFmtId="9" fontId="106" fillId="0" borderId="95" xfId="20962" applyFont="1" applyFill="1" applyBorder="1" applyAlignment="1" applyProtection="1">
      <alignment horizontal="right" vertical="center"/>
      <protection locked="0"/>
    </xf>
    <xf numFmtId="0" fontId="94" fillId="0" borderId="62" xfId="0" applyFont="1" applyBorder="1" applyAlignment="1">
      <alignment horizontal="left" wrapText="1"/>
    </xf>
    <xf numFmtId="0" fontId="94" fillId="0" borderId="61" xfId="0" applyFont="1" applyBorder="1" applyAlignment="1">
      <alignment horizontal="left" wrapText="1"/>
    </xf>
    <xf numFmtId="0" fontId="94" fillId="0" borderId="131" xfId="0" applyFont="1" applyBorder="1" applyAlignment="1">
      <alignment horizontal="center" vertical="center"/>
    </xf>
    <xf numFmtId="0" fontId="94" fillId="0" borderId="28" xfId="0" applyFont="1" applyBorder="1" applyAlignment="1">
      <alignment horizontal="center" vertical="center"/>
    </xf>
    <xf numFmtId="0" fontId="94" fillId="0" borderId="132" xfId="0" applyFont="1" applyBorder="1" applyAlignment="1">
      <alignment horizontal="center" vertical="center"/>
    </xf>
    <xf numFmtId="0" fontId="135" fillId="0" borderId="131" xfId="0" applyFont="1" applyBorder="1" applyAlignment="1">
      <alignment horizontal="center"/>
    </xf>
    <xf numFmtId="0" fontId="135" fillId="0" borderId="28" xfId="0" applyFont="1" applyBorder="1" applyAlignment="1">
      <alignment horizontal="center"/>
    </xf>
    <xf numFmtId="0" fontId="135" fillId="0" borderId="132" xfId="0" applyFont="1" applyBorder="1" applyAlignment="1">
      <alignment horizontal="center"/>
    </xf>
    <xf numFmtId="0" fontId="0" fillId="0" borderId="110" xfId="0" applyBorder="1" applyAlignment="1">
      <alignment horizontal="center" vertical="center"/>
    </xf>
    <xf numFmtId="0" fontId="122" fillId="0" borderId="111" xfId="0" applyFont="1" applyBorder="1" applyAlignment="1">
      <alignment horizontal="center" vertical="center"/>
    </xf>
    <xf numFmtId="0" fontId="122" fillId="0" borderId="5" xfId="0" applyFont="1" applyBorder="1" applyAlignment="1">
      <alignment horizontal="center" vertical="center"/>
    </xf>
    <xf numFmtId="0" fontId="123" fillId="0" borderId="14" xfId="0" applyFont="1" applyBorder="1" applyAlignment="1">
      <alignment horizontal="center" vertical="center"/>
    </xf>
    <xf numFmtId="0" fontId="123" fillId="0" borderId="15" xfId="0" applyFont="1" applyBorder="1" applyAlignment="1">
      <alignment horizontal="center" vertical="center"/>
    </xf>
    <xf numFmtId="0" fontId="0" fillId="0" borderId="112" xfId="0"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0" fontId="0" fillId="0" borderId="64" xfId="0" applyBorder="1" applyAlignment="1">
      <alignment horizontal="center" vertical="center"/>
    </xf>
    <xf numFmtId="0" fontId="0" fillId="0" borderId="71" xfId="0" applyBorder="1" applyAlignment="1">
      <alignment horizontal="center" vertical="center"/>
    </xf>
    <xf numFmtId="0" fontId="122" fillId="0" borderId="127" xfId="0" applyFont="1" applyBorder="1" applyAlignment="1">
      <alignment horizontal="center" vertical="center" wrapText="1"/>
    </xf>
    <xf numFmtId="0" fontId="122" fillId="0" borderId="5" xfId="0" applyFont="1" applyBorder="1" applyAlignment="1">
      <alignment horizontal="center" vertical="center" wrapText="1"/>
    </xf>
    <xf numFmtId="0" fontId="0" fillId="0" borderId="123" xfId="0" applyBorder="1" applyAlignment="1">
      <alignment horizontal="center" vertical="center"/>
    </xf>
    <xf numFmtId="0" fontId="0" fillId="0" borderId="123" xfId="0" applyBorder="1" applyAlignment="1">
      <alignment horizontal="center" vertical="center" wrapText="1"/>
    </xf>
    <xf numFmtId="0" fontId="45" fillId="0" borderId="3" xfId="0" applyFont="1" applyBorder="1" applyAlignment="1">
      <alignment horizontal="center" vertical="center" wrapText="1"/>
    </xf>
    <xf numFmtId="0" fontId="45" fillId="0" borderId="17" xfId="0" applyFont="1" applyBorder="1" applyAlignment="1">
      <alignment horizontal="center" vertical="center" wrapText="1"/>
    </xf>
    <xf numFmtId="0" fontId="86" fillId="0" borderId="76" xfId="0" applyFont="1" applyBorder="1" applyAlignment="1">
      <alignment horizontal="center" vertical="center" wrapText="1"/>
    </xf>
    <xf numFmtId="0" fontId="84" fillId="0" borderId="76" xfId="0" applyFont="1" applyBorder="1" applyAlignment="1">
      <alignment horizontal="center" vertical="center" wrapText="1"/>
    </xf>
    <xf numFmtId="0" fontId="45" fillId="0" borderId="76" xfId="11" applyFont="1" applyBorder="1" applyAlignment="1">
      <alignment horizontal="center" vertical="center" wrapText="1"/>
    </xf>
    <xf numFmtId="0" fontId="45" fillId="0" borderId="77" xfId="11" applyFont="1" applyBorder="1" applyAlignment="1">
      <alignment horizontal="center" vertical="center" wrapText="1"/>
    </xf>
    <xf numFmtId="0" fontId="45" fillId="0" borderId="66" xfId="11" applyFont="1" applyBorder="1" applyAlignment="1">
      <alignment horizontal="center" vertical="center" wrapText="1"/>
    </xf>
    <xf numFmtId="0" fontId="45" fillId="0" borderId="0" xfId="11" applyFont="1" applyAlignment="1">
      <alignment horizontal="center" vertical="center" wrapText="1"/>
    </xf>
    <xf numFmtId="9" fontId="3" fillId="0" borderId="6" xfId="0" applyNumberFormat="1" applyFont="1" applyBorder="1" applyAlignment="1">
      <alignment horizontal="center" vertical="center"/>
    </xf>
    <xf numFmtId="9" fontId="3" fillId="0" borderId="8" xfId="0" applyNumberFormat="1" applyFont="1" applyBorder="1" applyAlignment="1">
      <alignment horizontal="center" vertical="center"/>
    </xf>
    <xf numFmtId="0" fontId="99" fillId="3" borderId="67" xfId="13" applyFont="1" applyFill="1" applyBorder="1" applyAlignment="1" applyProtection="1">
      <alignment horizontal="center" vertical="center" wrapText="1"/>
      <protection locked="0"/>
    </xf>
    <xf numFmtId="0" fontId="99" fillId="3" borderId="6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164" fontId="45" fillId="3" borderId="65" xfId="1" applyNumberFormat="1" applyFont="1" applyFill="1" applyBorder="1" applyAlignment="1" applyProtection="1">
      <alignment horizontal="center"/>
      <protection locked="0"/>
    </xf>
    <xf numFmtId="164" fontId="45" fillId="3" borderId="25" xfId="1" applyNumberFormat="1" applyFont="1" applyFill="1" applyBorder="1" applyAlignment="1" applyProtection="1">
      <alignment horizontal="center"/>
      <protection locked="0"/>
    </xf>
    <xf numFmtId="164" fontId="45" fillId="3" borderId="26" xfId="1" applyNumberFormat="1" applyFont="1" applyFill="1" applyBorder="1" applyAlignment="1" applyProtection="1">
      <alignment horizontal="center"/>
      <protection locked="0"/>
    </xf>
    <xf numFmtId="164" fontId="45" fillId="0" borderId="13"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0" fontId="86" fillId="0" borderId="48" xfId="0" applyFont="1" applyBorder="1" applyAlignment="1">
      <alignment horizontal="center" vertical="center" wrapText="1"/>
    </xf>
    <xf numFmtId="0" fontId="86" fillId="0" borderId="49" xfId="0" applyFont="1" applyBorder="1" applyAlignment="1">
      <alignment horizontal="center" vertical="center" wrapText="1"/>
    </xf>
    <xf numFmtId="164" fontId="45" fillId="0" borderId="68" xfId="1" applyNumberFormat="1" applyFont="1" applyFill="1" applyBorder="1" applyAlignment="1" applyProtection="1">
      <alignment horizontal="center" vertical="center" wrapText="1"/>
      <protection locked="0"/>
    </xf>
    <xf numFmtId="164" fontId="45" fillId="0" borderId="69" xfId="1"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60" xfId="0" applyFont="1" applyBorder="1" applyAlignment="1">
      <alignment horizontal="center" vertical="center" wrapText="1"/>
    </xf>
    <xf numFmtId="0" fontId="86" fillId="0" borderId="70" xfId="0" applyFont="1" applyBorder="1" applyAlignment="1">
      <alignment horizontal="center"/>
    </xf>
    <xf numFmtId="0" fontId="86" fillId="0" borderId="71" xfId="0" applyFont="1" applyBorder="1" applyAlignment="1">
      <alignment horizontal="center"/>
    </xf>
    <xf numFmtId="0" fontId="3" fillId="0" borderId="6" xfId="0" applyFont="1" applyBorder="1" applyAlignment="1">
      <alignment horizontal="center" wrapText="1"/>
    </xf>
    <xf numFmtId="0" fontId="3" fillId="0" borderId="8" xfId="0" applyFont="1" applyBorder="1" applyAlignment="1">
      <alignment horizontal="center" wrapText="1"/>
    </xf>
    <xf numFmtId="0" fontId="100" fillId="0" borderId="51" xfId="0" applyFont="1" applyBorder="1" applyAlignment="1">
      <alignment horizontal="left" vertical="center"/>
    </xf>
    <xf numFmtId="0" fontId="100" fillId="0" borderId="52" xfId="0" applyFont="1" applyBorder="1" applyAlignment="1">
      <alignment horizontal="left" vertical="center"/>
    </xf>
    <xf numFmtId="0" fontId="3" fillId="0" borderId="52" xfId="0" applyFont="1" applyBorder="1" applyAlignment="1">
      <alignment horizontal="center" vertical="center" wrapText="1"/>
    </xf>
    <xf numFmtId="0" fontId="3" fillId="0" borderId="73" xfId="0" applyFont="1" applyBorder="1" applyAlignment="1">
      <alignment horizontal="center" vertical="center" wrapText="1"/>
    </xf>
    <xf numFmtId="43" fontId="3" fillId="0" borderId="56" xfId="7" applyFont="1" applyBorder="1" applyAlignment="1">
      <alignment horizontal="center" vertical="center" wrapText="1"/>
    </xf>
    <xf numFmtId="43" fontId="3" fillId="0" borderId="52" xfId="7" applyFont="1" applyBorder="1" applyAlignment="1">
      <alignment horizontal="center" vertical="center" wrapText="1"/>
    </xf>
    <xf numFmtId="43" fontId="3" fillId="0" borderId="73" xfId="7"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77" xfId="0" applyFont="1" applyBorder="1" applyAlignment="1">
      <alignment horizontal="center" vertical="center" wrapText="1"/>
    </xf>
    <xf numFmtId="0" fontId="116" fillId="0" borderId="100" xfId="0" applyFont="1" applyBorder="1" applyAlignment="1">
      <alignment horizontal="left" vertical="center" wrapText="1"/>
    </xf>
    <xf numFmtId="0" fontId="116" fillId="0" borderId="101" xfId="0" applyFont="1" applyBorder="1" applyAlignment="1">
      <alignment horizontal="left" vertical="center" wrapText="1"/>
    </xf>
    <xf numFmtId="0" fontId="116" fillId="0" borderId="105" xfId="0" applyFont="1" applyBorder="1" applyAlignment="1">
      <alignment horizontal="left" vertical="center" wrapText="1"/>
    </xf>
    <xf numFmtId="0" fontId="116" fillId="0" borderId="106" xfId="0" applyFont="1" applyBorder="1" applyAlignment="1">
      <alignment horizontal="left" vertical="center" wrapText="1"/>
    </xf>
    <xf numFmtId="0" fontId="116" fillId="0" borderId="108" xfId="0" applyFont="1" applyBorder="1" applyAlignment="1">
      <alignment horizontal="left" vertical="center" wrapText="1"/>
    </xf>
    <xf numFmtId="0" fontId="116" fillId="0" borderId="109" xfId="0" applyFont="1" applyBorder="1" applyAlignment="1">
      <alignment horizontal="left" vertical="center" wrapText="1"/>
    </xf>
    <xf numFmtId="0" fontId="117" fillId="0" borderId="102" xfId="0" applyFont="1" applyBorder="1" applyAlignment="1">
      <alignment horizontal="center" vertical="center" wrapText="1"/>
    </xf>
    <xf numFmtId="0" fontId="117" fillId="0" borderId="103" xfId="0" applyFont="1" applyBorder="1" applyAlignment="1">
      <alignment horizontal="center" vertical="center" wrapText="1"/>
    </xf>
    <xf numFmtId="0" fontId="117" fillId="0" borderId="104" xfId="0" applyFont="1" applyBorder="1" applyAlignment="1">
      <alignment horizontal="center" vertical="center" wrapText="1"/>
    </xf>
    <xf numFmtId="0" fontId="117" fillId="0" borderId="81" xfId="0" applyFont="1" applyBorder="1" applyAlignment="1">
      <alignment horizontal="center" vertical="center" wrapText="1"/>
    </xf>
    <xf numFmtId="0" fontId="117" fillId="0" borderId="107" xfId="0" applyFont="1" applyBorder="1" applyAlignment="1">
      <alignment horizontal="center" vertical="center" wrapText="1"/>
    </xf>
    <xf numFmtId="0" fontId="117" fillId="0" borderId="71" xfId="0" applyFont="1" applyBorder="1" applyAlignment="1">
      <alignment horizontal="center" vertical="center" wrapText="1"/>
    </xf>
    <xf numFmtId="0" fontId="113" fillId="0" borderId="127" xfId="0" applyFont="1" applyBorder="1" applyAlignment="1">
      <alignment horizontal="center" vertical="center" wrapText="1"/>
    </xf>
    <xf numFmtId="0" fontId="113" fillId="0" borderId="5" xfId="0" applyFont="1" applyBorder="1" applyAlignment="1">
      <alignment horizontal="center" vertical="center" wrapText="1"/>
    </xf>
    <xf numFmtId="0" fontId="113" fillId="0" borderId="123" xfId="0" applyFont="1" applyBorder="1" applyAlignment="1">
      <alignment horizontal="center" vertical="center" wrapText="1"/>
    </xf>
    <xf numFmtId="0" fontId="121" fillId="0" borderId="123" xfId="0" applyFont="1" applyBorder="1" applyAlignment="1">
      <alignment horizontal="center" vertical="center"/>
    </xf>
    <xf numFmtId="0" fontId="121" fillId="0" borderId="102" xfId="0" applyFont="1" applyBorder="1" applyAlignment="1">
      <alignment horizontal="center" vertical="center"/>
    </xf>
    <xf numFmtId="0" fontId="121" fillId="0" borderId="104" xfId="0" applyFont="1" applyBorder="1" applyAlignment="1">
      <alignment horizontal="center" vertical="center"/>
    </xf>
    <xf numFmtId="0" fontId="121" fillId="0" borderId="81" xfId="0" applyFont="1" applyBorder="1" applyAlignment="1">
      <alignment horizontal="center" vertical="center"/>
    </xf>
    <xf numFmtId="0" fontId="121" fillId="0" borderId="71" xfId="0" applyFont="1" applyBorder="1" applyAlignment="1">
      <alignment horizontal="center" vertical="center"/>
    </xf>
    <xf numFmtId="0" fontId="117" fillId="0" borderId="123" xfId="0" applyFont="1" applyBorder="1" applyAlignment="1">
      <alignment horizontal="center" vertical="center" wrapText="1"/>
    </xf>
    <xf numFmtId="0" fontId="113" fillId="0" borderId="126" xfId="0" applyFont="1" applyBorder="1" applyAlignment="1">
      <alignment horizontal="center" vertical="center" wrapText="1"/>
    </xf>
    <xf numFmtId="0" fontId="116" fillId="0" borderId="102" xfId="0" applyFont="1" applyBorder="1" applyAlignment="1">
      <alignment horizontal="center" vertical="center" wrapText="1"/>
    </xf>
    <xf numFmtId="0" fontId="116" fillId="0" borderId="104" xfId="0" applyFont="1" applyBorder="1" applyAlignment="1">
      <alignment horizontal="center" vertical="center" wrapText="1"/>
    </xf>
    <xf numFmtId="0" fontId="116" fillId="0" borderId="66" xfId="0" applyFont="1" applyBorder="1" applyAlignment="1">
      <alignment horizontal="center" vertical="center" wrapText="1"/>
    </xf>
    <xf numFmtId="0" fontId="116" fillId="0" borderId="64" xfId="0" applyFont="1" applyBorder="1" applyAlignment="1">
      <alignment horizontal="center" vertical="center" wrapText="1"/>
    </xf>
    <xf numFmtId="0" fontId="116" fillId="0" borderId="81" xfId="0" applyFont="1" applyBorder="1" applyAlignment="1">
      <alignment horizontal="center" vertical="center" wrapText="1"/>
    </xf>
    <xf numFmtId="0" fontId="116" fillId="0" borderId="71" xfId="0" applyFont="1" applyBorder="1" applyAlignment="1">
      <alignment horizontal="center" vertical="center" wrapText="1"/>
    </xf>
    <xf numFmtId="0" fontId="113" fillId="0" borderId="124" xfId="0" applyFont="1" applyBorder="1" applyAlignment="1">
      <alignment horizontal="center" vertical="center" wrapText="1"/>
    </xf>
    <xf numFmtId="0" fontId="113" fillId="0" borderId="125" xfId="0" applyFont="1" applyBorder="1" applyAlignment="1">
      <alignment horizontal="center" vertical="center" wrapText="1"/>
    </xf>
    <xf numFmtId="0" fontId="116" fillId="0" borderId="72" xfId="0" applyFont="1" applyBorder="1" applyAlignment="1">
      <alignment horizontal="center" vertical="center" wrapText="1"/>
    </xf>
    <xf numFmtId="0" fontId="116" fillId="0" borderId="5" xfId="0" applyFont="1" applyBorder="1" applyAlignment="1">
      <alignment horizontal="center" vertical="center" wrapText="1"/>
    </xf>
    <xf numFmtId="0" fontId="113" fillId="0" borderId="72" xfId="0" applyFont="1" applyBorder="1" applyAlignment="1">
      <alignment horizontal="center" vertical="center" wrapText="1"/>
    </xf>
    <xf numFmtId="0" fontId="113" fillId="0" borderId="71" xfId="0" applyFont="1" applyBorder="1" applyAlignment="1">
      <alignment horizontal="center" vertical="center" wrapText="1"/>
    </xf>
    <xf numFmtId="0" fontId="116" fillId="0" borderId="51" xfId="0" applyFont="1" applyBorder="1" applyAlignment="1">
      <alignment horizontal="left" vertical="top" wrapText="1"/>
    </xf>
    <xf numFmtId="0" fontId="116" fillId="0" borderId="73" xfId="0" applyFont="1" applyBorder="1" applyAlignment="1">
      <alignment horizontal="left" vertical="top" wrapText="1"/>
    </xf>
    <xf numFmtId="0" fontId="116" fillId="0" borderId="59" xfId="0" applyFont="1" applyBorder="1" applyAlignment="1">
      <alignment horizontal="left" vertical="top" wrapText="1"/>
    </xf>
    <xf numFmtId="0" fontId="116" fillId="0" borderId="92" xfId="0" applyFont="1" applyBorder="1" applyAlignment="1">
      <alignment horizontal="left" vertical="top" wrapText="1"/>
    </xf>
    <xf numFmtId="0" fontId="116" fillId="0" borderId="99" xfId="0" applyFont="1" applyBorder="1" applyAlignment="1">
      <alignment horizontal="left" vertical="top" wrapText="1"/>
    </xf>
    <xf numFmtId="0" fontId="116" fillId="0" borderId="130" xfId="0" applyFont="1" applyBorder="1" applyAlignment="1">
      <alignment horizontal="left" vertical="top" wrapText="1"/>
    </xf>
    <xf numFmtId="0" fontId="116" fillId="0" borderId="83" xfId="0" applyFont="1" applyBorder="1" applyAlignment="1">
      <alignment horizontal="center" vertical="center" wrapText="1"/>
    </xf>
    <xf numFmtId="0" fontId="116" fillId="0" borderId="63" xfId="0" applyFont="1" applyBorder="1" applyAlignment="1">
      <alignment horizontal="center" vertical="center" wrapText="1"/>
    </xf>
    <xf numFmtId="0" fontId="113" fillId="0" borderId="60" xfId="0" applyFont="1" applyBorder="1" applyAlignment="1">
      <alignment horizontal="center" vertical="center" wrapText="1"/>
    </xf>
    <xf numFmtId="0" fontId="113" fillId="0" borderId="65" xfId="0" applyFont="1" applyBorder="1" applyAlignment="1">
      <alignment horizontal="center" vertical="center" wrapText="1"/>
    </xf>
    <xf numFmtId="0" fontId="113" fillId="0" borderId="25" xfId="0" applyFont="1" applyBorder="1" applyAlignment="1">
      <alignment horizontal="center" vertical="center" wrapText="1"/>
    </xf>
    <xf numFmtId="0" fontId="113" fillId="0" borderId="26" xfId="0" applyFont="1" applyBorder="1" applyAlignment="1">
      <alignment horizontal="center" vertical="center" wrapText="1"/>
    </xf>
    <xf numFmtId="0" fontId="113" fillId="0" borderId="102" xfId="0" applyFont="1" applyBorder="1" applyAlignment="1">
      <alignment horizontal="center" vertical="top" wrapText="1"/>
    </xf>
    <xf numFmtId="0" fontId="113" fillId="0" borderId="103" xfId="0" applyFont="1" applyBorder="1" applyAlignment="1">
      <alignment horizontal="center" vertical="top" wrapText="1"/>
    </xf>
    <xf numFmtId="0" fontId="113" fillId="0" borderId="125" xfId="0" applyFont="1" applyBorder="1" applyAlignment="1">
      <alignment horizontal="center" vertical="top" wrapText="1"/>
    </xf>
    <xf numFmtId="0" fontId="113" fillId="0" borderId="126" xfId="0" applyFont="1" applyBorder="1" applyAlignment="1">
      <alignment horizontal="center" vertical="top" wrapText="1"/>
    </xf>
    <xf numFmtId="0" fontId="133" fillId="0" borderId="115" xfId="0" applyFont="1" applyBorder="1" applyAlignment="1">
      <alignment horizontal="left" vertical="top" wrapText="1"/>
    </xf>
    <xf numFmtId="0" fontId="133" fillId="0" borderId="116" xfId="0" applyFont="1" applyBorder="1" applyAlignment="1">
      <alignment horizontal="left" vertical="top" wrapText="1"/>
    </xf>
    <xf numFmtId="0" fontId="119" fillId="0" borderId="102" xfId="0" applyFont="1" applyBorder="1" applyAlignment="1">
      <alignment horizontal="center" vertical="center"/>
    </xf>
    <xf numFmtId="0" fontId="119" fillId="0" borderId="104" xfId="0" applyFont="1" applyBorder="1" applyAlignment="1">
      <alignment horizontal="center" vertical="center"/>
    </xf>
    <xf numFmtId="0" fontId="119" fillId="0" borderId="81" xfId="0" applyFont="1" applyBorder="1" applyAlignment="1">
      <alignment horizontal="center" vertical="center"/>
    </xf>
    <xf numFmtId="0" fontId="119" fillId="0" borderId="71" xfId="0" applyFont="1" applyBorder="1" applyAlignment="1">
      <alignment horizontal="center" vertical="center"/>
    </xf>
    <xf numFmtId="0" fontId="118" fillId="0" borderId="123" xfId="0" applyFont="1" applyBorder="1" applyAlignment="1">
      <alignment horizontal="center" vertical="center" wrapText="1"/>
    </xf>
    <xf numFmtId="0" fontId="118" fillId="0" borderId="127" xfId="0" applyFont="1" applyBorder="1" applyAlignment="1">
      <alignment horizontal="center" vertical="center" wrapText="1"/>
    </xf>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Normal="100" workbookViewId="0">
      <selection activeCell="C16" sqref="C16"/>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06"/>
      <c r="B1" s="142" t="s">
        <v>222</v>
      </c>
      <c r="C1" s="106"/>
    </row>
    <row r="2" spans="1:3">
      <c r="A2" s="143">
        <v>1</v>
      </c>
      <c r="B2" s="255" t="s">
        <v>223</v>
      </c>
      <c r="C2" s="46" t="s">
        <v>713</v>
      </c>
    </row>
    <row r="3" spans="1:3">
      <c r="A3" s="143">
        <v>2</v>
      </c>
      <c r="B3" s="256" t="s">
        <v>219</v>
      </c>
      <c r="C3" s="46" t="s">
        <v>714</v>
      </c>
    </row>
    <row r="4" spans="1:3">
      <c r="A4" s="143">
        <v>3</v>
      </c>
      <c r="B4" s="257" t="s">
        <v>224</v>
      </c>
      <c r="C4" s="46" t="s">
        <v>715</v>
      </c>
    </row>
    <row r="5" spans="1:3">
      <c r="A5" s="144">
        <v>4</v>
      </c>
      <c r="B5" s="258" t="s">
        <v>220</v>
      </c>
      <c r="C5" s="536" t="s">
        <v>716</v>
      </c>
    </row>
    <row r="6" spans="1:3" s="145" customFormat="1" ht="45.75" customHeight="1">
      <c r="A6" s="684" t="s">
        <v>296</v>
      </c>
      <c r="B6" s="685"/>
      <c r="C6" s="685"/>
    </row>
    <row r="7" spans="1:3" ht="15">
      <c r="A7" s="146" t="s">
        <v>29</v>
      </c>
      <c r="B7" s="142" t="s">
        <v>221</v>
      </c>
    </row>
    <row r="8" spans="1:3">
      <c r="A8" s="106">
        <v>1</v>
      </c>
      <c r="B8" s="177" t="s">
        <v>20</v>
      </c>
    </row>
    <row r="9" spans="1:3">
      <c r="A9" s="106">
        <v>2</v>
      </c>
      <c r="B9" s="178" t="s">
        <v>21</v>
      </c>
    </row>
    <row r="10" spans="1:3">
      <c r="A10" s="106">
        <v>3</v>
      </c>
      <c r="B10" s="178" t="s">
        <v>22</v>
      </c>
    </row>
    <row r="11" spans="1:3">
      <c r="A11" s="106">
        <v>4</v>
      </c>
      <c r="B11" s="178" t="s">
        <v>23</v>
      </c>
    </row>
    <row r="12" spans="1:3">
      <c r="A12" s="106">
        <v>5</v>
      </c>
      <c r="B12" s="178" t="s">
        <v>24</v>
      </c>
    </row>
    <row r="13" spans="1:3">
      <c r="A13" s="106">
        <v>6</v>
      </c>
      <c r="B13" s="179" t="s">
        <v>231</v>
      </c>
    </row>
    <row r="14" spans="1:3">
      <c r="A14" s="106">
        <v>7</v>
      </c>
      <c r="B14" s="178" t="s">
        <v>225</v>
      </c>
    </row>
    <row r="15" spans="1:3">
      <c r="A15" s="106">
        <v>8</v>
      </c>
      <c r="B15" s="178" t="s">
        <v>226</v>
      </c>
    </row>
    <row r="16" spans="1:3">
      <c r="A16" s="106">
        <v>9</v>
      </c>
      <c r="B16" s="178" t="s">
        <v>25</v>
      </c>
    </row>
    <row r="17" spans="1:2">
      <c r="A17" s="254" t="s">
        <v>295</v>
      </c>
      <c r="B17" s="253" t="s">
        <v>282</v>
      </c>
    </row>
    <row r="18" spans="1:2">
      <c r="A18" s="106">
        <v>10</v>
      </c>
      <c r="B18" s="178" t="s">
        <v>26</v>
      </c>
    </row>
    <row r="19" spans="1:2">
      <c r="A19" s="106">
        <v>11</v>
      </c>
      <c r="B19" s="179" t="s">
        <v>227</v>
      </c>
    </row>
    <row r="20" spans="1:2">
      <c r="A20" s="106">
        <v>12</v>
      </c>
      <c r="B20" s="179" t="s">
        <v>27</v>
      </c>
    </row>
    <row r="21" spans="1:2">
      <c r="A21" s="299">
        <v>13</v>
      </c>
      <c r="B21" s="300" t="s">
        <v>228</v>
      </c>
    </row>
    <row r="22" spans="1:2">
      <c r="A22" s="299">
        <v>14</v>
      </c>
      <c r="B22" s="301" t="s">
        <v>253</v>
      </c>
    </row>
    <row r="23" spans="1:2">
      <c r="A23" s="299">
        <v>15</v>
      </c>
      <c r="B23" s="302" t="s">
        <v>28</v>
      </c>
    </row>
    <row r="24" spans="1:2">
      <c r="A24" s="299">
        <v>15.1</v>
      </c>
      <c r="B24" s="303" t="s">
        <v>309</v>
      </c>
    </row>
    <row r="25" spans="1:2">
      <c r="A25" s="299">
        <v>16</v>
      </c>
      <c r="B25" s="303" t="s">
        <v>373</v>
      </c>
    </row>
    <row r="26" spans="1:2">
      <c r="A26" s="299">
        <v>17</v>
      </c>
      <c r="B26" s="303" t="s">
        <v>414</v>
      </c>
    </row>
    <row r="27" spans="1:2">
      <c r="A27" s="299">
        <v>18</v>
      </c>
      <c r="B27" s="303" t="s">
        <v>703</v>
      </c>
    </row>
    <row r="28" spans="1:2">
      <c r="A28" s="299">
        <v>19</v>
      </c>
      <c r="B28" s="303" t="s">
        <v>704</v>
      </c>
    </row>
    <row r="29" spans="1:2">
      <c r="A29" s="299">
        <v>20</v>
      </c>
      <c r="B29" s="368" t="s">
        <v>705</v>
      </c>
    </row>
    <row r="30" spans="1:2">
      <c r="A30" s="299">
        <v>21</v>
      </c>
      <c r="B30" s="303" t="s">
        <v>530</v>
      </c>
    </row>
    <row r="31" spans="1:2">
      <c r="A31" s="299">
        <v>22</v>
      </c>
      <c r="B31" s="303" t="s">
        <v>706</v>
      </c>
    </row>
    <row r="32" spans="1:2">
      <c r="A32" s="299">
        <v>23</v>
      </c>
      <c r="B32" s="303" t="s">
        <v>707</v>
      </c>
    </row>
    <row r="33" spans="1:2">
      <c r="A33" s="299">
        <v>24</v>
      </c>
      <c r="B33" s="303" t="s">
        <v>708</v>
      </c>
    </row>
    <row r="34" spans="1:2">
      <c r="A34" s="299">
        <v>25</v>
      </c>
      <c r="B34" s="303" t="s">
        <v>415</v>
      </c>
    </row>
    <row r="35" spans="1:2">
      <c r="A35" s="299">
        <v>26</v>
      </c>
      <c r="B35" s="303"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7CA8C07A-BEA4-46BF-9900-F81881998B8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6"/>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E26" sqref="E26"/>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3">
      <c r="A1" s="2" t="s">
        <v>30</v>
      </c>
      <c r="B1" s="3" t="str">
        <f>'Info '!C2</f>
        <v>JSC Silk Bank</v>
      </c>
    </row>
    <row r="2" spans="1:3" s="2" customFormat="1" ht="15.75" customHeight="1">
      <c r="A2" s="2" t="s">
        <v>31</v>
      </c>
      <c r="B2" s="537">
        <f>'1. key ratios '!B2</f>
        <v>45291</v>
      </c>
    </row>
    <row r="3" spans="1:3" s="2" customFormat="1" ht="15.75" customHeight="1"/>
    <row r="4" spans="1:3" ht="13.5" thickBot="1">
      <c r="A4" s="4" t="s">
        <v>143</v>
      </c>
      <c r="B4" s="88" t="s">
        <v>142</v>
      </c>
    </row>
    <row r="5" spans="1:3">
      <c r="A5" s="51" t="s">
        <v>6</v>
      </c>
      <c r="B5" s="52"/>
      <c r="C5" s="53" t="s">
        <v>35</v>
      </c>
    </row>
    <row r="6" spans="1:3">
      <c r="A6" s="54">
        <v>1</v>
      </c>
      <c r="B6" s="55" t="s">
        <v>141</v>
      </c>
      <c r="C6" s="56">
        <v>58023476.738932326</v>
      </c>
    </row>
    <row r="7" spans="1:3">
      <c r="A7" s="54">
        <v>2</v>
      </c>
      <c r="B7" s="57" t="s">
        <v>140</v>
      </c>
      <c r="C7" s="58">
        <v>71733200</v>
      </c>
    </row>
    <row r="8" spans="1:3">
      <c r="A8" s="54">
        <v>3</v>
      </c>
      <c r="B8" s="59" t="s">
        <v>139</v>
      </c>
      <c r="C8" s="58"/>
    </row>
    <row r="9" spans="1:3">
      <c r="A9" s="54">
        <v>4</v>
      </c>
      <c r="B9" s="59" t="s">
        <v>138</v>
      </c>
      <c r="C9" s="58"/>
    </row>
    <row r="10" spans="1:3">
      <c r="A10" s="54">
        <v>5</v>
      </c>
      <c r="B10" s="59" t="s">
        <v>137</v>
      </c>
      <c r="C10" s="58">
        <v>3985507.7298158458</v>
      </c>
    </row>
    <row r="11" spans="1:3">
      <c r="A11" s="54">
        <v>6</v>
      </c>
      <c r="B11" s="60" t="s">
        <v>136</v>
      </c>
      <c r="C11" s="58">
        <v>-17695230.990883514</v>
      </c>
    </row>
    <row r="12" spans="1:3" s="29" customFormat="1">
      <c r="A12" s="54">
        <v>7</v>
      </c>
      <c r="B12" s="55" t="s">
        <v>135</v>
      </c>
      <c r="C12" s="61">
        <v>5105992.7698158473</v>
      </c>
    </row>
    <row r="13" spans="1:3" s="29" customFormat="1">
      <c r="A13" s="54">
        <v>8</v>
      </c>
      <c r="B13" s="62" t="s">
        <v>134</v>
      </c>
      <c r="C13" s="63">
        <v>3985507.7298158458</v>
      </c>
    </row>
    <row r="14" spans="1:3" s="29" customFormat="1" ht="25.5">
      <c r="A14" s="54">
        <v>9</v>
      </c>
      <c r="B14" s="64" t="s">
        <v>133</v>
      </c>
      <c r="C14" s="63"/>
    </row>
    <row r="15" spans="1:3" s="29" customFormat="1">
      <c r="A15" s="54">
        <v>10</v>
      </c>
      <c r="B15" s="65" t="s">
        <v>132</v>
      </c>
      <c r="C15" s="63">
        <v>1120485.0400000012</v>
      </c>
    </row>
    <row r="16" spans="1:3" s="29" customFormat="1">
      <c r="A16" s="54">
        <v>11</v>
      </c>
      <c r="B16" s="66" t="s">
        <v>131</v>
      </c>
      <c r="C16" s="63"/>
    </row>
    <row r="17" spans="1:3" s="29" customFormat="1">
      <c r="A17" s="54">
        <v>12</v>
      </c>
      <c r="B17" s="65" t="s">
        <v>130</v>
      </c>
      <c r="C17" s="63"/>
    </row>
    <row r="18" spans="1:3" s="29" customFormat="1">
      <c r="A18" s="54">
        <v>13</v>
      </c>
      <c r="B18" s="65" t="s">
        <v>129</v>
      </c>
      <c r="C18" s="63"/>
    </row>
    <row r="19" spans="1:3" s="29" customFormat="1">
      <c r="A19" s="54">
        <v>14</v>
      </c>
      <c r="B19" s="65" t="s">
        <v>128</v>
      </c>
      <c r="C19" s="63"/>
    </row>
    <row r="20" spans="1:3" s="29" customFormat="1">
      <c r="A20" s="54">
        <v>15</v>
      </c>
      <c r="B20" s="65" t="s">
        <v>127</v>
      </c>
      <c r="C20" s="63"/>
    </row>
    <row r="21" spans="1:3" s="29" customFormat="1" ht="25.5">
      <c r="A21" s="54">
        <v>16</v>
      </c>
      <c r="B21" s="64" t="s">
        <v>126</v>
      </c>
      <c r="C21" s="63"/>
    </row>
    <row r="22" spans="1:3" s="29" customFormat="1">
      <c r="A22" s="54">
        <v>17</v>
      </c>
      <c r="B22" s="67" t="s">
        <v>125</v>
      </c>
      <c r="C22" s="63"/>
    </row>
    <row r="23" spans="1:3" s="29" customFormat="1">
      <c r="A23" s="54">
        <v>18</v>
      </c>
      <c r="B23" s="67" t="s">
        <v>553</v>
      </c>
      <c r="C23" s="370"/>
    </row>
    <row r="24" spans="1:3" s="29" customFormat="1">
      <c r="A24" s="54">
        <v>19</v>
      </c>
      <c r="B24" s="64" t="s">
        <v>124</v>
      </c>
      <c r="C24" s="63"/>
    </row>
    <row r="25" spans="1:3" s="29" customFormat="1" ht="25.5">
      <c r="A25" s="54">
        <v>20</v>
      </c>
      <c r="B25" s="64" t="s">
        <v>101</v>
      </c>
      <c r="C25" s="63"/>
    </row>
    <row r="26" spans="1:3" s="29" customFormat="1">
      <c r="A26" s="54">
        <v>21</v>
      </c>
      <c r="B26" s="66" t="s">
        <v>123</v>
      </c>
      <c r="C26" s="63"/>
    </row>
    <row r="27" spans="1:3" s="29" customFormat="1">
      <c r="A27" s="54">
        <v>22</v>
      </c>
      <c r="B27" s="66" t="s">
        <v>122</v>
      </c>
      <c r="C27" s="63"/>
    </row>
    <row r="28" spans="1:3" s="29" customFormat="1">
      <c r="A28" s="54">
        <v>23</v>
      </c>
      <c r="B28" s="66" t="s">
        <v>121</v>
      </c>
      <c r="C28" s="63"/>
    </row>
    <row r="29" spans="1:3" s="29" customFormat="1">
      <c r="A29" s="54">
        <v>24</v>
      </c>
      <c r="B29" s="68" t="s">
        <v>120</v>
      </c>
      <c r="C29" s="61">
        <v>52917483.969116479</v>
      </c>
    </row>
    <row r="30" spans="1:3" s="29" customFormat="1">
      <c r="A30" s="69"/>
      <c r="B30" s="70"/>
      <c r="C30" s="63"/>
    </row>
    <row r="31" spans="1:3" s="29" customFormat="1">
      <c r="A31" s="69">
        <v>25</v>
      </c>
      <c r="B31" s="68" t="s">
        <v>119</v>
      </c>
      <c r="C31" s="61">
        <v>0</v>
      </c>
    </row>
    <row r="32" spans="1:3" s="29" customFormat="1">
      <c r="A32" s="69">
        <v>26</v>
      </c>
      <c r="B32" s="59" t="s">
        <v>118</v>
      </c>
      <c r="C32" s="71">
        <v>0</v>
      </c>
    </row>
    <row r="33" spans="1:3" s="29" customFormat="1">
      <c r="A33" s="69">
        <v>27</v>
      </c>
      <c r="B33" s="72" t="s">
        <v>192</v>
      </c>
      <c r="C33" s="63"/>
    </row>
    <row r="34" spans="1:3" s="29" customFormat="1">
      <c r="A34" s="69">
        <v>28</v>
      </c>
      <c r="B34" s="72" t="s">
        <v>117</v>
      </c>
      <c r="C34" s="63"/>
    </row>
    <row r="35" spans="1:3" s="29" customFormat="1">
      <c r="A35" s="69">
        <v>29</v>
      </c>
      <c r="B35" s="59" t="s">
        <v>116</v>
      </c>
      <c r="C35" s="63"/>
    </row>
    <row r="36" spans="1:3" s="29" customFormat="1">
      <c r="A36" s="69">
        <v>30</v>
      </c>
      <c r="B36" s="68" t="s">
        <v>115</v>
      </c>
      <c r="C36" s="61">
        <v>0</v>
      </c>
    </row>
    <row r="37" spans="1:3" s="29" customFormat="1">
      <c r="A37" s="69">
        <v>31</v>
      </c>
      <c r="B37" s="64" t="s">
        <v>114</v>
      </c>
      <c r="C37" s="63"/>
    </row>
    <row r="38" spans="1:3" s="29" customFormat="1">
      <c r="A38" s="69">
        <v>32</v>
      </c>
      <c r="B38" s="65" t="s">
        <v>113</v>
      </c>
      <c r="C38" s="63"/>
    </row>
    <row r="39" spans="1:3" s="29" customFormat="1" ht="25.5">
      <c r="A39" s="69">
        <v>33</v>
      </c>
      <c r="B39" s="64" t="s">
        <v>112</v>
      </c>
      <c r="C39" s="63"/>
    </row>
    <row r="40" spans="1:3" s="29" customFormat="1" ht="25.5">
      <c r="A40" s="69">
        <v>34</v>
      </c>
      <c r="B40" s="64" t="s">
        <v>101</v>
      </c>
      <c r="C40" s="63"/>
    </row>
    <row r="41" spans="1:3" s="29" customFormat="1">
      <c r="A41" s="69">
        <v>35</v>
      </c>
      <c r="B41" s="66" t="s">
        <v>111</v>
      </c>
      <c r="C41" s="63"/>
    </row>
    <row r="42" spans="1:3" s="29" customFormat="1">
      <c r="A42" s="69">
        <v>36</v>
      </c>
      <c r="B42" s="68" t="s">
        <v>110</v>
      </c>
      <c r="C42" s="61">
        <v>0</v>
      </c>
    </row>
    <row r="43" spans="1:3" s="29" customFormat="1">
      <c r="A43" s="69"/>
      <c r="B43" s="70"/>
      <c r="C43" s="63"/>
    </row>
    <row r="44" spans="1:3" s="29" customFormat="1">
      <c r="A44" s="69">
        <v>37</v>
      </c>
      <c r="B44" s="73" t="s">
        <v>109</v>
      </c>
      <c r="C44" s="61">
        <v>2875000</v>
      </c>
    </row>
    <row r="45" spans="1:3" s="29" customFormat="1">
      <c r="A45" s="69">
        <v>38</v>
      </c>
      <c r="B45" s="59" t="s">
        <v>108</v>
      </c>
      <c r="C45" s="63">
        <v>2875000</v>
      </c>
    </row>
    <row r="46" spans="1:3" s="29" customFormat="1">
      <c r="A46" s="69">
        <v>39</v>
      </c>
      <c r="B46" s="59" t="s">
        <v>107</v>
      </c>
      <c r="C46" s="63"/>
    </row>
    <row r="47" spans="1:3" s="29" customFormat="1">
      <c r="A47" s="69">
        <v>40</v>
      </c>
      <c r="B47" s="59" t="s">
        <v>106</v>
      </c>
      <c r="C47" s="63"/>
    </row>
    <row r="48" spans="1:3" s="29" customFormat="1">
      <c r="A48" s="69">
        <v>41</v>
      </c>
      <c r="B48" s="73" t="s">
        <v>105</v>
      </c>
      <c r="C48" s="61">
        <v>0</v>
      </c>
    </row>
    <row r="49" spans="1:3" s="29" customFormat="1">
      <c r="A49" s="69">
        <v>42</v>
      </c>
      <c r="B49" s="64" t="s">
        <v>104</v>
      </c>
      <c r="C49" s="63"/>
    </row>
    <row r="50" spans="1:3" s="29" customFormat="1">
      <c r="A50" s="69">
        <v>43</v>
      </c>
      <c r="B50" s="65" t="s">
        <v>103</v>
      </c>
      <c r="C50" s="63"/>
    </row>
    <row r="51" spans="1:3" s="29" customFormat="1">
      <c r="A51" s="69">
        <v>44</v>
      </c>
      <c r="B51" s="64" t="s">
        <v>102</v>
      </c>
      <c r="C51" s="63"/>
    </row>
    <row r="52" spans="1:3" s="29" customFormat="1" ht="25.5">
      <c r="A52" s="69">
        <v>45</v>
      </c>
      <c r="B52" s="64" t="s">
        <v>101</v>
      </c>
      <c r="C52" s="63"/>
    </row>
    <row r="53" spans="1:3" s="29" customFormat="1" ht="13.5" thickBot="1">
      <c r="A53" s="69">
        <v>46</v>
      </c>
      <c r="B53" s="74" t="s">
        <v>100</v>
      </c>
      <c r="C53" s="75">
        <v>2875000</v>
      </c>
    </row>
    <row r="56" spans="1:3">
      <c r="B56" s="4" t="s">
        <v>7</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19" sqref="C19:D21"/>
    </sheetView>
  </sheetViews>
  <sheetFormatPr defaultColWidth="9.140625" defaultRowHeight="12.75"/>
  <cols>
    <col min="1" max="1" width="9.42578125" style="169" bestFit="1" customWidth="1"/>
    <col min="2" max="2" width="59" style="169" customWidth="1"/>
    <col min="3" max="3" width="16.7109375" style="169" bestFit="1" customWidth="1"/>
    <col min="4" max="4" width="13.28515625" style="169" bestFit="1" customWidth="1"/>
    <col min="5" max="16384" width="9.140625" style="169"/>
  </cols>
  <sheetData>
    <row r="1" spans="1:4" ht="15">
      <c r="A1" s="167" t="s">
        <v>30</v>
      </c>
      <c r="B1" s="3" t="str">
        <f>'Info '!C2</f>
        <v>JSC Silk Bank</v>
      </c>
    </row>
    <row r="2" spans="1:4" s="167" customFormat="1" ht="15.75" customHeight="1">
      <c r="A2" s="167" t="s">
        <v>31</v>
      </c>
      <c r="B2" s="537">
        <f>'1. key ratios '!B2</f>
        <v>45291</v>
      </c>
    </row>
    <row r="3" spans="1:4" s="167" customFormat="1" ht="15.75" customHeight="1"/>
    <row r="4" spans="1:4" ht="13.5" thickBot="1">
      <c r="A4" s="169" t="s">
        <v>281</v>
      </c>
      <c r="B4" s="243" t="s">
        <v>282</v>
      </c>
    </row>
    <row r="5" spans="1:4" s="174" customFormat="1" ht="12.75" customHeight="1">
      <c r="A5" s="297"/>
      <c r="B5" s="298" t="s">
        <v>285</v>
      </c>
      <c r="C5" s="236" t="s">
        <v>283</v>
      </c>
      <c r="D5" s="237" t="s">
        <v>284</v>
      </c>
    </row>
    <row r="6" spans="1:4" s="244" customFormat="1">
      <c r="A6" s="238">
        <v>1</v>
      </c>
      <c r="B6" s="293" t="s">
        <v>286</v>
      </c>
      <c r="C6" s="293"/>
      <c r="D6" s="239"/>
    </row>
    <row r="7" spans="1:4" s="244" customFormat="1">
      <c r="A7" s="240" t="s">
        <v>272</v>
      </c>
      <c r="B7" s="294" t="s">
        <v>287</v>
      </c>
      <c r="C7" s="595">
        <v>4.4999999999999998E-2</v>
      </c>
      <c r="D7" s="591">
        <v>5430694.3152045915</v>
      </c>
    </row>
    <row r="8" spans="1:4" s="244" customFormat="1">
      <c r="A8" s="240" t="s">
        <v>273</v>
      </c>
      <c r="B8" s="294" t="s">
        <v>288</v>
      </c>
      <c r="C8" s="596">
        <v>0.06</v>
      </c>
      <c r="D8" s="591">
        <v>7240925.753606122</v>
      </c>
    </row>
    <row r="9" spans="1:4" s="244" customFormat="1">
      <c r="A9" s="240" t="s">
        <v>274</v>
      </c>
      <c r="B9" s="294" t="s">
        <v>289</v>
      </c>
      <c r="C9" s="596">
        <v>0.08</v>
      </c>
      <c r="D9" s="591">
        <v>9654567.6714748293</v>
      </c>
    </row>
    <row r="10" spans="1:4" s="244" customFormat="1">
      <c r="A10" s="238" t="s">
        <v>275</v>
      </c>
      <c r="B10" s="293" t="s">
        <v>290</v>
      </c>
      <c r="C10" s="292"/>
      <c r="D10" s="592"/>
    </row>
    <row r="11" spans="1:4" s="245" customFormat="1">
      <c r="A11" s="241" t="s">
        <v>276</v>
      </c>
      <c r="B11" s="291" t="s">
        <v>356</v>
      </c>
      <c r="C11" s="597">
        <v>0</v>
      </c>
      <c r="D11" s="591">
        <v>0</v>
      </c>
    </row>
    <row r="12" spans="1:4" s="245" customFormat="1">
      <c r="A12" s="241" t="s">
        <v>277</v>
      </c>
      <c r="B12" s="291" t="s">
        <v>291</v>
      </c>
      <c r="C12" s="597">
        <v>0</v>
      </c>
      <c r="D12" s="591">
        <v>0</v>
      </c>
    </row>
    <row r="13" spans="1:4" s="245" customFormat="1">
      <c r="A13" s="241" t="s">
        <v>278</v>
      </c>
      <c r="B13" s="291" t="s">
        <v>292</v>
      </c>
      <c r="C13" s="597">
        <v>0</v>
      </c>
      <c r="D13" s="591">
        <v>0</v>
      </c>
    </row>
    <row r="14" spans="1:4" s="245" customFormat="1">
      <c r="A14" s="238" t="s">
        <v>279</v>
      </c>
      <c r="B14" s="293" t="s">
        <v>353</v>
      </c>
      <c r="C14" s="598"/>
      <c r="D14" s="592"/>
    </row>
    <row r="15" spans="1:4" s="245" customFormat="1">
      <c r="A15" s="241">
        <v>3.1</v>
      </c>
      <c r="B15" s="291" t="s">
        <v>297</v>
      </c>
      <c r="C15" s="597">
        <v>0.11713202537560591</v>
      </c>
      <c r="D15" s="591">
        <v>14135738.318571178</v>
      </c>
    </row>
    <row r="16" spans="1:4" s="245" customFormat="1">
      <c r="A16" s="241">
        <v>3.2</v>
      </c>
      <c r="B16" s="291" t="s">
        <v>298</v>
      </c>
      <c r="C16" s="597">
        <v>0.14450056847367074</v>
      </c>
      <c r="D16" s="591">
        <v>17438631.461195458</v>
      </c>
    </row>
    <row r="17" spans="1:4" s="244" customFormat="1">
      <c r="A17" s="241">
        <v>3.3</v>
      </c>
      <c r="B17" s="291" t="s">
        <v>299</v>
      </c>
      <c r="C17" s="597">
        <v>0.18051180939217709</v>
      </c>
      <c r="D17" s="591">
        <v>21784543.490964245</v>
      </c>
    </row>
    <row r="18" spans="1:4" s="174" customFormat="1" ht="12.75" customHeight="1">
      <c r="A18" s="295"/>
      <c r="B18" s="296" t="s">
        <v>352</v>
      </c>
      <c r="C18" s="292" t="s">
        <v>283</v>
      </c>
      <c r="D18" s="593" t="s">
        <v>284</v>
      </c>
    </row>
    <row r="19" spans="1:4" s="244" customFormat="1">
      <c r="A19" s="242">
        <v>4</v>
      </c>
      <c r="B19" s="291" t="s">
        <v>293</v>
      </c>
      <c r="C19" s="597">
        <v>0.16213202537560589</v>
      </c>
      <c r="D19" s="591">
        <v>19566432.633775767</v>
      </c>
    </row>
    <row r="20" spans="1:4" s="244" customFormat="1">
      <c r="A20" s="242">
        <v>5</v>
      </c>
      <c r="B20" s="291" t="s">
        <v>90</v>
      </c>
      <c r="C20" s="597">
        <v>0.20450056847367074</v>
      </c>
      <c r="D20" s="591">
        <v>24679557.21480158</v>
      </c>
    </row>
    <row r="21" spans="1:4" s="244" customFormat="1" ht="13.5" thickBot="1">
      <c r="A21" s="246" t="s">
        <v>280</v>
      </c>
      <c r="B21" s="247" t="s">
        <v>294</v>
      </c>
      <c r="C21" s="599">
        <v>0.26051180939217711</v>
      </c>
      <c r="D21" s="594">
        <v>31439111.162439074</v>
      </c>
    </row>
    <row r="23" spans="1:4" ht="51">
      <c r="B23" s="209"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9"/>
  <sheetViews>
    <sheetView zoomScaleNormal="100" workbookViewId="0">
      <pane xSplit="1" ySplit="5" topLeftCell="B48" activePane="bottomRight" state="frozen"/>
      <selection activeCell="B47" sqref="B47"/>
      <selection pane="topRight" activeCell="B47" sqref="B47"/>
      <selection pane="bottomLeft" activeCell="B47" sqref="B47"/>
      <selection pane="bottomRight" activeCell="C6" sqref="C6:C69"/>
    </sheetView>
  </sheetViews>
  <sheetFormatPr defaultColWidth="9.140625" defaultRowHeight="14.25"/>
  <cols>
    <col min="1" max="1" width="10.7109375" style="4" customWidth="1"/>
    <col min="2" max="2" width="91.85546875" style="4" customWidth="1"/>
    <col min="3" max="3" width="23.140625" style="4" customWidth="1"/>
    <col min="4" max="4" width="22.5703125" style="4" customWidth="1"/>
    <col min="5" max="5" width="9.42578125" style="5" customWidth="1"/>
    <col min="6" max="16384" width="9.140625" style="5"/>
  </cols>
  <sheetData>
    <row r="1" spans="1:6">
      <c r="A1" s="2" t="s">
        <v>30</v>
      </c>
      <c r="B1" s="3" t="str">
        <f>'Info '!C2</f>
        <v>JSC Silk Bank</v>
      </c>
      <c r="E1" s="4"/>
      <c r="F1" s="4"/>
    </row>
    <row r="2" spans="1:6" s="2" customFormat="1" ht="15.75" customHeight="1">
      <c r="A2" s="2" t="s">
        <v>31</v>
      </c>
      <c r="B2" s="537">
        <f>'1. key ratios '!B2</f>
        <v>45291</v>
      </c>
    </row>
    <row r="3" spans="1:6" s="2" customFormat="1" ht="15.75" customHeight="1">
      <c r="A3" s="76"/>
    </row>
    <row r="4" spans="1:6" s="2" customFormat="1" ht="15.75" customHeight="1" thickBot="1">
      <c r="A4" s="2" t="s">
        <v>47</v>
      </c>
      <c r="B4" s="161" t="s">
        <v>178</v>
      </c>
      <c r="D4" s="20" t="s">
        <v>35</v>
      </c>
    </row>
    <row r="5" spans="1:6" ht="57.75" customHeight="1" thickBot="1">
      <c r="A5" s="623" t="s">
        <v>6</v>
      </c>
      <c r="B5" s="624" t="s">
        <v>218</v>
      </c>
      <c r="C5" s="625" t="s">
        <v>660</v>
      </c>
      <c r="D5" s="626" t="s">
        <v>49</v>
      </c>
    </row>
    <row r="6" spans="1:6" ht="15">
      <c r="A6" s="620">
        <v>1</v>
      </c>
      <c r="B6" s="621" t="s">
        <v>561</v>
      </c>
      <c r="C6" s="606">
        <v>54133789.841618873</v>
      </c>
      <c r="D6" s="622"/>
      <c r="E6" s="77"/>
    </row>
    <row r="7" spans="1:6" ht="15">
      <c r="A7" s="612">
        <v>1.1000000000000001</v>
      </c>
      <c r="B7" s="391" t="s">
        <v>562</v>
      </c>
      <c r="C7" s="602">
        <v>2443576.5099999942</v>
      </c>
      <c r="D7" s="78"/>
      <c r="E7" s="77"/>
    </row>
    <row r="8" spans="1:6" ht="15">
      <c r="A8" s="612">
        <v>1.2</v>
      </c>
      <c r="B8" s="391" t="s">
        <v>563</v>
      </c>
      <c r="C8" s="602">
        <v>3053640.359999944</v>
      </c>
      <c r="D8" s="78"/>
      <c r="E8" s="77"/>
    </row>
    <row r="9" spans="1:6" ht="15">
      <c r="A9" s="612">
        <v>1.3</v>
      </c>
      <c r="B9" s="391" t="s">
        <v>564</v>
      </c>
      <c r="C9" s="602">
        <v>48636572.971618935</v>
      </c>
      <c r="D9" s="78"/>
      <c r="E9" s="77"/>
    </row>
    <row r="10" spans="1:6" ht="15">
      <c r="A10" s="612">
        <v>2</v>
      </c>
      <c r="B10" s="376" t="s">
        <v>565</v>
      </c>
      <c r="C10" s="602">
        <v>134296.61193583731</v>
      </c>
      <c r="D10" s="78"/>
      <c r="E10" s="77"/>
    </row>
    <row r="11" spans="1:6" ht="15">
      <c r="A11" s="612">
        <v>2.1</v>
      </c>
      <c r="B11" s="389" t="s">
        <v>566</v>
      </c>
      <c r="C11" s="603">
        <v>134296.61193583731</v>
      </c>
      <c r="D11" s="436"/>
      <c r="E11" s="79"/>
    </row>
    <row r="12" spans="1:6" ht="15">
      <c r="A12" s="612">
        <v>3</v>
      </c>
      <c r="B12" s="378" t="s">
        <v>567</v>
      </c>
      <c r="C12" s="603">
        <v>0</v>
      </c>
      <c r="D12" s="436"/>
      <c r="E12" s="79"/>
    </row>
    <row r="13" spans="1:6" ht="15">
      <c r="A13" s="612">
        <v>4</v>
      </c>
      <c r="B13" s="379" t="s">
        <v>568</v>
      </c>
      <c r="C13" s="603">
        <v>0</v>
      </c>
      <c r="D13" s="436"/>
      <c r="E13" s="79"/>
    </row>
    <row r="14" spans="1:6" ht="15">
      <c r="A14" s="612">
        <v>5</v>
      </c>
      <c r="B14" s="380" t="s">
        <v>569</v>
      </c>
      <c r="C14" s="603">
        <v>20000</v>
      </c>
      <c r="D14" s="436"/>
      <c r="E14" s="79"/>
    </row>
    <row r="15" spans="1:6" ht="15">
      <c r="A15" s="612">
        <v>5.0999999999999996</v>
      </c>
      <c r="B15" s="381" t="s">
        <v>570</v>
      </c>
      <c r="C15" s="602">
        <v>20000</v>
      </c>
      <c r="D15" s="436"/>
      <c r="E15" s="77"/>
    </row>
    <row r="16" spans="1:6" ht="15">
      <c r="A16" s="612">
        <v>5.2</v>
      </c>
      <c r="B16" s="381" t="s">
        <v>571</v>
      </c>
      <c r="C16" s="602">
        <v>0</v>
      </c>
      <c r="D16" s="78"/>
      <c r="E16" s="77"/>
    </row>
    <row r="17" spans="1:5" ht="15">
      <c r="A17" s="612">
        <v>5.3</v>
      </c>
      <c r="B17" s="382" t="s">
        <v>572</v>
      </c>
      <c r="C17" s="602">
        <v>0</v>
      </c>
      <c r="D17" s="78"/>
      <c r="E17" s="77"/>
    </row>
    <row r="18" spans="1:5" ht="15">
      <c r="A18" s="612">
        <v>6</v>
      </c>
      <c r="B18" s="378" t="s">
        <v>573</v>
      </c>
      <c r="C18" s="602">
        <v>82286409.211369246</v>
      </c>
      <c r="D18" s="78"/>
      <c r="E18" s="77"/>
    </row>
    <row r="19" spans="1:5" ht="15">
      <c r="A19" s="612">
        <v>6.1</v>
      </c>
      <c r="B19" s="381" t="s">
        <v>571</v>
      </c>
      <c r="C19" s="603">
        <v>27213770.959984913</v>
      </c>
      <c r="D19" s="78"/>
      <c r="E19" s="77"/>
    </row>
    <row r="20" spans="1:5" ht="15">
      <c r="A20" s="612">
        <v>6.2</v>
      </c>
      <c r="B20" s="382" t="s">
        <v>572</v>
      </c>
      <c r="C20" s="603">
        <v>55072638.251384333</v>
      </c>
      <c r="D20" s="78"/>
      <c r="E20" s="77"/>
    </row>
    <row r="21" spans="1:5" ht="15">
      <c r="A21" s="612">
        <v>7</v>
      </c>
      <c r="B21" s="376" t="s">
        <v>574</v>
      </c>
      <c r="C21" s="603"/>
      <c r="D21" s="78"/>
      <c r="E21" s="77"/>
    </row>
    <row r="22" spans="1:5" ht="15">
      <c r="A22" s="612">
        <v>8</v>
      </c>
      <c r="B22" s="383" t="s">
        <v>575</v>
      </c>
      <c r="C22" s="602">
        <v>3651626.4593548691</v>
      </c>
      <c r="D22" s="78"/>
      <c r="E22" s="77"/>
    </row>
    <row r="23" spans="1:5" ht="15">
      <c r="A23" s="612">
        <v>9</v>
      </c>
      <c r="B23" s="379" t="s">
        <v>576</v>
      </c>
      <c r="C23" s="602">
        <v>20643828.830000006</v>
      </c>
      <c r="D23" s="437"/>
      <c r="E23" s="77"/>
    </row>
    <row r="24" spans="1:5" ht="15">
      <c r="A24" s="612">
        <v>9.1</v>
      </c>
      <c r="B24" s="381" t="s">
        <v>577</v>
      </c>
      <c r="C24" s="604">
        <v>20643828.830000006</v>
      </c>
      <c r="D24" s="80"/>
      <c r="E24" s="77"/>
    </row>
    <row r="25" spans="1:5" ht="15">
      <c r="A25" s="612">
        <v>9.1999999999999993</v>
      </c>
      <c r="B25" s="381" t="s">
        <v>578</v>
      </c>
      <c r="C25" s="605">
        <v>0</v>
      </c>
      <c r="D25" s="435"/>
      <c r="E25" s="81"/>
    </row>
    <row r="26" spans="1:5" ht="15.75">
      <c r="A26" s="612">
        <v>10</v>
      </c>
      <c r="B26" s="379" t="s">
        <v>579</v>
      </c>
      <c r="C26" s="606">
        <v>1120485.0400000012</v>
      </c>
      <c r="D26" s="535" t="s">
        <v>702</v>
      </c>
      <c r="E26" s="77"/>
    </row>
    <row r="27" spans="1:5" ht="15">
      <c r="A27" s="612">
        <v>10.1</v>
      </c>
      <c r="B27" s="381" t="s">
        <v>580</v>
      </c>
      <c r="C27" s="602">
        <v>0</v>
      </c>
      <c r="D27" s="78"/>
      <c r="E27" s="77"/>
    </row>
    <row r="28" spans="1:5" ht="15">
      <c r="A28" s="612">
        <v>10.199999999999999</v>
      </c>
      <c r="B28" s="381" t="s">
        <v>581</v>
      </c>
      <c r="C28" s="602">
        <v>1120485.0400000012</v>
      </c>
      <c r="D28" s="78"/>
      <c r="E28" s="77"/>
    </row>
    <row r="29" spans="1:5" ht="15">
      <c r="A29" s="612">
        <v>11</v>
      </c>
      <c r="B29" s="379" t="s">
        <v>582</v>
      </c>
      <c r="C29" s="602">
        <v>45248.5</v>
      </c>
      <c r="D29" s="78"/>
      <c r="E29" s="77"/>
    </row>
    <row r="30" spans="1:5" ht="15">
      <c r="A30" s="612">
        <v>11.1</v>
      </c>
      <c r="B30" s="381" t="s">
        <v>583</v>
      </c>
      <c r="C30" s="602">
        <v>45248.5</v>
      </c>
      <c r="D30" s="78"/>
      <c r="E30" s="77"/>
    </row>
    <row r="31" spans="1:5" ht="15">
      <c r="A31" s="612">
        <v>11.2</v>
      </c>
      <c r="B31" s="381" t="s">
        <v>584</v>
      </c>
      <c r="C31" s="602">
        <v>0</v>
      </c>
      <c r="D31" s="78"/>
      <c r="E31" s="77"/>
    </row>
    <row r="32" spans="1:5" ht="15">
      <c r="A32" s="612">
        <v>13</v>
      </c>
      <c r="B32" s="379" t="s">
        <v>585</v>
      </c>
      <c r="C32" s="602">
        <v>5033574.8099999996</v>
      </c>
      <c r="D32" s="78"/>
      <c r="E32" s="77"/>
    </row>
    <row r="33" spans="1:5" ht="15">
      <c r="A33" s="612">
        <v>13.1</v>
      </c>
      <c r="B33" s="600" t="s">
        <v>586</v>
      </c>
      <c r="C33" s="602">
        <v>0</v>
      </c>
      <c r="D33" s="78"/>
      <c r="E33" s="77"/>
    </row>
    <row r="34" spans="1:5" ht="15">
      <c r="A34" s="612">
        <v>13.2</v>
      </c>
      <c r="B34" s="600" t="s">
        <v>587</v>
      </c>
      <c r="C34" s="604">
        <v>0</v>
      </c>
      <c r="D34" s="80"/>
      <c r="E34" s="77"/>
    </row>
    <row r="35" spans="1:5" ht="15">
      <c r="A35" s="612">
        <v>14</v>
      </c>
      <c r="B35" s="399" t="s">
        <v>588</v>
      </c>
      <c r="C35" s="604">
        <v>167069259.30427885</v>
      </c>
      <c r="D35" s="80"/>
      <c r="E35" s="77"/>
    </row>
    <row r="36" spans="1:5" ht="15">
      <c r="A36" s="612"/>
      <c r="B36" s="396" t="s">
        <v>589</v>
      </c>
      <c r="C36" s="607"/>
      <c r="D36" s="82"/>
      <c r="E36" s="77"/>
    </row>
    <row r="37" spans="1:5" ht="15">
      <c r="A37" s="612">
        <v>15</v>
      </c>
      <c r="B37" s="387" t="s">
        <v>590</v>
      </c>
      <c r="C37" s="605">
        <v>240.22999999998137</v>
      </c>
      <c r="D37" s="435"/>
      <c r="E37" s="81"/>
    </row>
    <row r="38" spans="1:5" ht="15">
      <c r="A38" s="612">
        <v>15.1</v>
      </c>
      <c r="B38" s="389" t="s">
        <v>566</v>
      </c>
      <c r="C38" s="602">
        <v>240.22999999998137</v>
      </c>
      <c r="D38" s="78"/>
      <c r="E38" s="77"/>
    </row>
    <row r="39" spans="1:5" ht="15">
      <c r="A39" s="612">
        <v>16</v>
      </c>
      <c r="B39" s="376" t="s">
        <v>591</v>
      </c>
      <c r="C39" s="602">
        <v>0</v>
      </c>
      <c r="D39" s="78"/>
      <c r="E39" s="77"/>
    </row>
    <row r="40" spans="1:5" ht="15">
      <c r="A40" s="612">
        <v>17</v>
      </c>
      <c r="B40" s="376" t="s">
        <v>592</v>
      </c>
      <c r="C40" s="602">
        <v>102035712.67268446</v>
      </c>
      <c r="D40" s="78"/>
      <c r="E40" s="77"/>
    </row>
    <row r="41" spans="1:5" ht="15">
      <c r="A41" s="612">
        <v>17.100000000000001</v>
      </c>
      <c r="B41" s="390" t="s">
        <v>593</v>
      </c>
      <c r="C41" s="602">
        <v>100636595.76268446</v>
      </c>
      <c r="D41" s="78"/>
      <c r="E41" s="77"/>
    </row>
    <row r="42" spans="1:5" ht="15">
      <c r="A42" s="612">
        <v>17.2</v>
      </c>
      <c r="B42" s="391" t="s">
        <v>594</v>
      </c>
      <c r="C42" s="602">
        <v>0</v>
      </c>
      <c r="D42" s="78"/>
      <c r="E42" s="77"/>
    </row>
    <row r="43" spans="1:5" ht="15">
      <c r="A43" s="612">
        <v>17.3</v>
      </c>
      <c r="B43" s="429" t="s">
        <v>595</v>
      </c>
      <c r="C43" s="604">
        <v>0</v>
      </c>
      <c r="D43" s="80"/>
      <c r="E43" s="77"/>
    </row>
    <row r="44" spans="1:5" ht="15">
      <c r="A44" s="612">
        <v>17.399999999999999</v>
      </c>
      <c r="B44" s="430" t="s">
        <v>596</v>
      </c>
      <c r="C44" s="608">
        <v>1399116.91</v>
      </c>
      <c r="D44" s="613"/>
      <c r="E44" s="77"/>
    </row>
    <row r="45" spans="1:5" ht="15">
      <c r="A45" s="612">
        <v>18</v>
      </c>
      <c r="B45" s="399" t="s">
        <v>597</v>
      </c>
      <c r="C45" s="609">
        <v>56015.130083043972</v>
      </c>
      <c r="D45" s="614"/>
      <c r="E45" s="81"/>
    </row>
    <row r="46" spans="1:5" ht="15">
      <c r="A46" s="612">
        <v>19</v>
      </c>
      <c r="B46" s="399" t="s">
        <v>598</v>
      </c>
      <c r="C46" s="610">
        <v>1831361.398579011</v>
      </c>
      <c r="D46" s="615"/>
    </row>
    <row r="47" spans="1:5" ht="15">
      <c r="A47" s="612">
        <v>19.100000000000001</v>
      </c>
      <c r="B47" s="431" t="s">
        <v>599</v>
      </c>
      <c r="C47" s="610">
        <v>0</v>
      </c>
      <c r="D47" s="615"/>
    </row>
    <row r="48" spans="1:5" ht="15">
      <c r="A48" s="612">
        <v>19.2</v>
      </c>
      <c r="B48" s="431" t="s">
        <v>600</v>
      </c>
      <c r="C48" s="610">
        <v>1831361.398579011</v>
      </c>
      <c r="D48" s="615"/>
    </row>
    <row r="49" spans="1:4" ht="15">
      <c r="A49" s="612">
        <v>20</v>
      </c>
      <c r="B49" s="394" t="s">
        <v>601</v>
      </c>
      <c r="C49" s="610">
        <v>2878544.5300000003</v>
      </c>
      <c r="D49" s="615"/>
    </row>
    <row r="50" spans="1:4" ht="15.75">
      <c r="A50" s="612">
        <v>20.100000000000001</v>
      </c>
      <c r="B50" s="601" t="s">
        <v>751</v>
      </c>
      <c r="C50" s="610">
        <v>2875000</v>
      </c>
      <c r="D50" s="535" t="s">
        <v>750</v>
      </c>
    </row>
    <row r="51" spans="1:4" ht="15">
      <c r="A51" s="612">
        <v>21</v>
      </c>
      <c r="B51" s="432" t="s">
        <v>602</v>
      </c>
      <c r="C51" s="610">
        <v>1230708.3600000003</v>
      </c>
      <c r="D51" s="615"/>
    </row>
    <row r="52" spans="1:4" ht="15">
      <c r="A52" s="612">
        <v>21.1</v>
      </c>
      <c r="B52" s="391" t="s">
        <v>603</v>
      </c>
      <c r="C52" s="610">
        <v>0</v>
      </c>
      <c r="D52" s="615"/>
    </row>
    <row r="53" spans="1:4" ht="15">
      <c r="A53" s="612">
        <v>22</v>
      </c>
      <c r="B53" s="395" t="s">
        <v>604</v>
      </c>
      <c r="C53" s="610">
        <v>108032582.32134652</v>
      </c>
      <c r="D53" s="615"/>
    </row>
    <row r="54" spans="1:4" ht="15">
      <c r="A54" s="612"/>
      <c r="B54" s="396" t="s">
        <v>605</v>
      </c>
      <c r="C54" s="611"/>
      <c r="D54" s="615"/>
    </row>
    <row r="55" spans="1:4" ht="15.75">
      <c r="A55" s="612">
        <v>23</v>
      </c>
      <c r="B55" s="394" t="s">
        <v>606</v>
      </c>
      <c r="C55" s="610">
        <v>72746400</v>
      </c>
      <c r="D55" s="535" t="s">
        <v>756</v>
      </c>
    </row>
    <row r="56" spans="1:4" ht="15">
      <c r="A56" s="612">
        <v>24</v>
      </c>
      <c r="B56" s="394" t="s">
        <v>607</v>
      </c>
      <c r="C56" s="610">
        <v>0</v>
      </c>
      <c r="D56" s="615"/>
    </row>
    <row r="57" spans="1:4" ht="15">
      <c r="A57" s="612">
        <v>25</v>
      </c>
      <c r="B57" s="399" t="s">
        <v>608</v>
      </c>
      <c r="C57" s="610">
        <v>0</v>
      </c>
      <c r="D57" s="615"/>
    </row>
    <row r="58" spans="1:4" ht="15">
      <c r="A58" s="612">
        <v>26</v>
      </c>
      <c r="B58" s="399" t="s">
        <v>609</v>
      </c>
      <c r="C58" s="610">
        <v>0</v>
      </c>
      <c r="D58" s="615"/>
    </row>
    <row r="59" spans="1:4" ht="15">
      <c r="A59" s="612">
        <v>27</v>
      </c>
      <c r="B59" s="399" t="s">
        <v>610</v>
      </c>
      <c r="C59" s="610">
        <v>0</v>
      </c>
      <c r="D59" s="615"/>
    </row>
    <row r="60" spans="1:4" ht="15">
      <c r="A60" s="612">
        <v>27.1</v>
      </c>
      <c r="B60" s="430" t="s">
        <v>611</v>
      </c>
      <c r="C60" s="610">
        <v>0</v>
      </c>
      <c r="D60" s="615"/>
    </row>
    <row r="61" spans="1:4" ht="15">
      <c r="A61" s="612">
        <v>27.2</v>
      </c>
      <c r="B61" s="430" t="s">
        <v>612</v>
      </c>
      <c r="C61" s="610">
        <v>0</v>
      </c>
      <c r="D61" s="615"/>
    </row>
    <row r="62" spans="1:4" ht="15">
      <c r="A62" s="612">
        <v>28</v>
      </c>
      <c r="B62" s="397" t="s">
        <v>613</v>
      </c>
      <c r="C62" s="610">
        <v>0</v>
      </c>
      <c r="D62" s="615"/>
    </row>
    <row r="63" spans="1:4" ht="15">
      <c r="A63" s="612">
        <v>29</v>
      </c>
      <c r="B63" s="399" t="s">
        <v>614</v>
      </c>
      <c r="C63" s="610">
        <v>3985507.7298158458</v>
      </c>
      <c r="D63" s="615"/>
    </row>
    <row r="64" spans="1:4" ht="15">
      <c r="A64" s="612">
        <v>29.1</v>
      </c>
      <c r="B64" s="433" t="s">
        <v>615</v>
      </c>
      <c r="C64" s="610">
        <v>3985507.7298158458</v>
      </c>
      <c r="D64" s="615"/>
    </row>
    <row r="65" spans="1:4" ht="15">
      <c r="A65" s="612">
        <v>29.2</v>
      </c>
      <c r="B65" s="431" t="s">
        <v>616</v>
      </c>
      <c r="C65" s="610">
        <v>0</v>
      </c>
      <c r="D65" s="615"/>
    </row>
    <row r="66" spans="1:4" ht="15">
      <c r="A66" s="612">
        <v>29.3</v>
      </c>
      <c r="B66" s="431" t="s">
        <v>617</v>
      </c>
      <c r="C66" s="610">
        <v>0</v>
      </c>
      <c r="D66" s="615"/>
    </row>
    <row r="67" spans="1:4" ht="15.75">
      <c r="A67" s="612">
        <v>30</v>
      </c>
      <c r="B67" s="399" t="s">
        <v>618</v>
      </c>
      <c r="C67" s="610">
        <v>-17695230.990883514</v>
      </c>
      <c r="D67" s="535" t="s">
        <v>757</v>
      </c>
    </row>
    <row r="68" spans="1:4" ht="15">
      <c r="A68" s="612">
        <v>31</v>
      </c>
      <c r="B68" s="434" t="s">
        <v>619</v>
      </c>
      <c r="C68" s="610">
        <v>59036676.738932326</v>
      </c>
      <c r="D68" s="615"/>
    </row>
    <row r="69" spans="1:4" ht="15.75" thickBot="1">
      <c r="A69" s="616">
        <v>32</v>
      </c>
      <c r="B69" s="617" t="s">
        <v>620</v>
      </c>
      <c r="C69" s="618">
        <v>167069259.06027883</v>
      </c>
      <c r="D69" s="619"/>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85" zoomScaleNormal="85" workbookViewId="0">
      <pane xSplit="1" ySplit="4" topLeftCell="B5" activePane="bottomRight" state="frozen"/>
      <selection activeCell="B9" sqref="B9"/>
      <selection pane="topRight" activeCell="B9" sqref="B9"/>
      <selection pane="bottomLeft" activeCell="B9" sqref="B9"/>
      <selection pane="bottomRight" activeCell="C8" sqref="C8:S22"/>
    </sheetView>
  </sheetViews>
  <sheetFormatPr defaultColWidth="9.140625" defaultRowHeight="12.75"/>
  <cols>
    <col min="1" max="1" width="10.5703125" style="4" bestFit="1" customWidth="1"/>
    <col min="2" max="2" width="83.28515625" style="4" customWidth="1"/>
    <col min="3" max="3" width="15.85546875" style="4"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19" bestFit="1" customWidth="1"/>
    <col min="17" max="17" width="14.7109375" style="19" customWidth="1"/>
    <col min="18" max="18" width="13" style="19" bestFit="1" customWidth="1"/>
    <col min="19" max="19" width="20" style="19" customWidth="1"/>
    <col min="20" max="16384" width="9.140625" style="19"/>
  </cols>
  <sheetData>
    <row r="1" spans="1:19">
      <c r="A1" s="2" t="s">
        <v>30</v>
      </c>
      <c r="B1" s="3" t="str">
        <f>'Info '!C2</f>
        <v>JSC Silk Bank</v>
      </c>
    </row>
    <row r="2" spans="1:19">
      <c r="A2" s="2" t="s">
        <v>31</v>
      </c>
      <c r="B2" s="537">
        <f>'1. key ratios '!B2</f>
        <v>45291</v>
      </c>
    </row>
    <row r="4" spans="1:19" ht="26.25" thickBot="1">
      <c r="A4" s="4" t="s">
        <v>146</v>
      </c>
      <c r="B4" s="199" t="s">
        <v>251</v>
      </c>
    </row>
    <row r="5" spans="1:19" s="187" customFormat="1">
      <c r="A5" s="182"/>
      <c r="B5" s="183"/>
      <c r="C5" s="184" t="s">
        <v>0</v>
      </c>
      <c r="D5" s="184" t="s">
        <v>1</v>
      </c>
      <c r="E5" s="184" t="s">
        <v>2</v>
      </c>
      <c r="F5" s="184" t="s">
        <v>3</v>
      </c>
      <c r="G5" s="184" t="s">
        <v>4</v>
      </c>
      <c r="H5" s="184" t="s">
        <v>5</v>
      </c>
      <c r="I5" s="184" t="s">
        <v>8</v>
      </c>
      <c r="J5" s="184" t="s">
        <v>9</v>
      </c>
      <c r="K5" s="184" t="s">
        <v>10</v>
      </c>
      <c r="L5" s="184" t="s">
        <v>11</v>
      </c>
      <c r="M5" s="184" t="s">
        <v>12</v>
      </c>
      <c r="N5" s="184" t="s">
        <v>13</v>
      </c>
      <c r="O5" s="184" t="s">
        <v>235</v>
      </c>
      <c r="P5" s="184" t="s">
        <v>236</v>
      </c>
      <c r="Q5" s="184" t="s">
        <v>237</v>
      </c>
      <c r="R5" s="185" t="s">
        <v>238</v>
      </c>
      <c r="S5" s="186" t="s">
        <v>239</v>
      </c>
    </row>
    <row r="6" spans="1:19" s="187" customFormat="1" ht="99" customHeight="1">
      <c r="A6" s="188"/>
      <c r="B6" s="718" t="s">
        <v>240</v>
      </c>
      <c r="C6" s="714">
        <v>0</v>
      </c>
      <c r="D6" s="715"/>
      <c r="E6" s="714">
        <v>0.2</v>
      </c>
      <c r="F6" s="715"/>
      <c r="G6" s="714">
        <v>0.35</v>
      </c>
      <c r="H6" s="715"/>
      <c r="I6" s="714">
        <v>0.5</v>
      </c>
      <c r="J6" s="715"/>
      <c r="K6" s="714">
        <v>0.75</v>
      </c>
      <c r="L6" s="715"/>
      <c r="M6" s="714">
        <v>1</v>
      </c>
      <c r="N6" s="715"/>
      <c r="O6" s="714">
        <v>1.5</v>
      </c>
      <c r="P6" s="715"/>
      <c r="Q6" s="714">
        <v>2.5</v>
      </c>
      <c r="R6" s="715"/>
      <c r="S6" s="716" t="s">
        <v>145</v>
      </c>
    </row>
    <row r="7" spans="1:19" s="187" customFormat="1" ht="30.75" customHeight="1">
      <c r="A7" s="188"/>
      <c r="B7" s="719"/>
      <c r="C7" s="180" t="s">
        <v>148</v>
      </c>
      <c r="D7" s="180" t="s">
        <v>147</v>
      </c>
      <c r="E7" s="180" t="s">
        <v>148</v>
      </c>
      <c r="F7" s="180" t="s">
        <v>147</v>
      </c>
      <c r="G7" s="180" t="s">
        <v>148</v>
      </c>
      <c r="H7" s="180" t="s">
        <v>147</v>
      </c>
      <c r="I7" s="180" t="s">
        <v>148</v>
      </c>
      <c r="J7" s="180" t="s">
        <v>147</v>
      </c>
      <c r="K7" s="180" t="s">
        <v>148</v>
      </c>
      <c r="L7" s="180" t="s">
        <v>147</v>
      </c>
      <c r="M7" s="180" t="s">
        <v>148</v>
      </c>
      <c r="N7" s="180" t="s">
        <v>147</v>
      </c>
      <c r="O7" s="180" t="s">
        <v>148</v>
      </c>
      <c r="P7" s="180" t="s">
        <v>147</v>
      </c>
      <c r="Q7" s="180" t="s">
        <v>148</v>
      </c>
      <c r="R7" s="180" t="s">
        <v>147</v>
      </c>
      <c r="S7" s="717"/>
    </row>
    <row r="8" spans="1:19">
      <c r="A8" s="83">
        <v>1</v>
      </c>
      <c r="B8" s="1" t="s">
        <v>51</v>
      </c>
      <c r="C8" s="84">
        <v>25182449.868560866</v>
      </c>
      <c r="D8" s="84"/>
      <c r="E8" s="84">
        <v>0</v>
      </c>
      <c r="F8" s="84"/>
      <c r="G8" s="84">
        <v>0</v>
      </c>
      <c r="H8" s="84"/>
      <c r="I8" s="84">
        <v>0</v>
      </c>
      <c r="J8" s="84"/>
      <c r="K8" s="84">
        <v>0</v>
      </c>
      <c r="L8" s="84"/>
      <c r="M8" s="84">
        <v>2871077.0599999917</v>
      </c>
      <c r="N8" s="84"/>
      <c r="O8" s="84">
        <v>0</v>
      </c>
      <c r="P8" s="84"/>
      <c r="Q8" s="84">
        <v>0</v>
      </c>
      <c r="R8" s="84"/>
      <c r="S8" s="200">
        <v>2871077.0599999917</v>
      </c>
    </row>
    <row r="9" spans="1:19">
      <c r="A9" s="83">
        <v>2</v>
      </c>
      <c r="B9" s="1" t="s">
        <v>52</v>
      </c>
      <c r="C9" s="84">
        <v>0</v>
      </c>
      <c r="D9" s="84"/>
      <c r="E9" s="84">
        <v>0</v>
      </c>
      <c r="F9" s="84"/>
      <c r="G9" s="84">
        <v>0</v>
      </c>
      <c r="H9" s="84"/>
      <c r="I9" s="84">
        <v>0</v>
      </c>
      <c r="J9" s="84"/>
      <c r="K9" s="84">
        <v>0</v>
      </c>
      <c r="L9" s="84"/>
      <c r="M9" s="84">
        <v>0</v>
      </c>
      <c r="N9" s="84"/>
      <c r="O9" s="84">
        <v>0</v>
      </c>
      <c r="P9" s="84"/>
      <c r="Q9" s="84">
        <v>0</v>
      </c>
      <c r="R9" s="84"/>
      <c r="S9" s="200">
        <v>0</v>
      </c>
    </row>
    <row r="10" spans="1:19">
      <c r="A10" s="83">
        <v>3</v>
      </c>
      <c r="B10" s="1" t="s">
        <v>164</v>
      </c>
      <c r="C10" s="84">
        <v>0</v>
      </c>
      <c r="D10" s="84"/>
      <c r="E10" s="84">
        <v>0</v>
      </c>
      <c r="F10" s="84"/>
      <c r="G10" s="84">
        <v>0</v>
      </c>
      <c r="H10" s="84"/>
      <c r="I10" s="84">
        <v>0</v>
      </c>
      <c r="J10" s="84"/>
      <c r="K10" s="84">
        <v>0</v>
      </c>
      <c r="L10" s="84"/>
      <c r="M10" s="84">
        <v>0</v>
      </c>
      <c r="N10" s="84"/>
      <c r="O10" s="84">
        <v>0</v>
      </c>
      <c r="P10" s="84"/>
      <c r="Q10" s="84">
        <v>0</v>
      </c>
      <c r="R10" s="84"/>
      <c r="S10" s="200">
        <v>0</v>
      </c>
    </row>
    <row r="11" spans="1:19">
      <c r="A11" s="83">
        <v>4</v>
      </c>
      <c r="B11" s="1" t="s">
        <v>53</v>
      </c>
      <c r="C11" s="84">
        <v>0</v>
      </c>
      <c r="D11" s="84"/>
      <c r="E11" s="84">
        <v>0</v>
      </c>
      <c r="F11" s="84"/>
      <c r="G11" s="84">
        <v>0</v>
      </c>
      <c r="H11" s="84"/>
      <c r="I11" s="84">
        <v>0</v>
      </c>
      <c r="J11" s="84"/>
      <c r="K11" s="84">
        <v>0</v>
      </c>
      <c r="L11" s="84"/>
      <c r="M11" s="84">
        <v>0</v>
      </c>
      <c r="N11" s="84"/>
      <c r="O11" s="84">
        <v>0</v>
      </c>
      <c r="P11" s="84"/>
      <c r="Q11" s="84">
        <v>0</v>
      </c>
      <c r="R11" s="84"/>
      <c r="S11" s="200">
        <v>0</v>
      </c>
    </row>
    <row r="12" spans="1:19">
      <c r="A12" s="83">
        <v>5</v>
      </c>
      <c r="B12" s="1" t="s">
        <v>54</v>
      </c>
      <c r="C12" s="84">
        <v>0</v>
      </c>
      <c r="D12" s="84"/>
      <c r="E12" s="84">
        <v>0</v>
      </c>
      <c r="F12" s="84"/>
      <c r="G12" s="84">
        <v>0</v>
      </c>
      <c r="H12" s="84"/>
      <c r="I12" s="84">
        <v>0</v>
      </c>
      <c r="J12" s="84"/>
      <c r="K12" s="84">
        <v>0</v>
      </c>
      <c r="L12" s="84"/>
      <c r="M12" s="84">
        <v>0</v>
      </c>
      <c r="N12" s="84"/>
      <c r="O12" s="84">
        <v>0</v>
      </c>
      <c r="P12" s="84"/>
      <c r="Q12" s="84">
        <v>0</v>
      </c>
      <c r="R12" s="84"/>
      <c r="S12" s="200">
        <v>0</v>
      </c>
    </row>
    <row r="13" spans="1:19">
      <c r="A13" s="83">
        <v>6</v>
      </c>
      <c r="B13" s="1" t="s">
        <v>55</v>
      </c>
      <c r="C13" s="84">
        <v>0</v>
      </c>
      <c r="D13" s="84"/>
      <c r="E13" s="84">
        <v>40166525.341618888</v>
      </c>
      <c r="F13" s="84"/>
      <c r="G13" s="84">
        <v>0</v>
      </c>
      <c r="H13" s="84"/>
      <c r="I13" s="84">
        <v>0</v>
      </c>
      <c r="J13" s="84"/>
      <c r="K13" s="84">
        <v>0</v>
      </c>
      <c r="L13" s="84"/>
      <c r="M13" s="84">
        <v>8470047.6300000399</v>
      </c>
      <c r="N13" s="84"/>
      <c r="O13" s="84">
        <v>0</v>
      </c>
      <c r="P13" s="84"/>
      <c r="Q13" s="84">
        <v>0</v>
      </c>
      <c r="R13" s="84"/>
      <c r="S13" s="200">
        <v>16503352.698323818</v>
      </c>
    </row>
    <row r="14" spans="1:19">
      <c r="A14" s="83">
        <v>7</v>
      </c>
      <c r="B14" s="1" t="s">
        <v>56</v>
      </c>
      <c r="C14" s="84">
        <v>0</v>
      </c>
      <c r="D14" s="84"/>
      <c r="E14" s="84">
        <v>0</v>
      </c>
      <c r="F14" s="84"/>
      <c r="G14" s="84">
        <v>0</v>
      </c>
      <c r="H14" s="84"/>
      <c r="I14" s="84">
        <v>0</v>
      </c>
      <c r="J14" s="84"/>
      <c r="K14" s="84">
        <v>0</v>
      </c>
      <c r="L14" s="84"/>
      <c r="M14" s="84">
        <v>41186625</v>
      </c>
      <c r="N14" s="84">
        <v>4279663.7597029284</v>
      </c>
      <c r="O14" s="84">
        <v>0</v>
      </c>
      <c r="P14" s="84"/>
      <c r="Q14" s="84">
        <v>0</v>
      </c>
      <c r="R14" s="84"/>
      <c r="S14" s="200">
        <v>45466288.759702928</v>
      </c>
    </row>
    <row r="15" spans="1:19">
      <c r="A15" s="83">
        <v>8</v>
      </c>
      <c r="B15" s="1" t="s">
        <v>57</v>
      </c>
      <c r="C15" s="84">
        <v>0</v>
      </c>
      <c r="D15" s="84"/>
      <c r="E15" s="84">
        <v>0</v>
      </c>
      <c r="F15" s="84"/>
      <c r="G15" s="84">
        <v>0</v>
      </c>
      <c r="H15" s="84"/>
      <c r="I15" s="84">
        <v>0</v>
      </c>
      <c r="J15" s="84"/>
      <c r="K15" s="84">
        <v>0</v>
      </c>
      <c r="L15" s="84"/>
      <c r="M15" s="84">
        <v>14464497.560000001</v>
      </c>
      <c r="N15" s="84"/>
      <c r="O15" s="84">
        <v>0</v>
      </c>
      <c r="P15" s="84"/>
      <c r="Q15" s="84">
        <v>0</v>
      </c>
      <c r="R15" s="84"/>
      <c r="S15" s="200">
        <v>14464497.560000001</v>
      </c>
    </row>
    <row r="16" spans="1:19">
      <c r="A16" s="83">
        <v>9</v>
      </c>
      <c r="B16" s="1" t="s">
        <v>58</v>
      </c>
      <c r="C16" s="84">
        <v>0</v>
      </c>
      <c r="D16" s="84"/>
      <c r="E16" s="84">
        <v>0</v>
      </c>
      <c r="F16" s="84"/>
      <c r="G16" s="84">
        <v>0</v>
      </c>
      <c r="H16" s="84"/>
      <c r="I16" s="84">
        <v>0</v>
      </c>
      <c r="J16" s="84"/>
      <c r="K16" s="84">
        <v>0</v>
      </c>
      <c r="L16" s="84"/>
      <c r="M16" s="84">
        <v>0</v>
      </c>
      <c r="N16" s="84"/>
      <c r="O16" s="84">
        <v>0</v>
      </c>
      <c r="P16" s="84"/>
      <c r="Q16" s="84">
        <v>0</v>
      </c>
      <c r="R16" s="84"/>
      <c r="S16" s="200">
        <v>0</v>
      </c>
    </row>
    <row r="17" spans="1:19">
      <c r="A17" s="83">
        <v>10</v>
      </c>
      <c r="B17" s="1" t="s">
        <v>59</v>
      </c>
      <c r="C17" s="84">
        <v>0</v>
      </c>
      <c r="D17" s="84"/>
      <c r="E17" s="84">
        <v>0</v>
      </c>
      <c r="F17" s="84"/>
      <c r="G17" s="84">
        <v>0</v>
      </c>
      <c r="H17" s="84"/>
      <c r="I17" s="84">
        <v>0</v>
      </c>
      <c r="J17" s="84"/>
      <c r="K17" s="84">
        <v>0</v>
      </c>
      <c r="L17" s="84"/>
      <c r="M17" s="84">
        <v>434716.09</v>
      </c>
      <c r="N17" s="84"/>
      <c r="O17" s="84">
        <v>0</v>
      </c>
      <c r="P17" s="84"/>
      <c r="Q17" s="84">
        <v>0</v>
      </c>
      <c r="R17" s="84"/>
      <c r="S17" s="200">
        <v>434716.09</v>
      </c>
    </row>
    <row r="18" spans="1:19">
      <c r="A18" s="83">
        <v>11</v>
      </c>
      <c r="B18" s="1" t="s">
        <v>60</v>
      </c>
      <c r="C18" s="84">
        <v>0</v>
      </c>
      <c r="D18" s="84"/>
      <c r="E18" s="84">
        <v>0</v>
      </c>
      <c r="F18" s="84"/>
      <c r="G18" s="84">
        <v>0</v>
      </c>
      <c r="H18" s="84"/>
      <c r="I18" s="84">
        <v>0</v>
      </c>
      <c r="J18" s="84"/>
      <c r="K18" s="84">
        <v>0</v>
      </c>
      <c r="L18" s="84"/>
      <c r="M18" s="84">
        <v>0</v>
      </c>
      <c r="N18" s="84"/>
      <c r="O18" s="84">
        <v>0</v>
      </c>
      <c r="P18" s="84"/>
      <c r="Q18" s="84">
        <v>0</v>
      </c>
      <c r="R18" s="84"/>
      <c r="S18" s="200">
        <v>0</v>
      </c>
    </row>
    <row r="19" spans="1:19">
      <c r="A19" s="83">
        <v>12</v>
      </c>
      <c r="B19" s="1" t="s">
        <v>61</v>
      </c>
      <c r="C19" s="84">
        <v>0</v>
      </c>
      <c r="D19" s="84"/>
      <c r="E19" s="84">
        <v>0</v>
      </c>
      <c r="F19" s="84"/>
      <c r="G19" s="84">
        <v>0</v>
      </c>
      <c r="H19" s="84"/>
      <c r="I19" s="84">
        <v>0</v>
      </c>
      <c r="J19" s="84"/>
      <c r="K19" s="84">
        <v>0</v>
      </c>
      <c r="L19" s="84"/>
      <c r="M19" s="84">
        <v>0</v>
      </c>
      <c r="N19" s="84"/>
      <c r="O19" s="84">
        <v>0</v>
      </c>
      <c r="P19" s="84"/>
      <c r="Q19" s="84">
        <v>0</v>
      </c>
      <c r="R19" s="84"/>
      <c r="S19" s="200">
        <v>0</v>
      </c>
    </row>
    <row r="20" spans="1:19">
      <c r="A20" s="83">
        <v>13</v>
      </c>
      <c r="B20" s="1" t="s">
        <v>144</v>
      </c>
      <c r="C20" s="84">
        <v>0</v>
      </c>
      <c r="D20" s="84"/>
      <c r="E20" s="84">
        <v>0</v>
      </c>
      <c r="F20" s="84"/>
      <c r="G20" s="84">
        <v>0</v>
      </c>
      <c r="H20" s="84"/>
      <c r="I20" s="84">
        <v>0</v>
      </c>
      <c r="J20" s="84"/>
      <c r="K20" s="84">
        <v>0</v>
      </c>
      <c r="L20" s="84"/>
      <c r="M20" s="84">
        <v>0</v>
      </c>
      <c r="N20" s="84"/>
      <c r="O20" s="84">
        <v>0</v>
      </c>
      <c r="P20" s="84"/>
      <c r="Q20" s="84">
        <v>0</v>
      </c>
      <c r="R20" s="84"/>
      <c r="S20" s="200">
        <v>0</v>
      </c>
    </row>
    <row r="21" spans="1:19">
      <c r="A21" s="83">
        <v>14</v>
      </c>
      <c r="B21" s="1" t="s">
        <v>63</v>
      </c>
      <c r="C21" s="84">
        <v>2281714.7999999998</v>
      </c>
      <c r="D21" s="84"/>
      <c r="E21" s="84">
        <v>161862.19999999995</v>
      </c>
      <c r="F21" s="84"/>
      <c r="G21" s="84">
        <v>0</v>
      </c>
      <c r="H21" s="84"/>
      <c r="I21" s="84">
        <v>0</v>
      </c>
      <c r="J21" s="84"/>
      <c r="K21" s="84">
        <v>0</v>
      </c>
      <c r="L21" s="84"/>
      <c r="M21" s="84">
        <v>30729259.772714704</v>
      </c>
      <c r="N21" s="84"/>
      <c r="O21" s="84">
        <v>0</v>
      </c>
      <c r="P21" s="84"/>
      <c r="Q21" s="84">
        <v>0</v>
      </c>
      <c r="R21" s="84"/>
      <c r="S21" s="200">
        <v>30761632.212714706</v>
      </c>
    </row>
    <row r="22" spans="1:19" ht="13.5" thickBot="1">
      <c r="A22" s="85"/>
      <c r="B22" s="86" t="s">
        <v>64</v>
      </c>
      <c r="C22" s="87">
        <v>27464164.668560866</v>
      </c>
      <c r="D22" s="87">
        <v>0</v>
      </c>
      <c r="E22" s="87">
        <v>40328387.541618891</v>
      </c>
      <c r="F22" s="87">
        <v>0</v>
      </c>
      <c r="G22" s="87">
        <v>0</v>
      </c>
      <c r="H22" s="87">
        <v>0</v>
      </c>
      <c r="I22" s="87">
        <v>0</v>
      </c>
      <c r="J22" s="87">
        <v>0</v>
      </c>
      <c r="K22" s="87">
        <v>0</v>
      </c>
      <c r="L22" s="87">
        <v>0</v>
      </c>
      <c r="M22" s="87">
        <v>98156223.112714738</v>
      </c>
      <c r="N22" s="87">
        <v>4279663.7597029284</v>
      </c>
      <c r="O22" s="87">
        <v>0</v>
      </c>
      <c r="P22" s="87">
        <v>0</v>
      </c>
      <c r="Q22" s="87">
        <v>0</v>
      </c>
      <c r="R22" s="87">
        <v>0</v>
      </c>
      <c r="S22" s="201">
        <v>110501564.38074145</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A29" sqref="A29"/>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9"/>
  </cols>
  <sheetData>
    <row r="1" spans="1:22">
      <c r="A1" s="2" t="s">
        <v>30</v>
      </c>
      <c r="B1" s="3" t="str">
        <f>'Info '!C2</f>
        <v>JSC Silk Bank</v>
      </c>
    </row>
    <row r="2" spans="1:22">
      <c r="A2" s="2" t="s">
        <v>31</v>
      </c>
      <c r="B2" s="537">
        <f>'1. key ratios '!B2</f>
        <v>45291</v>
      </c>
    </row>
    <row r="4" spans="1:22" ht="13.5" thickBot="1">
      <c r="A4" s="4" t="s">
        <v>243</v>
      </c>
      <c r="B4" s="88" t="s">
        <v>50</v>
      </c>
      <c r="V4" s="20" t="s">
        <v>35</v>
      </c>
    </row>
    <row r="5" spans="1:22" ht="12.75" customHeight="1">
      <c r="A5" s="89"/>
      <c r="B5" s="90"/>
      <c r="C5" s="720" t="s">
        <v>169</v>
      </c>
      <c r="D5" s="721"/>
      <c r="E5" s="721"/>
      <c r="F5" s="721"/>
      <c r="G5" s="721"/>
      <c r="H5" s="721"/>
      <c r="I5" s="721"/>
      <c r="J5" s="721"/>
      <c r="K5" s="721"/>
      <c r="L5" s="722"/>
      <c r="M5" s="723" t="s">
        <v>170</v>
      </c>
      <c r="N5" s="724"/>
      <c r="O5" s="724"/>
      <c r="P5" s="724"/>
      <c r="Q5" s="724"/>
      <c r="R5" s="724"/>
      <c r="S5" s="725"/>
      <c r="T5" s="728" t="s">
        <v>241</v>
      </c>
      <c r="U5" s="728" t="s">
        <v>242</v>
      </c>
      <c r="V5" s="726" t="s">
        <v>76</v>
      </c>
    </row>
    <row r="6" spans="1:22" s="50" customFormat="1" ht="102">
      <c r="A6" s="48"/>
      <c r="B6" s="91"/>
      <c r="C6" s="92" t="s">
        <v>65</v>
      </c>
      <c r="D6" s="164" t="s">
        <v>66</v>
      </c>
      <c r="E6" s="118" t="s">
        <v>172</v>
      </c>
      <c r="F6" s="118" t="s">
        <v>173</v>
      </c>
      <c r="G6" s="164" t="s">
        <v>176</v>
      </c>
      <c r="H6" s="164" t="s">
        <v>171</v>
      </c>
      <c r="I6" s="164" t="s">
        <v>67</v>
      </c>
      <c r="J6" s="164" t="s">
        <v>68</v>
      </c>
      <c r="K6" s="93" t="s">
        <v>69</v>
      </c>
      <c r="L6" s="94" t="s">
        <v>70</v>
      </c>
      <c r="M6" s="92" t="s">
        <v>174</v>
      </c>
      <c r="N6" s="93" t="s">
        <v>71</v>
      </c>
      <c r="O6" s="93" t="s">
        <v>72</v>
      </c>
      <c r="P6" s="93" t="s">
        <v>73</v>
      </c>
      <c r="Q6" s="93" t="s">
        <v>74</v>
      </c>
      <c r="R6" s="93" t="s">
        <v>75</v>
      </c>
      <c r="S6" s="181" t="s">
        <v>175</v>
      </c>
      <c r="T6" s="729"/>
      <c r="U6" s="729"/>
      <c r="V6" s="727"/>
    </row>
    <row r="7" spans="1:22">
      <c r="A7" s="95">
        <v>1</v>
      </c>
      <c r="B7" s="1" t="s">
        <v>51</v>
      </c>
      <c r="C7" s="96"/>
      <c r="D7" s="84"/>
      <c r="E7" s="84"/>
      <c r="F7" s="84"/>
      <c r="G7" s="84"/>
      <c r="H7" s="84"/>
      <c r="I7" s="84"/>
      <c r="J7" s="84"/>
      <c r="K7" s="84"/>
      <c r="L7" s="97"/>
      <c r="M7" s="96"/>
      <c r="N7" s="84"/>
      <c r="O7" s="84"/>
      <c r="P7" s="84"/>
      <c r="Q7" s="84"/>
      <c r="R7" s="84"/>
      <c r="S7" s="97"/>
      <c r="T7" s="189"/>
      <c r="U7" s="189"/>
      <c r="V7" s="98">
        <f>SUM(C7:S7)</f>
        <v>0</v>
      </c>
    </row>
    <row r="8" spans="1:22">
      <c r="A8" s="95">
        <v>2</v>
      </c>
      <c r="B8" s="1" t="s">
        <v>52</v>
      </c>
      <c r="C8" s="96"/>
      <c r="D8" s="84"/>
      <c r="E8" s="84"/>
      <c r="F8" s="84"/>
      <c r="G8" s="84"/>
      <c r="H8" s="84"/>
      <c r="I8" s="84"/>
      <c r="J8" s="84"/>
      <c r="K8" s="84"/>
      <c r="L8" s="97"/>
      <c r="M8" s="96"/>
      <c r="N8" s="84"/>
      <c r="O8" s="84"/>
      <c r="P8" s="84"/>
      <c r="Q8" s="84"/>
      <c r="R8" s="84"/>
      <c r="S8" s="97"/>
      <c r="T8" s="189"/>
      <c r="U8" s="189"/>
      <c r="V8" s="98">
        <f t="shared" ref="V8:V20" si="0">SUM(C8:S8)</f>
        <v>0</v>
      </c>
    </row>
    <row r="9" spans="1:22">
      <c r="A9" s="95">
        <v>3</v>
      </c>
      <c r="B9" s="1" t="s">
        <v>165</v>
      </c>
      <c r="C9" s="96"/>
      <c r="D9" s="84"/>
      <c r="E9" s="84"/>
      <c r="F9" s="84"/>
      <c r="G9" s="84"/>
      <c r="H9" s="84"/>
      <c r="I9" s="84"/>
      <c r="J9" s="84"/>
      <c r="K9" s="84"/>
      <c r="L9" s="97"/>
      <c r="M9" s="96"/>
      <c r="N9" s="84"/>
      <c r="O9" s="84"/>
      <c r="P9" s="84"/>
      <c r="Q9" s="84"/>
      <c r="R9" s="84"/>
      <c r="S9" s="97"/>
      <c r="T9" s="189"/>
      <c r="U9" s="189"/>
      <c r="V9" s="98">
        <f t="shared" si="0"/>
        <v>0</v>
      </c>
    </row>
    <row r="10" spans="1:22">
      <c r="A10" s="95">
        <v>4</v>
      </c>
      <c r="B10" s="1" t="s">
        <v>53</v>
      </c>
      <c r="C10" s="96"/>
      <c r="D10" s="84"/>
      <c r="E10" s="84"/>
      <c r="F10" s="84"/>
      <c r="G10" s="84"/>
      <c r="H10" s="84"/>
      <c r="I10" s="84"/>
      <c r="J10" s="84"/>
      <c r="K10" s="84"/>
      <c r="L10" s="97"/>
      <c r="M10" s="96"/>
      <c r="N10" s="84"/>
      <c r="O10" s="84"/>
      <c r="P10" s="84"/>
      <c r="Q10" s="84"/>
      <c r="R10" s="84"/>
      <c r="S10" s="97"/>
      <c r="T10" s="189"/>
      <c r="U10" s="189"/>
      <c r="V10" s="98">
        <f t="shared" si="0"/>
        <v>0</v>
      </c>
    </row>
    <row r="11" spans="1:22">
      <c r="A11" s="95">
        <v>5</v>
      </c>
      <c r="B11" s="1" t="s">
        <v>54</v>
      </c>
      <c r="C11" s="96"/>
      <c r="D11" s="84"/>
      <c r="E11" s="84"/>
      <c r="F11" s="84"/>
      <c r="G11" s="84"/>
      <c r="H11" s="84"/>
      <c r="I11" s="84"/>
      <c r="J11" s="84"/>
      <c r="K11" s="84"/>
      <c r="L11" s="97"/>
      <c r="M11" s="96"/>
      <c r="N11" s="84"/>
      <c r="O11" s="84"/>
      <c r="P11" s="84"/>
      <c r="Q11" s="84"/>
      <c r="R11" s="84"/>
      <c r="S11" s="97"/>
      <c r="T11" s="189"/>
      <c r="U11" s="189"/>
      <c r="V11" s="98">
        <f t="shared" si="0"/>
        <v>0</v>
      </c>
    </row>
    <row r="12" spans="1:22">
      <c r="A12" s="95">
        <v>6</v>
      </c>
      <c r="B12" s="1" t="s">
        <v>55</v>
      </c>
      <c r="C12" s="96"/>
      <c r="D12" s="84"/>
      <c r="E12" s="84"/>
      <c r="F12" s="84"/>
      <c r="G12" s="84"/>
      <c r="H12" s="84"/>
      <c r="I12" s="84"/>
      <c r="J12" s="84"/>
      <c r="K12" s="84"/>
      <c r="L12" s="97"/>
      <c r="M12" s="96"/>
      <c r="N12" s="84"/>
      <c r="O12" s="84"/>
      <c r="P12" s="84"/>
      <c r="Q12" s="84"/>
      <c r="R12" s="84"/>
      <c r="S12" s="97"/>
      <c r="T12" s="189"/>
      <c r="U12" s="189"/>
      <c r="V12" s="98">
        <f t="shared" si="0"/>
        <v>0</v>
      </c>
    </row>
    <row r="13" spans="1:22">
      <c r="A13" s="95">
        <v>7</v>
      </c>
      <c r="B13" s="1" t="s">
        <v>56</v>
      </c>
      <c r="C13" s="96"/>
      <c r="D13" s="84"/>
      <c r="E13" s="84"/>
      <c r="F13" s="84"/>
      <c r="G13" s="84"/>
      <c r="H13" s="84"/>
      <c r="I13" s="84"/>
      <c r="J13" s="84"/>
      <c r="K13" s="84"/>
      <c r="L13" s="97"/>
      <c r="M13" s="96"/>
      <c r="N13" s="84"/>
      <c r="O13" s="84"/>
      <c r="P13" s="84"/>
      <c r="Q13" s="84"/>
      <c r="R13" s="84"/>
      <c r="S13" s="97"/>
      <c r="T13" s="189"/>
      <c r="U13" s="189"/>
      <c r="V13" s="98">
        <f t="shared" si="0"/>
        <v>0</v>
      </c>
    </row>
    <row r="14" spans="1:22">
      <c r="A14" s="95">
        <v>8</v>
      </c>
      <c r="B14" s="1" t="s">
        <v>57</v>
      </c>
      <c r="C14" s="96"/>
      <c r="D14" s="84"/>
      <c r="E14" s="84"/>
      <c r="F14" s="84"/>
      <c r="G14" s="84"/>
      <c r="H14" s="84"/>
      <c r="I14" s="84"/>
      <c r="J14" s="84"/>
      <c r="K14" s="84"/>
      <c r="L14" s="97"/>
      <c r="M14" s="96"/>
      <c r="N14" s="84"/>
      <c r="O14" s="84"/>
      <c r="P14" s="84"/>
      <c r="Q14" s="84"/>
      <c r="R14" s="84"/>
      <c r="S14" s="97"/>
      <c r="T14" s="189"/>
      <c r="U14" s="189"/>
      <c r="V14" s="98">
        <f t="shared" si="0"/>
        <v>0</v>
      </c>
    </row>
    <row r="15" spans="1:22">
      <c r="A15" s="95">
        <v>9</v>
      </c>
      <c r="B15" s="1" t="s">
        <v>58</v>
      </c>
      <c r="C15" s="96"/>
      <c r="D15" s="84"/>
      <c r="E15" s="84"/>
      <c r="F15" s="84"/>
      <c r="G15" s="84"/>
      <c r="H15" s="84"/>
      <c r="I15" s="84"/>
      <c r="J15" s="84"/>
      <c r="K15" s="84"/>
      <c r="L15" s="97"/>
      <c r="M15" s="96"/>
      <c r="N15" s="84"/>
      <c r="O15" s="84"/>
      <c r="P15" s="84"/>
      <c r="Q15" s="84"/>
      <c r="R15" s="84"/>
      <c r="S15" s="97"/>
      <c r="T15" s="189"/>
      <c r="U15" s="189"/>
      <c r="V15" s="98">
        <f t="shared" si="0"/>
        <v>0</v>
      </c>
    </row>
    <row r="16" spans="1:22">
      <c r="A16" s="95">
        <v>10</v>
      </c>
      <c r="B16" s="1" t="s">
        <v>59</v>
      </c>
      <c r="C16" s="96"/>
      <c r="D16" s="84"/>
      <c r="E16" s="84"/>
      <c r="F16" s="84"/>
      <c r="G16" s="84"/>
      <c r="H16" s="84"/>
      <c r="I16" s="84"/>
      <c r="J16" s="84"/>
      <c r="K16" s="84"/>
      <c r="L16" s="97"/>
      <c r="M16" s="96"/>
      <c r="N16" s="84"/>
      <c r="O16" s="84"/>
      <c r="P16" s="84"/>
      <c r="Q16" s="84"/>
      <c r="R16" s="84"/>
      <c r="S16" s="97"/>
      <c r="T16" s="189"/>
      <c r="U16" s="189"/>
      <c r="V16" s="98">
        <f t="shared" si="0"/>
        <v>0</v>
      </c>
    </row>
    <row r="17" spans="1:22">
      <c r="A17" s="95">
        <v>11</v>
      </c>
      <c r="B17" s="1" t="s">
        <v>60</v>
      </c>
      <c r="C17" s="96"/>
      <c r="D17" s="84"/>
      <c r="E17" s="84"/>
      <c r="F17" s="84"/>
      <c r="G17" s="84"/>
      <c r="H17" s="84"/>
      <c r="I17" s="84"/>
      <c r="J17" s="84"/>
      <c r="K17" s="84"/>
      <c r="L17" s="97"/>
      <c r="M17" s="96"/>
      <c r="N17" s="84"/>
      <c r="O17" s="84"/>
      <c r="P17" s="84"/>
      <c r="Q17" s="84"/>
      <c r="R17" s="84"/>
      <c r="S17" s="97"/>
      <c r="T17" s="189"/>
      <c r="U17" s="189"/>
      <c r="V17" s="98">
        <f t="shared" si="0"/>
        <v>0</v>
      </c>
    </row>
    <row r="18" spans="1:22">
      <c r="A18" s="95">
        <v>12</v>
      </c>
      <c r="B18" s="1" t="s">
        <v>61</v>
      </c>
      <c r="C18" s="96"/>
      <c r="D18" s="84"/>
      <c r="E18" s="84"/>
      <c r="F18" s="84"/>
      <c r="G18" s="84"/>
      <c r="H18" s="84"/>
      <c r="I18" s="84"/>
      <c r="J18" s="84"/>
      <c r="K18" s="84"/>
      <c r="L18" s="97"/>
      <c r="M18" s="96"/>
      <c r="N18" s="84"/>
      <c r="O18" s="84"/>
      <c r="P18" s="84"/>
      <c r="Q18" s="84"/>
      <c r="R18" s="84"/>
      <c r="S18" s="97"/>
      <c r="T18" s="189"/>
      <c r="U18" s="189"/>
      <c r="V18" s="98">
        <f t="shared" si="0"/>
        <v>0</v>
      </c>
    </row>
    <row r="19" spans="1:22">
      <c r="A19" s="95">
        <v>13</v>
      </c>
      <c r="B19" s="1" t="s">
        <v>62</v>
      </c>
      <c r="C19" s="96"/>
      <c r="D19" s="84"/>
      <c r="E19" s="84"/>
      <c r="F19" s="84"/>
      <c r="G19" s="84"/>
      <c r="H19" s="84"/>
      <c r="I19" s="84"/>
      <c r="J19" s="84"/>
      <c r="K19" s="84"/>
      <c r="L19" s="97"/>
      <c r="M19" s="96"/>
      <c r="N19" s="84"/>
      <c r="O19" s="84"/>
      <c r="P19" s="84"/>
      <c r="Q19" s="84"/>
      <c r="R19" s="84"/>
      <c r="S19" s="97"/>
      <c r="T19" s="189"/>
      <c r="U19" s="189"/>
      <c r="V19" s="98">
        <f t="shared" si="0"/>
        <v>0</v>
      </c>
    </row>
    <row r="20" spans="1:22">
      <c r="A20" s="95">
        <v>14</v>
      </c>
      <c r="B20" s="1" t="s">
        <v>63</v>
      </c>
      <c r="C20" s="96"/>
      <c r="D20" s="84"/>
      <c r="E20" s="84"/>
      <c r="F20" s="84"/>
      <c r="G20" s="84"/>
      <c r="H20" s="84"/>
      <c r="I20" s="84"/>
      <c r="J20" s="84"/>
      <c r="K20" s="84"/>
      <c r="L20" s="97"/>
      <c r="M20" s="96"/>
      <c r="N20" s="84"/>
      <c r="O20" s="84"/>
      <c r="P20" s="84"/>
      <c r="Q20" s="84"/>
      <c r="R20" s="84"/>
      <c r="S20" s="97"/>
      <c r="T20" s="189"/>
      <c r="U20" s="189"/>
      <c r="V20" s="98">
        <f t="shared" si="0"/>
        <v>0</v>
      </c>
    </row>
    <row r="21" spans="1:22" ht="13.5" thickBot="1">
      <c r="A21" s="85"/>
      <c r="B21" s="99" t="s">
        <v>64</v>
      </c>
      <c r="C21" s="100">
        <f>SUM(C7:C20)</f>
        <v>0</v>
      </c>
      <c r="D21" s="87">
        <f t="shared" ref="D21:V21" si="1">SUM(D7:D20)</f>
        <v>0</v>
      </c>
      <c r="E21" s="87">
        <f t="shared" si="1"/>
        <v>0</v>
      </c>
      <c r="F21" s="87">
        <f t="shared" si="1"/>
        <v>0</v>
      </c>
      <c r="G21" s="87">
        <f t="shared" si="1"/>
        <v>0</v>
      </c>
      <c r="H21" s="87">
        <f t="shared" si="1"/>
        <v>0</v>
      </c>
      <c r="I21" s="87">
        <f t="shared" si="1"/>
        <v>0</v>
      </c>
      <c r="J21" s="87">
        <f t="shared" si="1"/>
        <v>0</v>
      </c>
      <c r="K21" s="87">
        <f t="shared" si="1"/>
        <v>0</v>
      </c>
      <c r="L21" s="101">
        <f t="shared" si="1"/>
        <v>0</v>
      </c>
      <c r="M21" s="100">
        <f t="shared" si="1"/>
        <v>0</v>
      </c>
      <c r="N21" s="87">
        <f t="shared" si="1"/>
        <v>0</v>
      </c>
      <c r="O21" s="87">
        <f t="shared" si="1"/>
        <v>0</v>
      </c>
      <c r="P21" s="87">
        <f t="shared" si="1"/>
        <v>0</v>
      </c>
      <c r="Q21" s="87">
        <f t="shared" si="1"/>
        <v>0</v>
      </c>
      <c r="R21" s="87">
        <f t="shared" si="1"/>
        <v>0</v>
      </c>
      <c r="S21" s="101">
        <f>SUM(S7:S20)</f>
        <v>0</v>
      </c>
      <c r="T21" s="101">
        <f>SUM(T7:T20)</f>
        <v>0</v>
      </c>
      <c r="U21" s="101">
        <f t="shared" ref="U21" si="2">SUM(U7:U20)</f>
        <v>0</v>
      </c>
      <c r="V21" s="102">
        <f t="shared" si="1"/>
        <v>0</v>
      </c>
    </row>
    <row r="24" spans="1:22">
      <c r="C24" s="27"/>
      <c r="D24" s="27"/>
      <c r="E24" s="27"/>
    </row>
    <row r="25" spans="1:22">
      <c r="A25" s="47"/>
      <c r="B25" s="47"/>
      <c r="D25" s="27"/>
      <c r="E25" s="27"/>
    </row>
    <row r="26" spans="1:22">
      <c r="A26" s="47"/>
      <c r="B26" s="28"/>
      <c r="D26" s="27"/>
      <c r="E26" s="27"/>
    </row>
    <row r="27" spans="1:22">
      <c r="A27" s="47"/>
      <c r="B27" s="47"/>
      <c r="D27" s="27"/>
      <c r="E27" s="27"/>
    </row>
    <row r="28" spans="1:22">
      <c r="A28" s="47"/>
      <c r="B28" s="28"/>
      <c r="D28" s="27"/>
      <c r="E28" s="2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130" zoomScaleNormal="130" workbookViewId="0">
      <pane xSplit="1" ySplit="7" topLeftCell="B8" activePane="bottomRight" state="frozen"/>
      <selection activeCell="B9" sqref="B9"/>
      <selection pane="topRight" activeCell="B9" sqref="B9"/>
      <selection pane="bottomLeft" activeCell="B9" sqref="B9"/>
      <selection pane="bottomRight" activeCell="C8" sqref="C8:H22"/>
    </sheetView>
  </sheetViews>
  <sheetFormatPr defaultColWidth="9.140625" defaultRowHeight="12.75"/>
  <cols>
    <col min="1" max="1" width="10.5703125" style="4" bestFit="1" customWidth="1"/>
    <col min="2" max="2" width="101.85546875" style="4" customWidth="1"/>
    <col min="3" max="3" width="13.7109375" style="169" customWidth="1"/>
    <col min="4" max="4" width="14.85546875" style="169" bestFit="1" customWidth="1"/>
    <col min="5" max="5" width="17.7109375" style="169" customWidth="1"/>
    <col min="6" max="6" width="15.85546875" style="169" customWidth="1"/>
    <col min="7" max="7" width="17.42578125" style="169" customWidth="1"/>
    <col min="8" max="8" width="15.28515625" style="169" customWidth="1"/>
    <col min="9" max="16384" width="9.140625" style="19"/>
  </cols>
  <sheetData>
    <row r="1" spans="1:9">
      <c r="A1" s="2" t="s">
        <v>30</v>
      </c>
      <c r="B1" s="4" t="str">
        <f>'Info '!C2</f>
        <v>JSC Silk Bank</v>
      </c>
      <c r="C1" s="3"/>
    </row>
    <row r="2" spans="1:9">
      <c r="A2" s="2" t="s">
        <v>31</v>
      </c>
      <c r="B2" s="537">
        <f>'1. key ratios '!B2</f>
        <v>45291</v>
      </c>
      <c r="C2" s="319"/>
    </row>
    <row r="4" spans="1:9" ht="13.5" thickBot="1">
      <c r="A4" s="2" t="s">
        <v>150</v>
      </c>
      <c r="B4" s="88" t="s">
        <v>252</v>
      </c>
    </row>
    <row r="5" spans="1:9">
      <c r="A5" s="89"/>
      <c r="B5" s="103"/>
      <c r="C5" s="190" t="s">
        <v>0</v>
      </c>
      <c r="D5" s="190" t="s">
        <v>1</v>
      </c>
      <c r="E5" s="190" t="s">
        <v>2</v>
      </c>
      <c r="F5" s="190" t="s">
        <v>3</v>
      </c>
      <c r="G5" s="191" t="s">
        <v>4</v>
      </c>
      <c r="H5" s="192" t="s">
        <v>5</v>
      </c>
      <c r="I5" s="104"/>
    </row>
    <row r="6" spans="1:9" s="104" customFormat="1" ht="12.75" customHeight="1">
      <c r="A6" s="105"/>
      <c r="B6" s="732" t="s">
        <v>149</v>
      </c>
      <c r="C6" s="718" t="s">
        <v>245</v>
      </c>
      <c r="D6" s="734" t="s">
        <v>244</v>
      </c>
      <c r="E6" s="735"/>
      <c r="F6" s="718" t="s">
        <v>249</v>
      </c>
      <c r="G6" s="718" t="s">
        <v>250</v>
      </c>
      <c r="H6" s="730" t="s">
        <v>248</v>
      </c>
    </row>
    <row r="7" spans="1:9" ht="38.25">
      <c r="A7" s="107"/>
      <c r="B7" s="733"/>
      <c r="C7" s="719"/>
      <c r="D7" s="193" t="s">
        <v>247</v>
      </c>
      <c r="E7" s="193" t="s">
        <v>246</v>
      </c>
      <c r="F7" s="719"/>
      <c r="G7" s="719"/>
      <c r="H7" s="731"/>
      <c r="I7" s="104"/>
    </row>
    <row r="8" spans="1:9">
      <c r="A8" s="105">
        <v>1</v>
      </c>
      <c r="B8" s="1" t="s">
        <v>51</v>
      </c>
      <c r="C8" s="194">
        <v>28053526.928560857</v>
      </c>
      <c r="D8" s="194"/>
      <c r="E8" s="194"/>
      <c r="F8" s="194">
        <v>2871077.0599999917</v>
      </c>
      <c r="G8" s="195">
        <v>2871077.0599999917</v>
      </c>
      <c r="H8" s="197">
        <v>0.10234282011353778</v>
      </c>
    </row>
    <row r="9" spans="1:9" ht="15" customHeight="1">
      <c r="A9" s="105">
        <v>2</v>
      </c>
      <c r="B9" s="1" t="s">
        <v>52</v>
      </c>
      <c r="C9" s="194">
        <v>0</v>
      </c>
      <c r="D9" s="194"/>
      <c r="E9" s="194"/>
      <c r="F9" s="194">
        <v>0</v>
      </c>
      <c r="G9" s="195">
        <v>0</v>
      </c>
      <c r="H9" s="197" t="e">
        <v>#DIV/0!</v>
      </c>
    </row>
    <row r="10" spans="1:9">
      <c r="A10" s="105">
        <v>3</v>
      </c>
      <c r="B10" s="1" t="s">
        <v>165</v>
      </c>
      <c r="C10" s="194">
        <v>0</v>
      </c>
      <c r="D10" s="194"/>
      <c r="E10" s="194"/>
      <c r="F10" s="194">
        <v>0</v>
      </c>
      <c r="G10" s="195">
        <v>0</v>
      </c>
      <c r="H10" s="197" t="e">
        <v>#DIV/0!</v>
      </c>
    </row>
    <row r="11" spans="1:9">
      <c r="A11" s="105">
        <v>4</v>
      </c>
      <c r="B11" s="1" t="s">
        <v>53</v>
      </c>
      <c r="C11" s="194">
        <v>0</v>
      </c>
      <c r="D11" s="194"/>
      <c r="E11" s="194"/>
      <c r="F11" s="194">
        <v>0</v>
      </c>
      <c r="G11" s="195">
        <v>0</v>
      </c>
      <c r="H11" s="197" t="e">
        <v>#DIV/0!</v>
      </c>
    </row>
    <row r="12" spans="1:9">
      <c r="A12" s="105">
        <v>5</v>
      </c>
      <c r="B12" s="1" t="s">
        <v>54</v>
      </c>
      <c r="C12" s="194">
        <v>0</v>
      </c>
      <c r="D12" s="194"/>
      <c r="E12" s="194"/>
      <c r="F12" s="194">
        <v>0</v>
      </c>
      <c r="G12" s="195">
        <v>0</v>
      </c>
      <c r="H12" s="197" t="e">
        <v>#DIV/0!</v>
      </c>
    </row>
    <row r="13" spans="1:9">
      <c r="A13" s="105">
        <v>6</v>
      </c>
      <c r="B13" s="1" t="s">
        <v>55</v>
      </c>
      <c r="C13" s="194">
        <v>48636572.971618928</v>
      </c>
      <c r="D13" s="194"/>
      <c r="E13" s="194"/>
      <c r="F13" s="194">
        <v>16503352.698323818</v>
      </c>
      <c r="G13" s="195">
        <v>16503352.698323818</v>
      </c>
      <c r="H13" s="197">
        <v>0.33931980997004207</v>
      </c>
    </row>
    <row r="14" spans="1:9">
      <c r="A14" s="105">
        <v>7</v>
      </c>
      <c r="B14" s="1" t="s">
        <v>56</v>
      </c>
      <c r="C14" s="194">
        <v>41186625</v>
      </c>
      <c r="D14" s="194">
        <v>7700732.7199169546</v>
      </c>
      <c r="E14" s="194">
        <v>4279663.7597029284</v>
      </c>
      <c r="F14" s="194">
        <v>41186625</v>
      </c>
      <c r="G14" s="195">
        <v>41186625</v>
      </c>
      <c r="H14" s="197">
        <v>0.90587171558422819</v>
      </c>
    </row>
    <row r="15" spans="1:9">
      <c r="A15" s="105">
        <v>8</v>
      </c>
      <c r="B15" s="1" t="s">
        <v>57</v>
      </c>
      <c r="C15" s="194">
        <v>14464497.560000001</v>
      </c>
      <c r="D15" s="194"/>
      <c r="E15" s="194"/>
      <c r="F15" s="194">
        <v>14464497.560000001</v>
      </c>
      <c r="G15" s="195">
        <v>14464497.560000001</v>
      </c>
      <c r="H15" s="197">
        <v>1</v>
      </c>
    </row>
    <row r="16" spans="1:9">
      <c r="A16" s="105">
        <v>9</v>
      </c>
      <c r="B16" s="1" t="s">
        <v>58</v>
      </c>
      <c r="C16" s="194">
        <v>0</v>
      </c>
      <c r="D16" s="194"/>
      <c r="E16" s="194"/>
      <c r="F16" s="194">
        <v>0</v>
      </c>
      <c r="G16" s="195">
        <v>0</v>
      </c>
      <c r="H16" s="197" t="e">
        <v>#DIV/0!</v>
      </c>
    </row>
    <row r="17" spans="1:8">
      <c r="A17" s="105">
        <v>10</v>
      </c>
      <c r="B17" s="1" t="s">
        <v>59</v>
      </c>
      <c r="C17" s="194">
        <v>434716.09</v>
      </c>
      <c r="D17" s="194"/>
      <c r="E17" s="194"/>
      <c r="F17" s="194">
        <v>434716.09</v>
      </c>
      <c r="G17" s="195">
        <v>434716.09</v>
      </c>
      <c r="H17" s="197">
        <v>1</v>
      </c>
    </row>
    <row r="18" spans="1:8">
      <c r="A18" s="105">
        <v>11</v>
      </c>
      <c r="B18" s="1" t="s">
        <v>60</v>
      </c>
      <c r="C18" s="194">
        <v>0</v>
      </c>
      <c r="D18" s="194"/>
      <c r="E18" s="194"/>
      <c r="F18" s="194">
        <v>0</v>
      </c>
      <c r="G18" s="195">
        <v>0</v>
      </c>
      <c r="H18" s="197" t="e">
        <v>#DIV/0!</v>
      </c>
    </row>
    <row r="19" spans="1:8">
      <c r="A19" s="105">
        <v>12</v>
      </c>
      <c r="B19" s="1" t="s">
        <v>61</v>
      </c>
      <c r="C19" s="194">
        <v>0</v>
      </c>
      <c r="D19" s="194"/>
      <c r="E19" s="194"/>
      <c r="F19" s="194">
        <v>0</v>
      </c>
      <c r="G19" s="195">
        <v>0</v>
      </c>
      <c r="H19" s="197" t="e">
        <v>#DIV/0!</v>
      </c>
    </row>
    <row r="20" spans="1:8">
      <c r="A20" s="105">
        <v>13</v>
      </c>
      <c r="B20" s="1" t="s">
        <v>144</v>
      </c>
      <c r="C20" s="194">
        <v>0</v>
      </c>
      <c r="D20" s="194"/>
      <c r="E20" s="194"/>
      <c r="F20" s="194">
        <v>0</v>
      </c>
      <c r="G20" s="195">
        <v>0</v>
      </c>
      <c r="H20" s="197" t="e">
        <v>#DIV/0!</v>
      </c>
    </row>
    <row r="21" spans="1:8">
      <c r="A21" s="105">
        <v>14</v>
      </c>
      <c r="B21" s="1" t="s">
        <v>63</v>
      </c>
      <c r="C21" s="194">
        <v>33172836.772714704</v>
      </c>
      <c r="D21" s="194"/>
      <c r="E21" s="194"/>
      <c r="F21" s="194">
        <v>30761632.212714709</v>
      </c>
      <c r="G21" s="195">
        <v>30761632.212714709</v>
      </c>
      <c r="H21" s="197">
        <v>0.9273138870660812</v>
      </c>
    </row>
    <row r="22" spans="1:8" ht="13.5" thickBot="1">
      <c r="A22" s="108"/>
      <c r="B22" s="109" t="s">
        <v>64</v>
      </c>
      <c r="C22" s="196">
        <v>165948775.32289451</v>
      </c>
      <c r="D22" s="196">
        <v>7700732.7199169546</v>
      </c>
      <c r="E22" s="196">
        <v>4279663.7597029284</v>
      </c>
      <c r="F22" s="196">
        <v>106221900.62103853</v>
      </c>
      <c r="G22" s="196">
        <v>106221900.62103853</v>
      </c>
      <c r="H22" s="198">
        <v>0.62399620882088946</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Normal="100" workbookViewId="0">
      <pane xSplit="2" ySplit="6" topLeftCell="C7" activePane="bottomRight" state="frozen"/>
      <selection pane="topRight" activeCell="C1" sqref="C1"/>
      <selection pane="bottomLeft" activeCell="A6" sqref="A6"/>
      <selection pane="bottomRight" activeCell="H33" sqref="H33"/>
    </sheetView>
  </sheetViews>
  <sheetFormatPr defaultColWidth="9.140625" defaultRowHeight="12.75"/>
  <cols>
    <col min="1" max="1" width="10.5703125" style="169" bestFit="1" customWidth="1"/>
    <col min="2" max="2" width="77.7109375" style="169" customWidth="1"/>
    <col min="3" max="11" width="15.140625" style="169" customWidth="1"/>
    <col min="12" max="16384" width="9.140625" style="169"/>
  </cols>
  <sheetData>
    <row r="1" spans="1:11">
      <c r="A1" s="169" t="s">
        <v>30</v>
      </c>
      <c r="B1" s="3" t="str">
        <f>'Info '!C2</f>
        <v>JSC Silk Bank</v>
      </c>
    </row>
    <row r="2" spans="1:11">
      <c r="A2" s="169" t="s">
        <v>31</v>
      </c>
      <c r="B2" s="537">
        <f>'1. key ratios '!B2</f>
        <v>45291</v>
      </c>
    </row>
    <row r="4" spans="1:11" ht="13.5" thickBot="1">
      <c r="A4" s="169" t="s">
        <v>146</v>
      </c>
      <c r="B4" s="233" t="s">
        <v>253</v>
      </c>
    </row>
    <row r="5" spans="1:11" ht="30" customHeight="1">
      <c r="A5" s="736"/>
      <c r="B5" s="737"/>
      <c r="C5" s="738" t="s">
        <v>305</v>
      </c>
      <c r="D5" s="738"/>
      <c r="E5" s="738"/>
      <c r="F5" s="738" t="s">
        <v>306</v>
      </c>
      <c r="G5" s="738"/>
      <c r="H5" s="738"/>
      <c r="I5" s="738" t="s">
        <v>307</v>
      </c>
      <c r="J5" s="738"/>
      <c r="K5" s="739"/>
    </row>
    <row r="6" spans="1:11">
      <c r="A6" s="210"/>
      <c r="B6" s="211"/>
      <c r="C6" s="21" t="s">
        <v>32</v>
      </c>
      <c r="D6" s="21" t="s">
        <v>33</v>
      </c>
      <c r="E6" s="21" t="s">
        <v>34</v>
      </c>
      <c r="F6" s="21" t="s">
        <v>32</v>
      </c>
      <c r="G6" s="21" t="s">
        <v>33</v>
      </c>
      <c r="H6" s="21" t="s">
        <v>34</v>
      </c>
      <c r="I6" s="21" t="s">
        <v>32</v>
      </c>
      <c r="J6" s="21" t="s">
        <v>33</v>
      </c>
      <c r="K6" s="21" t="s">
        <v>34</v>
      </c>
    </row>
    <row r="7" spans="1:11">
      <c r="A7" s="212" t="s">
        <v>256</v>
      </c>
      <c r="B7" s="213"/>
      <c r="C7" s="213"/>
      <c r="D7" s="213"/>
      <c r="E7" s="213"/>
      <c r="F7" s="213"/>
      <c r="G7" s="213"/>
      <c r="H7" s="213"/>
      <c r="I7" s="213"/>
      <c r="J7" s="213"/>
      <c r="K7" s="214"/>
    </row>
    <row r="8" spans="1:11">
      <c r="A8" s="215">
        <v>1</v>
      </c>
      <c r="B8" s="216" t="s">
        <v>254</v>
      </c>
      <c r="C8" s="627"/>
      <c r="D8" s="627"/>
      <c r="E8" s="627"/>
      <c r="F8" s="628">
        <v>59958786.960000001</v>
      </c>
      <c r="G8" s="628">
        <v>14751727.110000001</v>
      </c>
      <c r="H8" s="628">
        <v>74710514.070000008</v>
      </c>
      <c r="I8" s="628">
        <v>23945950.719999999</v>
      </c>
      <c r="J8" s="628">
        <v>2823338.9299999997</v>
      </c>
      <c r="K8" s="629">
        <v>26769289.649999999</v>
      </c>
    </row>
    <row r="9" spans="1:11">
      <c r="A9" s="212" t="s">
        <v>257</v>
      </c>
      <c r="B9" s="213"/>
      <c r="C9" s="630"/>
      <c r="D9" s="630"/>
      <c r="E9" s="630"/>
      <c r="F9" s="630"/>
      <c r="G9" s="630"/>
      <c r="H9" s="630"/>
      <c r="I9" s="630"/>
      <c r="J9" s="630"/>
      <c r="K9" s="631"/>
    </row>
    <row r="10" spans="1:11">
      <c r="A10" s="217">
        <v>2</v>
      </c>
      <c r="B10" s="218" t="s">
        <v>265</v>
      </c>
      <c r="C10" s="632">
        <v>4757827.1499999994</v>
      </c>
      <c r="D10" s="633">
        <v>4159550.7900000005</v>
      </c>
      <c r="E10" s="633">
        <v>8917377.9399999995</v>
      </c>
      <c r="F10" s="633">
        <v>29518.194699999996</v>
      </c>
      <c r="G10" s="633">
        <v>403136.33300000016</v>
      </c>
      <c r="H10" s="633">
        <v>432654.52770000015</v>
      </c>
      <c r="I10" s="633">
        <v>5922.2074999999995</v>
      </c>
      <c r="J10" s="633">
        <v>59795.473500000007</v>
      </c>
      <c r="K10" s="634">
        <v>65717.681000000011</v>
      </c>
    </row>
    <row r="11" spans="1:11">
      <c r="A11" s="217">
        <v>3</v>
      </c>
      <c r="B11" s="218" t="s">
        <v>259</v>
      </c>
      <c r="C11" s="632">
        <v>12370421.910000004</v>
      </c>
      <c r="D11" s="633">
        <v>7166436.9099999983</v>
      </c>
      <c r="E11" s="633">
        <v>19536858.82</v>
      </c>
      <c r="F11" s="633">
        <v>4151438.2859999998</v>
      </c>
      <c r="G11" s="633">
        <v>3907912.1879999996</v>
      </c>
      <c r="H11" s="633">
        <v>8059350.4739999995</v>
      </c>
      <c r="I11" s="633">
        <v>2332253.7935000006</v>
      </c>
      <c r="J11" s="633">
        <v>2007687.6559999997</v>
      </c>
      <c r="K11" s="634">
        <v>4339941.4495000001</v>
      </c>
    </row>
    <row r="12" spans="1:11">
      <c r="A12" s="217">
        <v>4</v>
      </c>
      <c r="B12" s="218" t="s">
        <v>260</v>
      </c>
      <c r="C12" s="632">
        <v>0</v>
      </c>
      <c r="D12" s="633">
        <v>0</v>
      </c>
      <c r="E12" s="633">
        <v>0</v>
      </c>
      <c r="F12" s="633">
        <v>6443.4645</v>
      </c>
      <c r="G12" s="633">
        <v>0</v>
      </c>
      <c r="H12" s="633">
        <v>6443.4645</v>
      </c>
      <c r="I12" s="633">
        <v>6443.4645</v>
      </c>
      <c r="J12" s="633">
        <v>0</v>
      </c>
      <c r="K12" s="634">
        <v>6443.4645</v>
      </c>
    </row>
    <row r="13" spans="1:11">
      <c r="A13" s="217">
        <v>5</v>
      </c>
      <c r="B13" s="218" t="s">
        <v>268</v>
      </c>
      <c r="C13" s="632">
        <v>946409.69</v>
      </c>
      <c r="D13" s="633">
        <v>2121724.04</v>
      </c>
      <c r="E13" s="633">
        <v>3068133.73</v>
      </c>
      <c r="F13" s="633">
        <v>221453.63919999998</v>
      </c>
      <c r="G13" s="633">
        <v>868354.12899999996</v>
      </c>
      <c r="H13" s="633">
        <v>1089807.7681999998</v>
      </c>
      <c r="I13" s="633">
        <v>48803.645999999993</v>
      </c>
      <c r="J13" s="633">
        <v>106583.17050000001</v>
      </c>
      <c r="K13" s="634">
        <v>155386.81650000002</v>
      </c>
    </row>
    <row r="14" spans="1:11">
      <c r="A14" s="217">
        <v>6</v>
      </c>
      <c r="B14" s="218" t="s">
        <v>300</v>
      </c>
      <c r="C14" s="632">
        <v>0</v>
      </c>
      <c r="D14" s="633">
        <v>0</v>
      </c>
      <c r="E14" s="633">
        <v>0</v>
      </c>
      <c r="F14" s="633"/>
      <c r="G14" s="633"/>
      <c r="H14" s="633">
        <v>0</v>
      </c>
      <c r="I14" s="633">
        <v>0</v>
      </c>
      <c r="J14" s="633">
        <v>0</v>
      </c>
      <c r="K14" s="634">
        <v>0</v>
      </c>
    </row>
    <row r="15" spans="1:11">
      <c r="A15" s="217">
        <v>7</v>
      </c>
      <c r="B15" s="218" t="s">
        <v>301</v>
      </c>
      <c r="C15" s="632">
        <v>2128260.0100000002</v>
      </c>
      <c r="D15" s="633">
        <v>3025997.3</v>
      </c>
      <c r="E15" s="633">
        <v>5154257.3100000005</v>
      </c>
      <c r="F15" s="633">
        <v>1343859.3</v>
      </c>
      <c r="G15" s="633">
        <v>960660.22000000009</v>
      </c>
      <c r="H15" s="633">
        <v>2304519.52</v>
      </c>
      <c r="I15" s="633">
        <v>1343859.3</v>
      </c>
      <c r="J15" s="633">
        <v>960660.22000000009</v>
      </c>
      <c r="K15" s="634">
        <v>2304519.52</v>
      </c>
    </row>
    <row r="16" spans="1:11">
      <c r="A16" s="217">
        <v>8</v>
      </c>
      <c r="B16" s="219" t="s">
        <v>261</v>
      </c>
      <c r="C16" s="632">
        <v>20202918.760000005</v>
      </c>
      <c r="D16" s="633">
        <v>16473709.039999999</v>
      </c>
      <c r="E16" s="633">
        <v>36676627.800000004</v>
      </c>
      <c r="F16" s="633">
        <v>5752712.8843999989</v>
      </c>
      <c r="G16" s="633">
        <v>6140062.8699999992</v>
      </c>
      <c r="H16" s="633">
        <v>11892775.754399998</v>
      </c>
      <c r="I16" s="633">
        <v>3737282.4115000004</v>
      </c>
      <c r="J16" s="633">
        <v>3134726.52</v>
      </c>
      <c r="K16" s="634">
        <v>6872008.931499999</v>
      </c>
    </row>
    <row r="17" spans="1:11">
      <c r="A17" s="212" t="s">
        <v>258</v>
      </c>
      <c r="B17" s="213"/>
      <c r="C17" s="630"/>
      <c r="D17" s="630"/>
      <c r="E17" s="630"/>
      <c r="F17" s="630"/>
      <c r="G17" s="630"/>
      <c r="H17" s="630"/>
      <c r="I17" s="630"/>
      <c r="J17" s="630"/>
      <c r="K17" s="631"/>
    </row>
    <row r="18" spans="1:11">
      <c r="A18" s="217">
        <v>9</v>
      </c>
      <c r="B18" s="218" t="s">
        <v>264</v>
      </c>
      <c r="C18" s="632">
        <v>0</v>
      </c>
      <c r="D18" s="633">
        <v>0</v>
      </c>
      <c r="E18" s="633">
        <v>0</v>
      </c>
      <c r="F18" s="633">
        <v>0</v>
      </c>
      <c r="G18" s="633">
        <v>0</v>
      </c>
      <c r="H18" s="633">
        <v>0</v>
      </c>
      <c r="I18" s="633">
        <v>0</v>
      </c>
      <c r="J18" s="633">
        <v>0</v>
      </c>
      <c r="K18" s="634">
        <v>0</v>
      </c>
    </row>
    <row r="19" spans="1:11">
      <c r="A19" s="217">
        <v>10</v>
      </c>
      <c r="B19" s="218" t="s">
        <v>302</v>
      </c>
      <c r="C19" s="632">
        <v>45443878.57</v>
      </c>
      <c r="D19" s="633">
        <v>17978615.910000004</v>
      </c>
      <c r="E19" s="633">
        <v>63422494.480000004</v>
      </c>
      <c r="F19" s="633">
        <v>257339.25000000003</v>
      </c>
      <c r="G19" s="633">
        <v>72230.554999999993</v>
      </c>
      <c r="H19" s="633">
        <v>329569.80500000005</v>
      </c>
      <c r="I19" s="633">
        <v>36270175.490000002</v>
      </c>
      <c r="J19" s="633">
        <v>10543435.115000002</v>
      </c>
      <c r="K19" s="634">
        <v>46813610.605000004</v>
      </c>
    </row>
    <row r="20" spans="1:11">
      <c r="A20" s="217">
        <v>11</v>
      </c>
      <c r="B20" s="218" t="s">
        <v>263</v>
      </c>
      <c r="C20" s="632">
        <v>9760956.1500000004</v>
      </c>
      <c r="D20" s="633">
        <v>370641.78</v>
      </c>
      <c r="E20" s="633">
        <v>10131597.93</v>
      </c>
      <c r="F20" s="633">
        <v>178006.47</v>
      </c>
      <c r="G20" s="633">
        <v>2087.04</v>
      </c>
      <c r="H20" s="633">
        <v>180093.51</v>
      </c>
      <c r="I20" s="633">
        <v>178006.47</v>
      </c>
      <c r="J20" s="633">
        <v>2087.04</v>
      </c>
      <c r="K20" s="634">
        <v>180093.51</v>
      </c>
    </row>
    <row r="21" spans="1:11" ht="13.5" thickBot="1">
      <c r="A21" s="220">
        <v>12</v>
      </c>
      <c r="B21" s="221" t="s">
        <v>262</v>
      </c>
      <c r="C21" s="635">
        <v>55204834.719999999</v>
      </c>
      <c r="D21" s="636">
        <v>18349257.690000005</v>
      </c>
      <c r="E21" s="635">
        <v>73554092.409999996</v>
      </c>
      <c r="F21" s="636">
        <v>435345.72000000003</v>
      </c>
      <c r="G21" s="636">
        <v>74317.594999999987</v>
      </c>
      <c r="H21" s="636">
        <v>509663.315</v>
      </c>
      <c r="I21" s="636">
        <v>36448181.960000001</v>
      </c>
      <c r="J21" s="636">
        <v>10545522.155000001</v>
      </c>
      <c r="K21" s="637">
        <v>46993704.115000002</v>
      </c>
    </row>
    <row r="22" spans="1:11" ht="38.25" customHeight="1" thickBot="1">
      <c r="A22" s="222"/>
      <c r="B22" s="223"/>
      <c r="C22" s="638"/>
      <c r="D22" s="638"/>
      <c r="E22" s="638"/>
      <c r="F22" s="740" t="s">
        <v>304</v>
      </c>
      <c r="G22" s="741"/>
      <c r="H22" s="741"/>
      <c r="I22" s="740" t="s">
        <v>269</v>
      </c>
      <c r="J22" s="741"/>
      <c r="K22" s="742"/>
    </row>
    <row r="23" spans="1:11">
      <c r="A23" s="224">
        <v>13</v>
      </c>
      <c r="B23" s="225" t="s">
        <v>254</v>
      </c>
      <c r="C23" s="639"/>
      <c r="D23" s="639"/>
      <c r="E23" s="639"/>
      <c r="F23" s="640">
        <v>59958786.960000001</v>
      </c>
      <c r="G23" s="640">
        <v>14751727.110000001</v>
      </c>
      <c r="H23" s="640">
        <v>74710514.070000008</v>
      </c>
      <c r="I23" s="640">
        <v>23945950.719999999</v>
      </c>
      <c r="J23" s="640">
        <v>2823338.9299999997</v>
      </c>
      <c r="K23" s="641">
        <v>26769289.649999999</v>
      </c>
    </row>
    <row r="24" spans="1:11" ht="13.5" thickBot="1">
      <c r="A24" s="226">
        <v>14</v>
      </c>
      <c r="B24" s="227" t="s">
        <v>266</v>
      </c>
      <c r="C24" s="642"/>
      <c r="D24" s="643"/>
      <c r="E24" s="644"/>
      <c r="F24" s="645">
        <v>5317367.1643999992</v>
      </c>
      <c r="G24" s="645">
        <v>6065745.2749999994</v>
      </c>
      <c r="H24" s="645">
        <v>11383112.439399999</v>
      </c>
      <c r="I24" s="645">
        <v>934320.6028750001</v>
      </c>
      <c r="J24" s="645">
        <v>783681.63</v>
      </c>
      <c r="K24" s="646">
        <v>1718002.2328749998</v>
      </c>
    </row>
    <row r="25" spans="1:11" ht="13.5" thickBot="1">
      <c r="A25" s="231">
        <v>15</v>
      </c>
      <c r="B25" s="232" t="s">
        <v>267</v>
      </c>
      <c r="C25" s="647"/>
      <c r="D25" s="647"/>
      <c r="E25" s="647"/>
      <c r="F25" s="648">
        <v>11.276029114827098</v>
      </c>
      <c r="G25" s="648">
        <v>2.431972732320185</v>
      </c>
      <c r="H25" s="648">
        <v>6.5632764736125173</v>
      </c>
      <c r="I25" s="648">
        <v>25.629265421650619</v>
      </c>
      <c r="J25" s="648">
        <v>3.6026605982840247</v>
      </c>
      <c r="K25" s="649">
        <v>15.581638450610621</v>
      </c>
    </row>
    <row r="27" spans="1:11" ht="38.25">
      <c r="B27" s="209"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activeCell="B1" sqref="B1"/>
      <selection pane="bottomLeft" activeCell="A5" sqref="A5"/>
      <selection pane="bottomRight" activeCell="F27" sqref="F27"/>
    </sheetView>
  </sheetViews>
  <sheetFormatPr defaultColWidth="9.140625" defaultRowHeight="12.75"/>
  <cols>
    <col min="1" max="1" width="10.5703125" style="4" bestFit="1" customWidth="1"/>
    <col min="2" max="2" width="39.85546875" style="4" customWidth="1"/>
    <col min="3" max="3" width="12.5703125" style="4" bestFit="1" customWidth="1"/>
    <col min="4" max="4" width="11.42578125" style="4" customWidth="1"/>
    <col min="5" max="5" width="18.28515625" style="4" bestFit="1" customWidth="1"/>
    <col min="6" max="13" width="12.7109375" style="4" customWidth="1"/>
    <col min="14" max="14" width="15.7109375" style="4" customWidth="1"/>
    <col min="15" max="16384" width="9.140625" style="19"/>
  </cols>
  <sheetData>
    <row r="1" spans="1:14">
      <c r="A1" s="4" t="s">
        <v>30</v>
      </c>
      <c r="B1" s="3" t="str">
        <f>'Info '!C2</f>
        <v>JSC Silk Bank</v>
      </c>
    </row>
    <row r="2" spans="1:14" ht="14.25" customHeight="1">
      <c r="A2" s="4" t="s">
        <v>31</v>
      </c>
      <c r="B2" s="537">
        <f>'1. key ratios '!B2</f>
        <v>45291</v>
      </c>
    </row>
    <row r="3" spans="1:14" ht="14.25" customHeight="1"/>
    <row r="4" spans="1:14" ht="13.5" thickBot="1">
      <c r="A4" s="4" t="s">
        <v>162</v>
      </c>
      <c r="B4" s="163" t="s">
        <v>28</v>
      </c>
    </row>
    <row r="5" spans="1:14" s="115" customFormat="1">
      <c r="A5" s="111"/>
      <c r="B5" s="112"/>
      <c r="C5" s="113" t="s">
        <v>0</v>
      </c>
      <c r="D5" s="113" t="s">
        <v>1</v>
      </c>
      <c r="E5" s="113" t="s">
        <v>2</v>
      </c>
      <c r="F5" s="113" t="s">
        <v>3</v>
      </c>
      <c r="G5" s="113" t="s">
        <v>4</v>
      </c>
      <c r="H5" s="113" t="s">
        <v>5</v>
      </c>
      <c r="I5" s="113" t="s">
        <v>8</v>
      </c>
      <c r="J5" s="113" t="s">
        <v>9</v>
      </c>
      <c r="K5" s="113" t="s">
        <v>10</v>
      </c>
      <c r="L5" s="113" t="s">
        <v>11</v>
      </c>
      <c r="M5" s="113" t="s">
        <v>12</v>
      </c>
      <c r="N5" s="114" t="s">
        <v>13</v>
      </c>
    </row>
    <row r="6" spans="1:14" ht="62.25" customHeight="1">
      <c r="A6" s="116"/>
      <c r="B6" s="117"/>
      <c r="C6" s="118" t="s">
        <v>161</v>
      </c>
      <c r="D6" s="119" t="s">
        <v>160</v>
      </c>
      <c r="E6" s="120" t="s">
        <v>159</v>
      </c>
      <c r="F6" s="121">
        <v>0</v>
      </c>
      <c r="G6" s="121">
        <v>0.2</v>
      </c>
      <c r="H6" s="121">
        <v>0.35</v>
      </c>
      <c r="I6" s="121">
        <v>0.5</v>
      </c>
      <c r="J6" s="121">
        <v>0.75</v>
      </c>
      <c r="K6" s="121">
        <v>1</v>
      </c>
      <c r="L6" s="121">
        <v>1.5</v>
      </c>
      <c r="M6" s="121">
        <v>2.5</v>
      </c>
      <c r="N6" s="162" t="s">
        <v>168</v>
      </c>
    </row>
    <row r="7" spans="1:14" ht="15">
      <c r="A7" s="122">
        <v>1</v>
      </c>
      <c r="B7" s="123" t="s">
        <v>158</v>
      </c>
      <c r="C7" s="124">
        <f>SUM(C8:C13)</f>
        <v>13147900</v>
      </c>
      <c r="D7" s="117"/>
      <c r="E7" s="125">
        <f t="shared" ref="E7:M7" si="0">SUM(E8:E13)</f>
        <v>262958</v>
      </c>
      <c r="F7" s="126">
        <f>SUM(F8:F13)</f>
        <v>0</v>
      </c>
      <c r="G7" s="126">
        <f t="shared" si="0"/>
        <v>0</v>
      </c>
      <c r="H7" s="126">
        <f t="shared" si="0"/>
        <v>0</v>
      </c>
      <c r="I7" s="126">
        <f t="shared" si="0"/>
        <v>0</v>
      </c>
      <c r="J7" s="126">
        <f t="shared" si="0"/>
        <v>0</v>
      </c>
      <c r="K7" s="126">
        <f t="shared" si="0"/>
        <v>262958</v>
      </c>
      <c r="L7" s="126">
        <f t="shared" si="0"/>
        <v>0</v>
      </c>
      <c r="M7" s="126">
        <f t="shared" si="0"/>
        <v>0</v>
      </c>
      <c r="N7" s="127">
        <f>SUM(N8:N13)</f>
        <v>262958</v>
      </c>
    </row>
    <row r="8" spans="1:14" ht="14.25">
      <c r="A8" s="122">
        <v>1.1000000000000001</v>
      </c>
      <c r="B8" s="128" t="s">
        <v>156</v>
      </c>
      <c r="C8" s="126">
        <v>13147900</v>
      </c>
      <c r="D8" s="129">
        <v>0.02</v>
      </c>
      <c r="E8" s="125">
        <f>C8*D8</f>
        <v>262958</v>
      </c>
      <c r="F8" s="126"/>
      <c r="G8" s="126"/>
      <c r="H8" s="126"/>
      <c r="I8" s="126"/>
      <c r="J8" s="126"/>
      <c r="K8" s="126">
        <f>E8</f>
        <v>262958</v>
      </c>
      <c r="L8" s="126"/>
      <c r="M8" s="126"/>
      <c r="N8" s="127">
        <f>SUMPRODUCT($F$6:$M$6,F8:M8)</f>
        <v>262958</v>
      </c>
    </row>
    <row r="9" spans="1:14" ht="14.25">
      <c r="A9" s="122">
        <v>1.2</v>
      </c>
      <c r="B9" s="128" t="s">
        <v>155</v>
      </c>
      <c r="C9" s="126">
        <v>0</v>
      </c>
      <c r="D9" s="129">
        <v>0.05</v>
      </c>
      <c r="E9" s="125">
        <f>C9*D9</f>
        <v>0</v>
      </c>
      <c r="F9" s="126"/>
      <c r="G9" s="126"/>
      <c r="H9" s="126"/>
      <c r="I9" s="126"/>
      <c r="J9" s="126"/>
      <c r="K9" s="126"/>
      <c r="L9" s="126"/>
      <c r="M9" s="126"/>
      <c r="N9" s="127">
        <f t="shared" ref="N9:N12" si="1">SUMPRODUCT($F$6:$M$6,F9:M9)</f>
        <v>0</v>
      </c>
    </row>
    <row r="10" spans="1:14" ht="14.25">
      <c r="A10" s="122">
        <v>1.3</v>
      </c>
      <c r="B10" s="128" t="s">
        <v>154</v>
      </c>
      <c r="C10" s="126">
        <v>0</v>
      </c>
      <c r="D10" s="129">
        <v>0.08</v>
      </c>
      <c r="E10" s="125">
        <f>C10*D10</f>
        <v>0</v>
      </c>
      <c r="F10" s="126"/>
      <c r="G10" s="126"/>
      <c r="H10" s="126"/>
      <c r="I10" s="126"/>
      <c r="J10" s="126"/>
      <c r="K10" s="126"/>
      <c r="L10" s="126"/>
      <c r="M10" s="126"/>
      <c r="N10" s="127">
        <f>SUMPRODUCT($F$6:$M$6,F10:M10)</f>
        <v>0</v>
      </c>
    </row>
    <row r="11" spans="1:14" ht="14.25">
      <c r="A11" s="122">
        <v>1.4</v>
      </c>
      <c r="B11" s="128" t="s">
        <v>153</v>
      </c>
      <c r="C11" s="126">
        <v>0</v>
      </c>
      <c r="D11" s="129">
        <v>0.11</v>
      </c>
      <c r="E11" s="125">
        <f>C11*D11</f>
        <v>0</v>
      </c>
      <c r="F11" s="126"/>
      <c r="G11" s="126"/>
      <c r="H11" s="126"/>
      <c r="I11" s="126"/>
      <c r="J11" s="126"/>
      <c r="K11" s="126"/>
      <c r="L11" s="126"/>
      <c r="M11" s="126"/>
      <c r="N11" s="127">
        <f t="shared" si="1"/>
        <v>0</v>
      </c>
    </row>
    <row r="12" spans="1:14" ht="14.25">
      <c r="A12" s="122">
        <v>1.5</v>
      </c>
      <c r="B12" s="128" t="s">
        <v>152</v>
      </c>
      <c r="C12" s="126">
        <v>0</v>
      </c>
      <c r="D12" s="129">
        <v>0.14000000000000001</v>
      </c>
      <c r="E12" s="125">
        <f>C12*D12</f>
        <v>0</v>
      </c>
      <c r="F12" s="126"/>
      <c r="G12" s="126"/>
      <c r="H12" s="126"/>
      <c r="I12" s="126"/>
      <c r="J12" s="126"/>
      <c r="K12" s="126"/>
      <c r="L12" s="126"/>
      <c r="M12" s="126"/>
      <c r="N12" s="127">
        <f t="shared" si="1"/>
        <v>0</v>
      </c>
    </row>
    <row r="13" spans="1:14" ht="14.25">
      <c r="A13" s="122">
        <v>1.6</v>
      </c>
      <c r="B13" s="130" t="s">
        <v>151</v>
      </c>
      <c r="C13" s="126">
        <v>0</v>
      </c>
      <c r="D13" s="131"/>
      <c r="E13" s="126"/>
      <c r="F13" s="126"/>
      <c r="G13" s="126"/>
      <c r="H13" s="126"/>
      <c r="I13" s="126"/>
      <c r="J13" s="126"/>
      <c r="K13" s="126"/>
      <c r="L13" s="126"/>
      <c r="M13" s="126"/>
      <c r="N13" s="127">
        <f>SUMPRODUCT($F$6:$M$6,F13:M13)</f>
        <v>0</v>
      </c>
    </row>
    <row r="14" spans="1:14" ht="15">
      <c r="A14" s="122">
        <v>2</v>
      </c>
      <c r="B14" s="132" t="s">
        <v>157</v>
      </c>
      <c r="C14" s="124">
        <f>SUM(C15:C20)</f>
        <v>0</v>
      </c>
      <c r="D14" s="117"/>
      <c r="E14" s="125">
        <f t="shared" ref="E14:M14" si="2">SUM(E15:E20)</f>
        <v>0</v>
      </c>
      <c r="F14" s="126">
        <f t="shared" si="2"/>
        <v>0</v>
      </c>
      <c r="G14" s="126">
        <f t="shared" si="2"/>
        <v>0</v>
      </c>
      <c r="H14" s="126">
        <f t="shared" si="2"/>
        <v>0</v>
      </c>
      <c r="I14" s="126">
        <f t="shared" si="2"/>
        <v>0</v>
      </c>
      <c r="J14" s="126">
        <f t="shared" si="2"/>
        <v>0</v>
      </c>
      <c r="K14" s="126">
        <f t="shared" si="2"/>
        <v>0</v>
      </c>
      <c r="L14" s="126">
        <f t="shared" si="2"/>
        <v>0</v>
      </c>
      <c r="M14" s="126">
        <f t="shared" si="2"/>
        <v>0</v>
      </c>
      <c r="N14" s="127">
        <f>SUM(N15:N20)</f>
        <v>0</v>
      </c>
    </row>
    <row r="15" spans="1:14" ht="14.25">
      <c r="A15" s="122">
        <v>2.1</v>
      </c>
      <c r="B15" s="130" t="s">
        <v>156</v>
      </c>
      <c r="C15" s="126"/>
      <c r="D15" s="129">
        <v>5.0000000000000001E-3</v>
      </c>
      <c r="E15" s="125">
        <f>C15*D15</f>
        <v>0</v>
      </c>
      <c r="F15" s="126"/>
      <c r="G15" s="126"/>
      <c r="H15" s="126"/>
      <c r="I15" s="126"/>
      <c r="J15" s="126"/>
      <c r="K15" s="126"/>
      <c r="L15" s="126"/>
      <c r="M15" s="126"/>
      <c r="N15" s="127">
        <f>SUMPRODUCT($F$6:$M$6,F15:M15)</f>
        <v>0</v>
      </c>
    </row>
    <row r="16" spans="1:14" ht="14.25">
      <c r="A16" s="122">
        <v>2.2000000000000002</v>
      </c>
      <c r="B16" s="130" t="s">
        <v>155</v>
      </c>
      <c r="C16" s="126"/>
      <c r="D16" s="129">
        <v>0.01</v>
      </c>
      <c r="E16" s="125">
        <f>C16*D16</f>
        <v>0</v>
      </c>
      <c r="F16" s="126"/>
      <c r="G16" s="126"/>
      <c r="H16" s="126"/>
      <c r="I16" s="126"/>
      <c r="J16" s="126"/>
      <c r="K16" s="126"/>
      <c r="L16" s="126"/>
      <c r="M16" s="126"/>
      <c r="N16" s="127">
        <f t="shared" ref="N16:N20" si="3">SUMPRODUCT($F$6:$M$6,F16:M16)</f>
        <v>0</v>
      </c>
    </row>
    <row r="17" spans="1:14" ht="14.25">
      <c r="A17" s="122">
        <v>2.2999999999999998</v>
      </c>
      <c r="B17" s="130" t="s">
        <v>154</v>
      </c>
      <c r="C17" s="126"/>
      <c r="D17" s="129">
        <v>0.02</v>
      </c>
      <c r="E17" s="125">
        <f>C17*D17</f>
        <v>0</v>
      </c>
      <c r="F17" s="126"/>
      <c r="G17" s="126"/>
      <c r="H17" s="126"/>
      <c r="I17" s="126"/>
      <c r="J17" s="126"/>
      <c r="K17" s="126"/>
      <c r="L17" s="126"/>
      <c r="M17" s="126"/>
      <c r="N17" s="127">
        <f t="shared" si="3"/>
        <v>0</v>
      </c>
    </row>
    <row r="18" spans="1:14" ht="14.25">
      <c r="A18" s="122">
        <v>2.4</v>
      </c>
      <c r="B18" s="130" t="s">
        <v>153</v>
      </c>
      <c r="C18" s="126"/>
      <c r="D18" s="129">
        <v>0.03</v>
      </c>
      <c r="E18" s="125">
        <f>C18*D18</f>
        <v>0</v>
      </c>
      <c r="F18" s="126"/>
      <c r="G18" s="126"/>
      <c r="H18" s="126"/>
      <c r="I18" s="126"/>
      <c r="J18" s="126"/>
      <c r="K18" s="126"/>
      <c r="L18" s="126"/>
      <c r="M18" s="126"/>
      <c r="N18" s="127">
        <f t="shared" si="3"/>
        <v>0</v>
      </c>
    </row>
    <row r="19" spans="1:14" ht="14.25">
      <c r="A19" s="122">
        <v>2.5</v>
      </c>
      <c r="B19" s="130" t="s">
        <v>152</v>
      </c>
      <c r="C19" s="126"/>
      <c r="D19" s="129">
        <v>0.04</v>
      </c>
      <c r="E19" s="125">
        <f>C19*D19</f>
        <v>0</v>
      </c>
      <c r="F19" s="126"/>
      <c r="G19" s="126"/>
      <c r="H19" s="126"/>
      <c r="I19" s="126"/>
      <c r="J19" s="126"/>
      <c r="K19" s="126"/>
      <c r="L19" s="126"/>
      <c r="M19" s="126"/>
      <c r="N19" s="127">
        <f t="shared" si="3"/>
        <v>0</v>
      </c>
    </row>
    <row r="20" spans="1:14" ht="14.25">
      <c r="A20" s="122">
        <v>2.6</v>
      </c>
      <c r="B20" s="130" t="s">
        <v>151</v>
      </c>
      <c r="C20" s="126"/>
      <c r="D20" s="131"/>
      <c r="E20" s="133"/>
      <c r="F20" s="126"/>
      <c r="G20" s="126"/>
      <c r="H20" s="126"/>
      <c r="I20" s="126"/>
      <c r="J20" s="126"/>
      <c r="K20" s="126"/>
      <c r="L20" s="126"/>
      <c r="M20" s="126"/>
      <c r="N20" s="127">
        <f t="shared" si="3"/>
        <v>0</v>
      </c>
    </row>
    <row r="21" spans="1:14" ht="15.75" thickBot="1">
      <c r="A21" s="134"/>
      <c r="B21" s="135" t="s">
        <v>64</v>
      </c>
      <c r="C21" s="110">
        <f>C14+C7</f>
        <v>13147900</v>
      </c>
      <c r="D21" s="136"/>
      <c r="E21" s="137">
        <f>E14+E7</f>
        <v>262958</v>
      </c>
      <c r="F21" s="138">
        <f>F7+F14</f>
        <v>0</v>
      </c>
      <c r="G21" s="138">
        <f t="shared" ref="G21:L21" si="4">G7+G14</f>
        <v>0</v>
      </c>
      <c r="H21" s="138">
        <f t="shared" si="4"/>
        <v>0</v>
      </c>
      <c r="I21" s="138">
        <f t="shared" si="4"/>
        <v>0</v>
      </c>
      <c r="J21" s="138">
        <f t="shared" si="4"/>
        <v>0</v>
      </c>
      <c r="K21" s="138">
        <f t="shared" si="4"/>
        <v>262958</v>
      </c>
      <c r="L21" s="138">
        <f t="shared" si="4"/>
        <v>0</v>
      </c>
      <c r="M21" s="138">
        <f>M7+M14</f>
        <v>0</v>
      </c>
      <c r="N21" s="139">
        <f>N14+N7</f>
        <v>262958</v>
      </c>
    </row>
    <row r="22" spans="1:14">
      <c r="E22" s="140"/>
      <c r="F22" s="140"/>
      <c r="G22" s="140"/>
      <c r="H22" s="140"/>
      <c r="I22" s="140"/>
      <c r="J22" s="140"/>
      <c r="K22" s="140"/>
      <c r="L22" s="140"/>
      <c r="M22" s="140"/>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8" zoomScale="90" zoomScaleNormal="90" workbookViewId="0">
      <selection activeCell="C6" sqref="C6:C41"/>
    </sheetView>
  </sheetViews>
  <sheetFormatPr defaultRowHeight="15"/>
  <cols>
    <col min="1" max="1" width="11.42578125" customWidth="1"/>
    <col min="2" max="2" width="76.85546875" style="259" customWidth="1"/>
    <col min="3" max="3" width="22.85546875" customWidth="1"/>
  </cols>
  <sheetData>
    <row r="1" spans="1:3">
      <c r="A1" s="2" t="s">
        <v>30</v>
      </c>
      <c r="B1" s="3" t="str">
        <f>'Info '!C2</f>
        <v>JSC Silk Bank</v>
      </c>
    </row>
    <row r="2" spans="1:3">
      <c r="A2" s="2" t="s">
        <v>31</v>
      </c>
      <c r="B2" s="537">
        <f>'1. key ratios '!B2</f>
        <v>45291</v>
      </c>
    </row>
    <row r="3" spans="1:3">
      <c r="A3" s="4"/>
      <c r="B3"/>
    </row>
    <row r="4" spans="1:3">
      <c r="A4" s="4" t="s">
        <v>308</v>
      </c>
      <c r="B4" t="s">
        <v>309</v>
      </c>
    </row>
    <row r="5" spans="1:3">
      <c r="A5" s="260" t="s">
        <v>310</v>
      </c>
      <c r="B5" s="261"/>
      <c r="C5" s="262"/>
    </row>
    <row r="6" spans="1:3" ht="24">
      <c r="A6" s="263">
        <v>1</v>
      </c>
      <c r="B6" s="264" t="s">
        <v>361</v>
      </c>
      <c r="C6" s="265">
        <v>165948775.32289451</v>
      </c>
    </row>
    <row r="7" spans="1:3">
      <c r="A7" s="263">
        <v>2</v>
      </c>
      <c r="B7" s="264" t="s">
        <v>311</v>
      </c>
      <c r="C7" s="265">
        <v>-5105992.7698158473</v>
      </c>
    </row>
    <row r="8" spans="1:3" ht="24">
      <c r="A8" s="266">
        <v>3</v>
      </c>
      <c r="B8" s="267" t="s">
        <v>312</v>
      </c>
      <c r="C8" s="265">
        <v>160842782.55307865</v>
      </c>
    </row>
    <row r="9" spans="1:3">
      <c r="A9" s="260" t="s">
        <v>313</v>
      </c>
      <c r="B9" s="261"/>
      <c r="C9" s="268"/>
    </row>
    <row r="10" spans="1:3" ht="24">
      <c r="A10" s="269">
        <v>4</v>
      </c>
      <c r="B10" s="270" t="s">
        <v>314</v>
      </c>
      <c r="C10" s="265"/>
    </row>
    <row r="11" spans="1:3">
      <c r="A11" s="269">
        <v>5</v>
      </c>
      <c r="B11" s="271" t="s">
        <v>315</v>
      </c>
      <c r="C11" s="265"/>
    </row>
    <row r="12" spans="1:3">
      <c r="A12" s="269" t="s">
        <v>316</v>
      </c>
      <c r="B12" s="271" t="s">
        <v>317</v>
      </c>
      <c r="C12" s="265">
        <v>262958</v>
      </c>
    </row>
    <row r="13" spans="1:3" ht="24">
      <c r="A13" s="272">
        <v>6</v>
      </c>
      <c r="B13" s="270" t="s">
        <v>318</v>
      </c>
      <c r="C13" s="265"/>
    </row>
    <row r="14" spans="1:3">
      <c r="A14" s="272">
        <v>7</v>
      </c>
      <c r="B14" s="273" t="s">
        <v>319</v>
      </c>
      <c r="C14" s="265"/>
    </row>
    <row r="15" spans="1:3">
      <c r="A15" s="274">
        <v>8</v>
      </c>
      <c r="B15" s="275" t="s">
        <v>320</v>
      </c>
      <c r="C15" s="265"/>
    </row>
    <row r="16" spans="1:3">
      <c r="A16" s="272">
        <v>9</v>
      </c>
      <c r="B16" s="273" t="s">
        <v>321</v>
      </c>
      <c r="C16" s="265"/>
    </row>
    <row r="17" spans="1:3">
      <c r="A17" s="272">
        <v>10</v>
      </c>
      <c r="B17" s="273" t="s">
        <v>322</v>
      </c>
      <c r="C17" s="265"/>
    </row>
    <row r="18" spans="1:3">
      <c r="A18" s="276">
        <v>11</v>
      </c>
      <c r="B18" s="277" t="s">
        <v>323</v>
      </c>
      <c r="C18" s="278">
        <v>262958</v>
      </c>
    </row>
    <row r="19" spans="1:3">
      <c r="A19" s="279" t="s">
        <v>324</v>
      </c>
      <c r="B19" s="280"/>
      <c r="C19" s="281"/>
    </row>
    <row r="20" spans="1:3" ht="24">
      <c r="A20" s="282">
        <v>12</v>
      </c>
      <c r="B20" s="270" t="s">
        <v>325</v>
      </c>
      <c r="C20" s="265"/>
    </row>
    <row r="21" spans="1:3">
      <c r="A21" s="282">
        <v>13</v>
      </c>
      <c r="B21" s="270" t="s">
        <v>326</v>
      </c>
      <c r="C21" s="265"/>
    </row>
    <row r="22" spans="1:3">
      <c r="A22" s="282">
        <v>14</v>
      </c>
      <c r="B22" s="270" t="s">
        <v>327</v>
      </c>
      <c r="C22" s="265"/>
    </row>
    <row r="23" spans="1:3" ht="24">
      <c r="A23" s="282" t="s">
        <v>328</v>
      </c>
      <c r="B23" s="270" t="s">
        <v>329</v>
      </c>
      <c r="C23" s="265"/>
    </row>
    <row r="24" spans="1:3">
      <c r="A24" s="282">
        <v>15</v>
      </c>
      <c r="B24" s="270" t="s">
        <v>330</v>
      </c>
      <c r="C24" s="265"/>
    </row>
    <row r="25" spans="1:3">
      <c r="A25" s="282" t="s">
        <v>331</v>
      </c>
      <c r="B25" s="270" t="s">
        <v>332</v>
      </c>
      <c r="C25" s="265"/>
    </row>
    <row r="26" spans="1:3">
      <c r="A26" s="283">
        <v>16</v>
      </c>
      <c r="B26" s="284" t="s">
        <v>333</v>
      </c>
      <c r="C26" s="278">
        <v>0</v>
      </c>
    </row>
    <row r="27" spans="1:3">
      <c r="A27" s="260" t="s">
        <v>334</v>
      </c>
      <c r="B27" s="261"/>
      <c r="C27" s="268"/>
    </row>
    <row r="28" spans="1:3">
      <c r="A28" s="285">
        <v>17</v>
      </c>
      <c r="B28" s="271" t="s">
        <v>335</v>
      </c>
      <c r="C28" s="265">
        <v>7700732.7199169546</v>
      </c>
    </row>
    <row r="29" spans="1:3">
      <c r="A29" s="285">
        <v>18</v>
      </c>
      <c r="B29" s="271" t="s">
        <v>336</v>
      </c>
      <c r="C29" s="265">
        <v>-3078962.0641926238</v>
      </c>
    </row>
    <row r="30" spans="1:3">
      <c r="A30" s="283">
        <v>19</v>
      </c>
      <c r="B30" s="284" t="s">
        <v>337</v>
      </c>
      <c r="C30" s="278">
        <v>4621770.6557243308</v>
      </c>
    </row>
    <row r="31" spans="1:3">
      <c r="A31" s="260" t="s">
        <v>338</v>
      </c>
      <c r="B31" s="261"/>
      <c r="C31" s="268"/>
    </row>
    <row r="32" spans="1:3" ht="24">
      <c r="A32" s="285" t="s">
        <v>339</v>
      </c>
      <c r="B32" s="270" t="s">
        <v>340</v>
      </c>
      <c r="C32" s="286"/>
    </row>
    <row r="33" spans="1:3">
      <c r="A33" s="285" t="s">
        <v>341</v>
      </c>
      <c r="B33" s="271" t="s">
        <v>342</v>
      </c>
      <c r="C33" s="286"/>
    </row>
    <row r="34" spans="1:3">
      <c r="A34" s="260" t="s">
        <v>343</v>
      </c>
      <c r="B34" s="261"/>
      <c r="C34" s="268"/>
    </row>
    <row r="35" spans="1:3">
      <c r="A35" s="287">
        <v>20</v>
      </c>
      <c r="B35" s="288" t="s">
        <v>344</v>
      </c>
      <c r="C35" s="278">
        <v>52917483.969116479</v>
      </c>
    </row>
    <row r="36" spans="1:3">
      <c r="A36" s="283">
        <v>21</v>
      </c>
      <c r="B36" s="284" t="s">
        <v>345</v>
      </c>
      <c r="C36" s="278">
        <v>165727511.20880297</v>
      </c>
    </row>
    <row r="37" spans="1:3">
      <c r="A37" s="260" t="s">
        <v>346</v>
      </c>
      <c r="B37" s="261"/>
      <c r="C37" s="268"/>
    </row>
    <row r="38" spans="1:3">
      <c r="A38" s="283">
        <v>22</v>
      </c>
      <c r="B38" s="284" t="s">
        <v>346</v>
      </c>
      <c r="C38" s="683">
        <v>0.31930416128946038</v>
      </c>
    </row>
    <row r="39" spans="1:3">
      <c r="A39" s="260" t="s">
        <v>347</v>
      </c>
      <c r="B39" s="261"/>
      <c r="C39" s="268"/>
    </row>
    <row r="40" spans="1:3">
      <c r="A40" s="289" t="s">
        <v>348</v>
      </c>
      <c r="B40" s="270" t="s">
        <v>349</v>
      </c>
      <c r="C40" s="286"/>
    </row>
    <row r="41" spans="1:3" ht="24">
      <c r="A41" s="290" t="s">
        <v>350</v>
      </c>
      <c r="B41" s="264" t="s">
        <v>351</v>
      </c>
      <c r="C41" s="286"/>
    </row>
    <row r="43" spans="1:3">
      <c r="B43" s="259"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22" activePane="bottomRight" state="frozen"/>
      <selection pane="topRight" activeCell="C1" sqref="C1"/>
      <selection pane="bottomLeft" activeCell="A6" sqref="A6"/>
      <selection pane="bottomRight" activeCell="C8" sqref="C8:G39"/>
    </sheetView>
  </sheetViews>
  <sheetFormatPr defaultRowHeight="15"/>
  <cols>
    <col min="1" max="1" width="8.7109375" style="169"/>
    <col min="2" max="2" width="82.5703125" style="176" customWidth="1"/>
    <col min="3" max="7" width="17.5703125" style="169" customWidth="1"/>
  </cols>
  <sheetData>
    <row r="1" spans="1:7">
      <c r="A1" s="169" t="s">
        <v>30</v>
      </c>
      <c r="B1" s="3" t="str">
        <f>'Info '!C2</f>
        <v>JSC Silk Bank</v>
      </c>
    </row>
    <row r="2" spans="1:7">
      <c r="A2" s="169" t="s">
        <v>31</v>
      </c>
      <c r="B2" s="537">
        <f>'1. key ratios '!B2</f>
        <v>45291</v>
      </c>
    </row>
    <row r="4" spans="1:7" ht="15.75" thickBot="1">
      <c r="A4" s="169" t="s">
        <v>412</v>
      </c>
      <c r="B4" s="325" t="s">
        <v>373</v>
      </c>
    </row>
    <row r="5" spans="1:7">
      <c r="A5" s="326"/>
      <c r="B5" s="327"/>
      <c r="C5" s="743" t="s">
        <v>374</v>
      </c>
      <c r="D5" s="743"/>
      <c r="E5" s="743"/>
      <c r="F5" s="743"/>
      <c r="G5" s="744" t="s">
        <v>375</v>
      </c>
    </row>
    <row r="6" spans="1:7">
      <c r="A6" s="328"/>
      <c r="B6" s="329"/>
      <c r="C6" s="330" t="s">
        <v>376</v>
      </c>
      <c r="D6" s="330" t="s">
        <v>377</v>
      </c>
      <c r="E6" s="330" t="s">
        <v>378</v>
      </c>
      <c r="F6" s="330" t="s">
        <v>379</v>
      </c>
      <c r="G6" s="745"/>
    </row>
    <row r="7" spans="1:7">
      <c r="A7" s="331"/>
      <c r="B7" s="332" t="s">
        <v>380</v>
      </c>
      <c r="C7" s="333"/>
      <c r="D7" s="333"/>
      <c r="E7" s="333"/>
      <c r="F7" s="333"/>
      <c r="G7" s="334"/>
    </row>
    <row r="8" spans="1:7">
      <c r="A8" s="335">
        <v>1</v>
      </c>
      <c r="B8" s="336" t="s">
        <v>381</v>
      </c>
      <c r="C8" s="337">
        <v>52917483.969116487</v>
      </c>
      <c r="D8" s="337">
        <v>0</v>
      </c>
      <c r="E8" s="337">
        <v>0</v>
      </c>
      <c r="F8" s="337">
        <v>2875000</v>
      </c>
      <c r="G8" s="338">
        <v>55792483.969116487</v>
      </c>
    </row>
    <row r="9" spans="1:7">
      <c r="A9" s="335">
        <v>2</v>
      </c>
      <c r="B9" s="339" t="s">
        <v>382</v>
      </c>
      <c r="C9" s="337">
        <v>52917483.969116487</v>
      </c>
      <c r="D9" s="337"/>
      <c r="E9" s="337"/>
      <c r="F9" s="337">
        <v>2875000</v>
      </c>
      <c r="G9" s="338">
        <v>55792483.969116487</v>
      </c>
    </row>
    <row r="10" spans="1:7">
      <c r="A10" s="335">
        <v>3</v>
      </c>
      <c r="B10" s="339" t="s">
        <v>383</v>
      </c>
      <c r="C10" s="340"/>
      <c r="D10" s="340"/>
      <c r="E10" s="340"/>
      <c r="F10" s="337">
        <v>5826013.0800000001</v>
      </c>
      <c r="G10" s="338">
        <v>5826013.0800000001</v>
      </c>
    </row>
    <row r="11" spans="1:7" ht="14.45" customHeight="1">
      <c r="A11" s="335">
        <v>4</v>
      </c>
      <c r="B11" s="336" t="s">
        <v>384</v>
      </c>
      <c r="C11" s="337">
        <v>6149376.9500000011</v>
      </c>
      <c r="D11" s="337">
        <v>8912200.9999999981</v>
      </c>
      <c r="E11" s="337">
        <v>10989774.009999998</v>
      </c>
      <c r="F11" s="337">
        <v>8068.2</v>
      </c>
      <c r="G11" s="338">
        <v>24575591.987499997</v>
      </c>
    </row>
    <row r="12" spans="1:7">
      <c r="A12" s="335">
        <v>5</v>
      </c>
      <c r="B12" s="339" t="s">
        <v>385</v>
      </c>
      <c r="C12" s="337">
        <v>5805670.6000000015</v>
      </c>
      <c r="D12" s="341">
        <v>8868649.4699999988</v>
      </c>
      <c r="E12" s="337">
        <v>10975127.079999998</v>
      </c>
      <c r="F12" s="337">
        <v>8068.2</v>
      </c>
      <c r="G12" s="338">
        <v>24374639.582499996</v>
      </c>
    </row>
    <row r="13" spans="1:7">
      <c r="A13" s="335">
        <v>6</v>
      </c>
      <c r="B13" s="339" t="s">
        <v>386</v>
      </c>
      <c r="C13" s="337">
        <v>343706.34999999992</v>
      </c>
      <c r="D13" s="341">
        <v>43551.53</v>
      </c>
      <c r="E13" s="337">
        <v>14646.93</v>
      </c>
      <c r="F13" s="337">
        <v>0</v>
      </c>
      <c r="G13" s="338">
        <v>200952.40499999994</v>
      </c>
    </row>
    <row r="14" spans="1:7">
      <c r="A14" s="335">
        <v>7</v>
      </c>
      <c r="B14" s="336" t="s">
        <v>387</v>
      </c>
      <c r="C14" s="337">
        <v>11723755.839999996</v>
      </c>
      <c r="D14" s="337">
        <v>54799471.369999997</v>
      </c>
      <c r="E14" s="337">
        <v>1520796.4500000002</v>
      </c>
      <c r="F14" s="337">
        <v>172272.8</v>
      </c>
      <c r="G14" s="338">
        <v>32909520.194999993</v>
      </c>
    </row>
    <row r="15" spans="1:7" ht="39">
      <c r="A15" s="335">
        <v>8</v>
      </c>
      <c r="B15" s="339" t="s">
        <v>388</v>
      </c>
      <c r="C15" s="337">
        <v>9326499.7699999958</v>
      </c>
      <c r="D15" s="341">
        <v>54799471.369999997</v>
      </c>
      <c r="E15" s="337">
        <v>705515.01000000013</v>
      </c>
      <c r="F15" s="337">
        <v>172272.8</v>
      </c>
      <c r="G15" s="338">
        <v>32501879.474999994</v>
      </c>
    </row>
    <row r="16" spans="1:7" ht="26.25">
      <c r="A16" s="335">
        <v>9</v>
      </c>
      <c r="B16" s="339" t="s">
        <v>389</v>
      </c>
      <c r="C16" s="337">
        <v>2397256.0699999998</v>
      </c>
      <c r="D16" s="341">
        <v>0</v>
      </c>
      <c r="E16" s="337">
        <v>815281.44000000006</v>
      </c>
      <c r="F16" s="337"/>
      <c r="G16" s="338">
        <v>407640.72000000003</v>
      </c>
    </row>
    <row r="17" spans="1:7">
      <c r="A17" s="335">
        <v>10</v>
      </c>
      <c r="B17" s="336" t="s">
        <v>390</v>
      </c>
      <c r="C17" s="337"/>
      <c r="D17" s="341"/>
      <c r="E17" s="337"/>
      <c r="F17" s="337"/>
      <c r="G17" s="338"/>
    </row>
    <row r="18" spans="1:7">
      <c r="A18" s="335">
        <v>11</v>
      </c>
      <c r="B18" s="336" t="s">
        <v>391</v>
      </c>
      <c r="C18" s="337">
        <v>6068811.9513459317</v>
      </c>
      <c r="D18" s="341">
        <v>240.22999999998137</v>
      </c>
      <c r="E18" s="337">
        <v>0</v>
      </c>
      <c r="F18" s="337">
        <v>0</v>
      </c>
      <c r="G18" s="338">
        <v>0</v>
      </c>
    </row>
    <row r="19" spans="1:7">
      <c r="A19" s="335">
        <v>12</v>
      </c>
      <c r="B19" s="339" t="s">
        <v>392</v>
      </c>
      <c r="C19" s="340"/>
      <c r="D19" s="341">
        <v>240.22999999998137</v>
      </c>
      <c r="E19" s="337"/>
      <c r="F19" s="337"/>
      <c r="G19" s="338">
        <v>0</v>
      </c>
    </row>
    <row r="20" spans="1:7">
      <c r="A20" s="335">
        <v>13</v>
      </c>
      <c r="B20" s="339" t="s">
        <v>393</v>
      </c>
      <c r="C20" s="337">
        <v>6068811.9513459317</v>
      </c>
      <c r="D20" s="337"/>
      <c r="E20" s="337"/>
      <c r="F20" s="337"/>
      <c r="G20" s="338">
        <v>0</v>
      </c>
    </row>
    <row r="21" spans="1:7">
      <c r="A21" s="342">
        <v>14</v>
      </c>
      <c r="B21" s="343" t="s">
        <v>394</v>
      </c>
      <c r="C21" s="340"/>
      <c r="D21" s="340"/>
      <c r="E21" s="340"/>
      <c r="F21" s="340"/>
      <c r="G21" s="344">
        <v>119103609.23161648</v>
      </c>
    </row>
    <row r="22" spans="1:7">
      <c r="A22" s="345"/>
      <c r="B22" s="346" t="s">
        <v>395</v>
      </c>
      <c r="C22" s="347"/>
      <c r="D22" s="348"/>
      <c r="E22" s="347"/>
      <c r="F22" s="347"/>
      <c r="G22" s="349"/>
    </row>
    <row r="23" spans="1:7">
      <c r="A23" s="335">
        <v>15</v>
      </c>
      <c r="B23" s="336" t="s">
        <v>396</v>
      </c>
      <c r="C23" s="350">
        <v>76542733.471618861</v>
      </c>
      <c r="D23" s="351"/>
      <c r="E23" s="350"/>
      <c r="F23" s="350">
        <v>26894</v>
      </c>
      <c r="G23" s="338">
        <v>3579169.830080946</v>
      </c>
    </row>
    <row r="24" spans="1:7">
      <c r="A24" s="335">
        <v>16</v>
      </c>
      <c r="B24" s="336" t="s">
        <v>397</v>
      </c>
      <c r="C24" s="337">
        <v>0</v>
      </c>
      <c r="D24" s="341">
        <v>3099217.5428293459</v>
      </c>
      <c r="E24" s="337">
        <v>4077370.0982682975</v>
      </c>
      <c r="F24" s="337">
        <v>42953700.8087207</v>
      </c>
      <c r="G24" s="338">
        <v>40121877.970735908</v>
      </c>
    </row>
    <row r="25" spans="1:7">
      <c r="A25" s="335">
        <v>17</v>
      </c>
      <c r="B25" s="339" t="s">
        <v>398</v>
      </c>
      <c r="C25" s="337"/>
      <c r="D25" s="341"/>
      <c r="E25" s="337"/>
      <c r="F25" s="337"/>
      <c r="G25" s="338"/>
    </row>
    <row r="26" spans="1:7" ht="26.25">
      <c r="A26" s="335">
        <v>18</v>
      </c>
      <c r="B26" s="339" t="s">
        <v>399</v>
      </c>
      <c r="C26" s="337"/>
      <c r="D26" s="341">
        <v>279450.6100000001</v>
      </c>
      <c r="E26" s="337"/>
      <c r="F26" s="337"/>
      <c r="G26" s="338">
        <v>41917.591500000017</v>
      </c>
    </row>
    <row r="27" spans="1:7">
      <c r="A27" s="335">
        <v>19</v>
      </c>
      <c r="B27" s="339" t="s">
        <v>400</v>
      </c>
      <c r="C27" s="337"/>
      <c r="D27" s="341">
        <v>2819766.932829346</v>
      </c>
      <c r="E27" s="337">
        <v>4029386.4114473807</v>
      </c>
      <c r="F27" s="337">
        <v>39575207.670907557</v>
      </c>
      <c r="G27" s="338">
        <v>37184249.368684277</v>
      </c>
    </row>
    <row r="28" spans="1:7">
      <c r="A28" s="335">
        <v>20</v>
      </c>
      <c r="B28" s="352" t="s">
        <v>401</v>
      </c>
      <c r="C28" s="337"/>
      <c r="D28" s="341"/>
      <c r="E28" s="337"/>
      <c r="F28" s="337"/>
      <c r="G28" s="338"/>
    </row>
    <row r="29" spans="1:7">
      <c r="A29" s="335">
        <v>21</v>
      </c>
      <c r="B29" s="339" t="s">
        <v>402</v>
      </c>
      <c r="C29" s="337"/>
      <c r="D29" s="341"/>
      <c r="E29" s="337"/>
      <c r="F29" s="337"/>
      <c r="G29" s="338"/>
    </row>
    <row r="30" spans="1:7">
      <c r="A30" s="335">
        <v>22</v>
      </c>
      <c r="B30" s="352" t="s">
        <v>401</v>
      </c>
      <c r="C30" s="337"/>
      <c r="D30" s="341"/>
      <c r="E30" s="337"/>
      <c r="F30" s="337"/>
      <c r="G30" s="338"/>
    </row>
    <row r="31" spans="1:7">
      <c r="A31" s="335">
        <v>23</v>
      </c>
      <c r="B31" s="339" t="s">
        <v>403</v>
      </c>
      <c r="C31" s="337"/>
      <c r="D31" s="341">
        <v>0</v>
      </c>
      <c r="E31" s="337">
        <v>47983.686820916715</v>
      </c>
      <c r="F31" s="337">
        <v>3378493.1378131448</v>
      </c>
      <c r="G31" s="338">
        <v>2895711.0105516315</v>
      </c>
    </row>
    <row r="32" spans="1:7">
      <c r="A32" s="335">
        <v>24</v>
      </c>
      <c r="B32" s="336" t="s">
        <v>404</v>
      </c>
      <c r="C32" s="337"/>
      <c r="D32" s="341"/>
      <c r="E32" s="337"/>
      <c r="F32" s="337"/>
      <c r="G32" s="338"/>
    </row>
    <row r="33" spans="1:7">
      <c r="A33" s="335">
        <v>25</v>
      </c>
      <c r="B33" s="336" t="s">
        <v>405</v>
      </c>
      <c r="C33" s="337">
        <v>15537836.060184158</v>
      </c>
      <c r="D33" s="337">
        <v>9854579.7434866931</v>
      </c>
      <c r="E33" s="337">
        <v>0</v>
      </c>
      <c r="F33" s="337">
        <v>9870934.8093550149</v>
      </c>
      <c r="G33" s="338">
        <v>30403209.047250442</v>
      </c>
    </row>
    <row r="34" spans="1:7">
      <c r="A34" s="335">
        <v>26</v>
      </c>
      <c r="B34" s="339" t="s">
        <v>406</v>
      </c>
      <c r="C34" s="340"/>
      <c r="D34" s="341">
        <v>134296.61193583731</v>
      </c>
      <c r="E34" s="337"/>
      <c r="F34" s="337"/>
      <c r="G34" s="338">
        <v>134296.61193583731</v>
      </c>
    </row>
    <row r="35" spans="1:7">
      <c r="A35" s="335">
        <v>27</v>
      </c>
      <c r="B35" s="339" t="s">
        <v>407</v>
      </c>
      <c r="C35" s="337">
        <v>15537836.060184158</v>
      </c>
      <c r="D35" s="341">
        <v>9720283.1315508559</v>
      </c>
      <c r="E35" s="337"/>
      <c r="F35" s="337">
        <v>9870934.8093550149</v>
      </c>
      <c r="G35" s="338">
        <v>30268912.435314603</v>
      </c>
    </row>
    <row r="36" spans="1:7">
      <c r="A36" s="335">
        <v>28</v>
      </c>
      <c r="B36" s="336" t="s">
        <v>408</v>
      </c>
      <c r="C36" s="337"/>
      <c r="D36" s="341">
        <v>3469555.63</v>
      </c>
      <c r="E36" s="337">
        <v>3855798.2199999997</v>
      </c>
      <c r="F36" s="337">
        <v>431394</v>
      </c>
      <c r="G36" s="338">
        <v>623766.70349999995</v>
      </c>
    </row>
    <row r="37" spans="1:7">
      <c r="A37" s="342">
        <v>29</v>
      </c>
      <c r="B37" s="343" t="s">
        <v>409</v>
      </c>
      <c r="C37" s="340"/>
      <c r="D37" s="340"/>
      <c r="E37" s="340"/>
      <c r="F37" s="340"/>
      <c r="G37" s="344">
        <v>74728023.551567301</v>
      </c>
    </row>
    <row r="38" spans="1:7">
      <c r="A38" s="331"/>
      <c r="B38" s="353"/>
      <c r="C38" s="354"/>
      <c r="D38" s="354"/>
      <c r="E38" s="354"/>
      <c r="F38" s="354"/>
      <c r="G38" s="355"/>
    </row>
    <row r="39" spans="1:7" ht="15.75" thickBot="1">
      <c r="A39" s="356">
        <v>30</v>
      </c>
      <c r="B39" s="357" t="s">
        <v>410</v>
      </c>
      <c r="C39" s="228"/>
      <c r="D39" s="229"/>
      <c r="E39" s="229"/>
      <c r="F39" s="230"/>
      <c r="G39" s="358">
        <v>1.5938279051288848</v>
      </c>
    </row>
    <row r="42" spans="1:7" ht="39">
      <c r="B42" s="176"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tabSelected="1" zoomScaleNormal="100" workbookViewId="0">
      <pane xSplit="1" ySplit="5" topLeftCell="B6" activePane="bottomRight" state="frozen"/>
      <selection activeCell="B2" sqref="B2"/>
      <selection pane="topRight" activeCell="B2" sqref="B2"/>
      <selection pane="bottomLeft" activeCell="B2" sqref="B2"/>
      <selection pane="bottomRight" activeCell="B20" sqref="B20"/>
    </sheetView>
  </sheetViews>
  <sheetFormatPr defaultColWidth="9.140625" defaultRowHeight="14.25"/>
  <cols>
    <col min="1" max="1" width="9.5703125" style="3" bestFit="1" customWidth="1"/>
    <col min="2" max="2" width="86" style="3" customWidth="1"/>
    <col min="3" max="3" width="12.7109375" style="3" customWidth="1"/>
    <col min="4" max="7" width="12.7109375" style="4" customWidth="1"/>
    <col min="8" max="8" width="6.7109375" style="5" customWidth="1"/>
    <col min="9" max="12" width="12.85546875" style="5" customWidth="1"/>
    <col min="13" max="13" width="6.7109375" style="5" customWidth="1"/>
    <col min="14" max="16384" width="9.140625" style="5"/>
  </cols>
  <sheetData>
    <row r="1" spans="1:12">
      <c r="A1" s="2" t="s">
        <v>30</v>
      </c>
      <c r="B1" s="3" t="str">
        <f>'Info '!C2</f>
        <v>JSC Silk Bank</v>
      </c>
    </row>
    <row r="2" spans="1:12">
      <c r="A2" s="2" t="s">
        <v>31</v>
      </c>
      <c r="B2" s="537">
        <v>45291</v>
      </c>
    </row>
    <row r="3" spans="1:12" ht="15" thickBot="1">
      <c r="A3" s="2"/>
    </row>
    <row r="4" spans="1:12" ht="15" customHeight="1" thickBot="1">
      <c r="A4" s="6" t="s">
        <v>93</v>
      </c>
      <c r="B4" s="7" t="s">
        <v>92</v>
      </c>
      <c r="C4" s="7"/>
      <c r="D4" s="686" t="s">
        <v>700</v>
      </c>
      <c r="E4" s="687"/>
      <c r="F4" s="687"/>
      <c r="G4" s="688"/>
      <c r="I4" s="689" t="s">
        <v>701</v>
      </c>
      <c r="J4" s="690"/>
      <c r="K4" s="690"/>
      <c r="L4" s="691"/>
    </row>
    <row r="5" spans="1:12">
      <c r="A5" s="8" t="s">
        <v>6</v>
      </c>
      <c r="B5" s="9"/>
      <c r="C5" s="317" t="str">
        <f>INT((MONTH($B$2))/3)&amp;"Q"&amp;"-"&amp;YEAR($B$2)</f>
        <v>4Q-2023</v>
      </c>
      <c r="D5" s="317" t="str">
        <f>IF(INT(MONTH($B$2))=3, "4"&amp;"Q"&amp;"-"&amp;YEAR($B$2)-1, IF(INT(MONTH($B$2))=6, "1"&amp;"Q"&amp;"-"&amp;YEAR($B$2), IF(INT(MONTH($B$2))=9, "2"&amp;"Q"&amp;"-"&amp;YEAR($B$2),IF(INT(MONTH($B$2))=12, "3"&amp;"Q"&amp;"-"&amp;YEAR($B$2), 0))))</f>
        <v>3Q-2023</v>
      </c>
      <c r="E5" s="317" t="str">
        <f>IF(INT(MONTH($B$2))=3, "3"&amp;"Q"&amp;"-"&amp;YEAR($B$2)-1, IF(INT(MONTH($B$2))=6, "4"&amp;"Q"&amp;"-"&amp;YEAR($B$2)-1, IF(INT(MONTH($B$2))=9, "1"&amp;"Q"&amp;"-"&amp;YEAR($B$2),IF(INT(MONTH($B$2))=12, "2"&amp;"Q"&amp;"-"&amp;YEAR($B$2), 0))))</f>
        <v>2Q-2023</v>
      </c>
      <c r="F5" s="317" t="str">
        <f>IF(INT(MONTH($B$2))=3, "2"&amp;"Q"&amp;"-"&amp;YEAR($B$2)-1, IF(INT(MONTH($B$2))=6, "3"&amp;"Q"&amp;"-"&amp;YEAR($B$2)-1, IF(INT(MONTH($B$2))=9, "4"&amp;"Q"&amp;"-"&amp;YEAR($B$2)-1,IF(INT(MONTH($B$2))=12, "1"&amp;"Q"&amp;"-"&amp;YEAR($B$2), 0))))</f>
        <v>1Q-2023</v>
      </c>
      <c r="G5" s="318" t="str">
        <f>IF(INT(MONTH($B$2))=3, "1"&amp;"Q"&amp;"-"&amp;YEAR($B$2)-1, IF(INT(MONTH($B$2))=6, "2"&amp;"Q"&amp;"-"&amp;YEAR($B$2)-1, IF(INT(MONTH($B$2))=9, "3"&amp;"Q"&amp;"-"&amp;YEAR($B$2)-1,IF(INT(MONTH($B$2))=12, "4"&amp;"Q"&amp;"-"&amp;YEAR($B$2)-1, 0))))</f>
        <v>4Q-2022</v>
      </c>
      <c r="I5" s="525" t="s">
        <v>752</v>
      </c>
      <c r="J5" s="317" t="s">
        <v>753</v>
      </c>
      <c r="K5" s="525" t="s">
        <v>754</v>
      </c>
      <c r="L5" s="317" t="s">
        <v>755</v>
      </c>
    </row>
    <row r="6" spans="1:12">
      <c r="B6" s="147" t="s">
        <v>91</v>
      </c>
      <c r="C6" s="320"/>
      <c r="D6" s="320"/>
      <c r="E6" s="320"/>
      <c r="F6" s="320"/>
      <c r="G6" s="321"/>
      <c r="I6" s="526"/>
      <c r="J6" s="320"/>
      <c r="K6" s="320"/>
      <c r="L6" s="321"/>
    </row>
    <row r="7" spans="1:12">
      <c r="A7" s="10"/>
      <c r="B7" s="148" t="s">
        <v>89</v>
      </c>
      <c r="C7" s="320"/>
      <c r="D7" s="320"/>
      <c r="E7" s="320"/>
      <c r="F7" s="320"/>
      <c r="G7" s="321"/>
      <c r="I7" s="526"/>
      <c r="J7" s="320"/>
      <c r="K7" s="320"/>
      <c r="L7" s="321"/>
    </row>
    <row r="8" spans="1:12">
      <c r="A8" s="8">
        <v>1</v>
      </c>
      <c r="B8" s="11" t="s">
        <v>363</v>
      </c>
      <c r="C8" s="12">
        <v>52917483.969116479</v>
      </c>
      <c r="D8" s="13">
        <v>47232568.251399003</v>
      </c>
      <c r="E8" s="13">
        <v>49454613.058878683</v>
      </c>
      <c r="F8" s="13">
        <v>50701215.87856701</v>
      </c>
      <c r="G8" s="14">
        <v>52357110.058280259</v>
      </c>
      <c r="I8" s="527">
        <v>48511184.540000007</v>
      </c>
      <c r="J8" s="528">
        <v>47033072.099999994</v>
      </c>
      <c r="K8" s="528">
        <v>47669109.719999999</v>
      </c>
      <c r="L8" s="529">
        <v>48782730.109999999</v>
      </c>
    </row>
    <row r="9" spans="1:12">
      <c r="A9" s="8">
        <v>2</v>
      </c>
      <c r="B9" s="11" t="s">
        <v>364</v>
      </c>
      <c r="C9" s="12">
        <v>52917483.969116479</v>
      </c>
      <c r="D9" s="13">
        <v>47232568.251399003</v>
      </c>
      <c r="E9" s="13">
        <v>49454613.058878683</v>
      </c>
      <c r="F9" s="13">
        <v>50701215.87856701</v>
      </c>
      <c r="G9" s="14">
        <v>52357110.058280259</v>
      </c>
      <c r="I9" s="527">
        <v>48511184.540000007</v>
      </c>
      <c r="J9" s="528">
        <v>47033072.099999994</v>
      </c>
      <c r="K9" s="528">
        <v>47669109.719999999</v>
      </c>
      <c r="L9" s="529">
        <v>48782730.109999999</v>
      </c>
    </row>
    <row r="10" spans="1:12">
      <c r="A10" s="8">
        <v>3</v>
      </c>
      <c r="B10" s="11" t="s">
        <v>142</v>
      </c>
      <c r="C10" s="12">
        <v>55792483.969116479</v>
      </c>
      <c r="D10" s="13">
        <v>50107568.251399003</v>
      </c>
      <c r="E10" s="13">
        <v>52329613.058878683</v>
      </c>
      <c r="F10" s="13">
        <v>53576215.87856701</v>
      </c>
      <c r="G10" s="14">
        <v>55232110.058280259</v>
      </c>
      <c r="I10" s="527">
        <v>51806334.150000006</v>
      </c>
      <c r="J10" s="528">
        <v>50425926.109999992</v>
      </c>
      <c r="K10" s="528">
        <v>50544809.549999997</v>
      </c>
      <c r="L10" s="529">
        <v>51647000.859999999</v>
      </c>
    </row>
    <row r="11" spans="1:12">
      <c r="A11" s="8">
        <v>4</v>
      </c>
      <c r="B11" s="11" t="s">
        <v>366</v>
      </c>
      <c r="C11" s="12">
        <v>19566432.633775767</v>
      </c>
      <c r="D11" s="13">
        <v>13538236.495725883</v>
      </c>
      <c r="E11" s="13">
        <v>11640056.833975865</v>
      </c>
      <c r="F11" s="13">
        <v>10119514.466354832</v>
      </c>
      <c r="G11" s="14">
        <v>9869797.0652740672</v>
      </c>
      <c r="I11" s="527">
        <v>6435500.856027049</v>
      </c>
      <c r="J11" s="528">
        <v>7730929.6487218384</v>
      </c>
      <c r="K11" s="528">
        <v>5206706.6113385735</v>
      </c>
      <c r="L11" s="529">
        <v>6735696.2838718379</v>
      </c>
    </row>
    <row r="12" spans="1:12">
      <c r="A12" s="8">
        <v>5</v>
      </c>
      <c r="B12" s="11" t="s">
        <v>367</v>
      </c>
      <c r="C12" s="12">
        <v>24679557.21480158</v>
      </c>
      <c r="D12" s="13">
        <v>17037392.591574989</v>
      </c>
      <c r="E12" s="13">
        <v>14486984.605279732</v>
      </c>
      <c r="F12" s="13">
        <v>12133949.698290095</v>
      </c>
      <c r="G12" s="14">
        <v>12081288.86648277</v>
      </c>
      <c r="I12" s="527">
        <v>8581167.2055233996</v>
      </c>
      <c r="J12" s="528">
        <v>10308419.729979118</v>
      </c>
      <c r="K12" s="528">
        <v>6942485.309496766</v>
      </c>
      <c r="L12" s="529">
        <v>8981159.282382451</v>
      </c>
    </row>
    <row r="13" spans="1:12">
      <c r="A13" s="8">
        <v>6</v>
      </c>
      <c r="B13" s="11" t="s">
        <v>365</v>
      </c>
      <c r="C13" s="12">
        <v>31439111.162439074</v>
      </c>
      <c r="D13" s="13">
        <v>21664886.055433322</v>
      </c>
      <c r="E13" s="13">
        <v>18251608.740372974</v>
      </c>
      <c r="F13" s="13">
        <v>15552177.06800996</v>
      </c>
      <c r="G13" s="14">
        <v>16711497.775026551</v>
      </c>
      <c r="I13" s="527">
        <v>13119687.070131311</v>
      </c>
      <c r="J13" s="528">
        <v>15779925.709801527</v>
      </c>
      <c r="K13" s="528">
        <v>12782659.366280219</v>
      </c>
      <c r="L13" s="529">
        <v>15671110.145961303</v>
      </c>
    </row>
    <row r="14" spans="1:12">
      <c r="A14" s="10"/>
      <c r="B14" s="147" t="s">
        <v>369</v>
      </c>
      <c r="C14" s="320"/>
      <c r="D14" s="320"/>
      <c r="E14" s="320"/>
      <c r="F14" s="320"/>
      <c r="G14" s="321"/>
      <c r="I14" s="526"/>
      <c r="J14" s="320"/>
      <c r="K14" s="320"/>
      <c r="L14" s="321"/>
    </row>
    <row r="15" spans="1:12" ht="15" customHeight="1">
      <c r="A15" s="8">
        <v>7</v>
      </c>
      <c r="B15" s="11" t="s">
        <v>368</v>
      </c>
      <c r="C15" s="206">
        <v>120682095.89343537</v>
      </c>
      <c r="D15" s="13">
        <v>88694683.416122541</v>
      </c>
      <c r="E15" s="13">
        <v>70932856.834983379</v>
      </c>
      <c r="F15" s="13">
        <v>57614061.346276328</v>
      </c>
      <c r="G15" s="14">
        <v>61454294.813858084</v>
      </c>
      <c r="I15" s="527">
        <v>57240173.042884499</v>
      </c>
      <c r="J15" s="528">
        <v>68112948.195683539</v>
      </c>
      <c r="K15" s="528">
        <v>53853117.125751503</v>
      </c>
      <c r="L15" s="529">
        <v>71891560.79072018</v>
      </c>
    </row>
    <row r="16" spans="1:12">
      <c r="A16" s="10"/>
      <c r="B16" s="147" t="s">
        <v>370</v>
      </c>
      <c r="C16" s="320"/>
      <c r="D16" s="320"/>
      <c r="E16" s="320"/>
      <c r="F16" s="320"/>
      <c r="G16" s="321"/>
      <c r="I16" s="526"/>
      <c r="J16" s="320"/>
      <c r="K16" s="320"/>
      <c r="L16" s="321"/>
    </row>
    <row r="17" spans="1:12">
      <c r="A17" s="8"/>
      <c r="B17" s="148" t="s">
        <v>354</v>
      </c>
      <c r="C17" s="207"/>
      <c r="D17" s="13"/>
      <c r="E17" s="13"/>
      <c r="F17" s="13"/>
      <c r="G17" s="14"/>
      <c r="I17" s="527"/>
      <c r="J17" s="528"/>
      <c r="K17" s="528"/>
      <c r="L17" s="529"/>
    </row>
    <row r="18" spans="1:12">
      <c r="A18" s="8">
        <v>8</v>
      </c>
      <c r="B18" s="11" t="s">
        <v>363</v>
      </c>
      <c r="C18" s="545">
        <v>0.43848661706906084</v>
      </c>
      <c r="D18" s="546">
        <v>0.53252987024939613</v>
      </c>
      <c r="E18" s="546">
        <v>0.69720317586994696</v>
      </c>
      <c r="F18" s="546">
        <v>0.88001461264531899</v>
      </c>
      <c r="G18" s="547">
        <v>0.85196828337006014</v>
      </c>
      <c r="H18" s="548"/>
      <c r="I18" s="549">
        <v>0.84750240890528561</v>
      </c>
      <c r="J18" s="550">
        <v>0.6905158761426301</v>
      </c>
      <c r="K18" s="550">
        <v>0.88516899790013392</v>
      </c>
      <c r="L18" s="551">
        <v>0.67855989734329025</v>
      </c>
    </row>
    <row r="19" spans="1:12" ht="15" customHeight="1">
      <c r="A19" s="8">
        <v>9</v>
      </c>
      <c r="B19" s="11" t="s">
        <v>364</v>
      </c>
      <c r="C19" s="545">
        <v>0.43848661706906084</v>
      </c>
      <c r="D19" s="546">
        <v>0.53252987024939613</v>
      </c>
      <c r="E19" s="546">
        <v>0.69720317586994696</v>
      </c>
      <c r="F19" s="546">
        <v>0.88001461264531899</v>
      </c>
      <c r="G19" s="547">
        <v>0.85196828337006014</v>
      </c>
      <c r="H19" s="548"/>
      <c r="I19" s="549">
        <v>0.84750240890528561</v>
      </c>
      <c r="J19" s="550">
        <v>0.6905158761426301</v>
      </c>
      <c r="K19" s="550">
        <v>0.88516899790013392</v>
      </c>
      <c r="L19" s="551">
        <v>0.67855989734329025</v>
      </c>
    </row>
    <row r="20" spans="1:12">
      <c r="A20" s="8">
        <v>10</v>
      </c>
      <c r="B20" s="11" t="s">
        <v>142</v>
      </c>
      <c r="C20" s="545">
        <v>0.46230953776591949</v>
      </c>
      <c r="D20" s="546">
        <v>0.56494443997632737</v>
      </c>
      <c r="E20" s="546">
        <v>0.73773446317856806</v>
      </c>
      <c r="F20" s="546">
        <v>0.9299156252248777</v>
      </c>
      <c r="G20" s="547">
        <v>0.8987510185508677</v>
      </c>
      <c r="H20" s="548"/>
      <c r="I20" s="549">
        <v>0.9050694887170686</v>
      </c>
      <c r="J20" s="550">
        <v>0.7403280498904552</v>
      </c>
      <c r="K20" s="550">
        <v>0.93856794643796881</v>
      </c>
      <c r="L20" s="551">
        <v>0.71840144089160796</v>
      </c>
    </row>
    <row r="21" spans="1:12">
      <c r="A21" s="8">
        <v>11</v>
      </c>
      <c r="B21" s="11" t="s">
        <v>366</v>
      </c>
      <c r="C21" s="545">
        <v>0.16213202537560589</v>
      </c>
      <c r="D21" s="546">
        <v>0.15263864725926696</v>
      </c>
      <c r="E21" s="546">
        <v>0.16409964793967108</v>
      </c>
      <c r="F21" s="546">
        <v>0.17564313693377337</v>
      </c>
      <c r="G21" s="547">
        <v>0.16060386170192298</v>
      </c>
      <c r="H21" s="548"/>
      <c r="I21" s="549">
        <v>0.11242979386532521</v>
      </c>
      <c r="J21" s="550">
        <v>0.11350161538319323</v>
      </c>
      <c r="K21" s="550">
        <v>9.6683477006177396E-2</v>
      </c>
      <c r="L21" s="551">
        <v>9.3692447483227914E-2</v>
      </c>
    </row>
    <row r="22" spans="1:12">
      <c r="A22" s="8">
        <v>12</v>
      </c>
      <c r="B22" s="11" t="s">
        <v>367</v>
      </c>
      <c r="C22" s="545">
        <v>0.20450056847367074</v>
      </c>
      <c r="D22" s="546">
        <v>0.19209034786946436</v>
      </c>
      <c r="E22" s="546">
        <v>0.20423517748597003</v>
      </c>
      <c r="F22" s="546">
        <v>0.21060743531621084</v>
      </c>
      <c r="G22" s="547">
        <v>0.19658982180295739</v>
      </c>
      <c r="H22" s="548"/>
      <c r="I22" s="549">
        <v>0.14991511641822544</v>
      </c>
      <c r="J22" s="550">
        <v>0.151343026591123</v>
      </c>
      <c r="K22" s="550">
        <v>0.12891519897140746</v>
      </c>
      <c r="L22" s="551">
        <v>0.12492647514674277</v>
      </c>
    </row>
    <row r="23" spans="1:12">
      <c r="A23" s="8">
        <v>13</v>
      </c>
      <c r="B23" s="11" t="s">
        <v>365</v>
      </c>
      <c r="C23" s="545">
        <v>0.26051180939217711</v>
      </c>
      <c r="D23" s="546">
        <v>0.24426363814603991</v>
      </c>
      <c r="E23" s="546">
        <v>0.25730824267846863</v>
      </c>
      <c r="F23" s="546">
        <v>0.26993717687314395</v>
      </c>
      <c r="G23" s="547">
        <v>0.2719337651769469</v>
      </c>
      <c r="H23" s="548"/>
      <c r="I23" s="549">
        <v>0.22920418252932262</v>
      </c>
      <c r="J23" s="550">
        <v>0.23167292163696906</v>
      </c>
      <c r="K23" s="550">
        <v>0.2373615502410315</v>
      </c>
      <c r="L23" s="551">
        <v>0.2179826112216518</v>
      </c>
    </row>
    <row r="24" spans="1:12">
      <c r="A24" s="10"/>
      <c r="B24" s="147" t="s">
        <v>88</v>
      </c>
      <c r="C24" s="552"/>
      <c r="D24" s="552"/>
      <c r="E24" s="552"/>
      <c r="F24" s="552"/>
      <c r="G24" s="553"/>
      <c r="H24" s="548"/>
      <c r="I24" s="554"/>
      <c r="J24" s="552"/>
      <c r="K24" s="552"/>
      <c r="L24" s="553"/>
    </row>
    <row r="25" spans="1:12" ht="15" customHeight="1">
      <c r="A25" s="322">
        <v>14</v>
      </c>
      <c r="B25" s="11" t="s">
        <v>87</v>
      </c>
      <c r="C25" s="555">
        <v>7.7535439963021022E-2</v>
      </c>
      <c r="D25" s="556">
        <v>7.2860756946315566E-2</v>
      </c>
      <c r="E25" s="556">
        <v>6.3219954094251546E-2</v>
      </c>
      <c r="F25" s="556">
        <v>6.871515570245626E-2</v>
      </c>
      <c r="G25" s="557">
        <v>6.4548651401964655E-2</v>
      </c>
      <c r="H25" s="548"/>
      <c r="I25" s="558">
        <v>6.9976078573742315E-2</v>
      </c>
      <c r="J25" s="559">
        <v>8.6712764166882422E-2</v>
      </c>
      <c r="K25" s="559">
        <v>6.8644437943282871E-2</v>
      </c>
      <c r="L25" s="560">
        <v>6.6340453031664887E-2</v>
      </c>
    </row>
    <row r="26" spans="1:12">
      <c r="A26" s="322">
        <v>15</v>
      </c>
      <c r="B26" s="11" t="s">
        <v>86</v>
      </c>
      <c r="C26" s="555">
        <v>4.4284697999869553E-2</v>
      </c>
      <c r="D26" s="556">
        <v>3.7486925624787927E-2</v>
      </c>
      <c r="E26" s="556">
        <v>1.9930076898371032E-2</v>
      </c>
      <c r="F26" s="556">
        <v>1.8944117503635696E-2</v>
      </c>
      <c r="G26" s="557">
        <v>2.7292070466854432E-2</v>
      </c>
      <c r="H26" s="548"/>
      <c r="I26" s="558">
        <v>2.9409129873193305E-2</v>
      </c>
      <c r="J26" s="559">
        <v>3.7733216878770522E-2</v>
      </c>
      <c r="K26" s="559">
        <v>3.1564328779412947E-2</v>
      </c>
      <c r="L26" s="560">
        <v>3.1725445419185233E-2</v>
      </c>
    </row>
    <row r="27" spans="1:12">
      <c r="A27" s="322">
        <v>16</v>
      </c>
      <c r="B27" s="11" t="s">
        <v>85</v>
      </c>
      <c r="C27" s="555">
        <v>-5.0980843798509555E-2</v>
      </c>
      <c r="D27" s="556">
        <v>-4.6088032368245886E-2</v>
      </c>
      <c r="E27" s="556">
        <v>-4.0784680519248731E-2</v>
      </c>
      <c r="F27" s="556">
        <v>-3.6757572980345238E-2</v>
      </c>
      <c r="G27" s="557">
        <v>-2.8734242001635307E-2</v>
      </c>
      <c r="H27" s="548"/>
      <c r="I27" s="558">
        <v>-2.5967160101922751E-2</v>
      </c>
      <c r="J27" s="559">
        <v>-3.3195023967773338E-2</v>
      </c>
      <c r="K27" s="559">
        <v>-2.6266127410361082E-2</v>
      </c>
      <c r="L27" s="560">
        <v>-3.0832339776697228E-2</v>
      </c>
    </row>
    <row r="28" spans="1:12">
      <c r="A28" s="322">
        <v>17</v>
      </c>
      <c r="B28" s="11" t="s">
        <v>84</v>
      </c>
      <c r="C28" s="555">
        <v>3.3250741963151476E-2</v>
      </c>
      <c r="D28" s="556">
        <v>3.5373831321527632E-2</v>
      </c>
      <c r="E28" s="556">
        <v>4.3289877195880518E-2</v>
      </c>
      <c r="F28" s="556">
        <v>4.9771038198820568E-2</v>
      </c>
      <c r="G28" s="557">
        <v>3.7258573709081005E-2</v>
      </c>
      <c r="H28" s="548"/>
      <c r="I28" s="558">
        <v>4.0566948700549006E-2</v>
      </c>
      <c r="J28" s="559">
        <v>4.8979547288111901E-2</v>
      </c>
      <c r="K28" s="559">
        <v>3.7080109163869925E-2</v>
      </c>
      <c r="L28" s="560">
        <v>3.4615007612479654E-2</v>
      </c>
    </row>
    <row r="29" spans="1:12">
      <c r="A29" s="322">
        <v>18</v>
      </c>
      <c r="B29" s="11" t="s">
        <v>166</v>
      </c>
      <c r="C29" s="555">
        <v>-6.0309496137747956E-2</v>
      </c>
      <c r="D29" s="556">
        <v>-5.2010519987636741E-2</v>
      </c>
      <c r="E29" s="556">
        <v>-5.092813629758406E-2</v>
      </c>
      <c r="F29" s="556">
        <v>-5.5093624167006743E-2</v>
      </c>
      <c r="G29" s="557">
        <v>-4.2491248458520849E-2</v>
      </c>
      <c r="H29" s="548"/>
      <c r="I29" s="558">
        <v>-3.3122255484799017E-2</v>
      </c>
      <c r="J29" s="559">
        <v>-4.8911011129122245E-2</v>
      </c>
      <c r="K29" s="559">
        <v>-4.3456904238065724E-2</v>
      </c>
      <c r="L29" s="560">
        <v>-3.6956771619234767E-2</v>
      </c>
    </row>
    <row r="30" spans="1:12">
      <c r="A30" s="322">
        <v>19</v>
      </c>
      <c r="B30" s="11" t="s">
        <v>167</v>
      </c>
      <c r="C30" s="555">
        <v>-0.13505280416086754</v>
      </c>
      <c r="D30" s="556">
        <v>-0.10451859967494685</v>
      </c>
      <c r="E30" s="556">
        <v>-8.5388117838136657E-2</v>
      </c>
      <c r="F30" s="556">
        <v>-8.206638848692803E-2</v>
      </c>
      <c r="G30" s="557">
        <v>-6.5775634587289161E-2</v>
      </c>
      <c r="H30" s="548"/>
      <c r="I30" s="558">
        <v>-5.4955915971710907E-2</v>
      </c>
      <c r="J30" s="559">
        <v>-8.0165581024978935E-2</v>
      </c>
      <c r="K30" s="559">
        <v>-7.1654535872239203E-2</v>
      </c>
      <c r="L30" s="560">
        <v>-6.2810585501920951E-2</v>
      </c>
    </row>
    <row r="31" spans="1:12">
      <c r="A31" s="10"/>
      <c r="B31" s="147" t="s">
        <v>229</v>
      </c>
      <c r="C31" s="552"/>
      <c r="D31" s="552"/>
      <c r="E31" s="552"/>
      <c r="F31" s="552"/>
      <c r="G31" s="553"/>
      <c r="H31" s="548"/>
      <c r="I31" s="554"/>
      <c r="J31" s="552"/>
      <c r="K31" s="552"/>
      <c r="L31" s="553"/>
    </row>
    <row r="32" spans="1:12">
      <c r="A32" s="322">
        <v>20</v>
      </c>
      <c r="B32" s="11" t="s">
        <v>83</v>
      </c>
      <c r="C32" s="555">
        <v>2.1832662512139049E-2</v>
      </c>
      <c r="D32" s="556">
        <v>4.0539867266098477E-2</v>
      </c>
      <c r="E32" s="556">
        <v>5.6273561937663592E-2</v>
      </c>
      <c r="F32" s="556">
        <v>6.812416279729494E-2</v>
      </c>
      <c r="G32" s="557">
        <v>6.3630471777496839E-2</v>
      </c>
      <c r="H32" s="548"/>
      <c r="I32" s="558">
        <v>7.1593592432212444E-2</v>
      </c>
      <c r="J32" s="559">
        <v>9.7700818052230035E-2</v>
      </c>
      <c r="K32" s="559">
        <v>0.1459437829377751</v>
      </c>
      <c r="L32" s="560">
        <v>0.16505744055088239</v>
      </c>
    </row>
    <row r="33" spans="1:12" ht="15" customHeight="1">
      <c r="A33" s="322">
        <v>21</v>
      </c>
      <c r="B33" s="11" t="s">
        <v>712</v>
      </c>
      <c r="C33" s="555">
        <v>3.0115483956873659E-2</v>
      </c>
      <c r="D33" s="556">
        <v>3.7767339589549247E-2</v>
      </c>
      <c r="E33" s="556">
        <v>4.524543007917637E-2</v>
      </c>
      <c r="F33" s="556">
        <v>4.8700707842852749E-2</v>
      </c>
      <c r="G33" s="557">
        <v>4.5844323891332479E-2</v>
      </c>
      <c r="H33" s="548"/>
      <c r="I33" s="558">
        <v>4.2022503882801265E-2</v>
      </c>
      <c r="J33" s="559">
        <v>5.0902620948851923E-2</v>
      </c>
      <c r="K33" s="559">
        <v>6.4883518819109212E-2</v>
      </c>
      <c r="L33" s="560">
        <v>6.9545281550102159E-2</v>
      </c>
    </row>
    <row r="34" spans="1:12">
      <c r="A34" s="322">
        <v>22</v>
      </c>
      <c r="B34" s="11" t="s">
        <v>82</v>
      </c>
      <c r="C34" s="555">
        <v>0.31518467966823016</v>
      </c>
      <c r="D34" s="556">
        <v>0.43036893477315696</v>
      </c>
      <c r="E34" s="556">
        <v>0.39556562021042679</v>
      </c>
      <c r="F34" s="556">
        <v>0.39067944788619285</v>
      </c>
      <c r="G34" s="557">
        <v>0.32727225428488882</v>
      </c>
      <c r="H34" s="548"/>
      <c r="I34" s="558">
        <v>0.37000812830572832</v>
      </c>
      <c r="J34" s="559">
        <v>0.33008692441883963</v>
      </c>
      <c r="K34" s="559">
        <v>0.19592437409026345</v>
      </c>
      <c r="L34" s="560">
        <v>0.22430830972248131</v>
      </c>
    </row>
    <row r="35" spans="1:12" ht="15" customHeight="1">
      <c r="A35" s="322">
        <v>23</v>
      </c>
      <c r="B35" s="11" t="s">
        <v>81</v>
      </c>
      <c r="C35" s="555">
        <v>0.19583295684979968</v>
      </c>
      <c r="D35" s="556">
        <v>0.15726929087587752</v>
      </c>
      <c r="E35" s="556">
        <v>9.7451449403516091E-2</v>
      </c>
      <c r="F35" s="556">
        <v>0.17916446177110151</v>
      </c>
      <c r="G35" s="557">
        <v>0.12851902809982563</v>
      </c>
      <c r="H35" s="548"/>
      <c r="I35" s="558">
        <v>0.14465277297749282</v>
      </c>
      <c r="J35" s="559">
        <v>0.1977002062449103</v>
      </c>
      <c r="K35" s="559">
        <v>7.5296942059711172E-2</v>
      </c>
      <c r="L35" s="560">
        <v>0.21782155335133591</v>
      </c>
    </row>
    <row r="36" spans="1:12">
      <c r="A36" s="322">
        <v>24</v>
      </c>
      <c r="B36" s="11" t="s">
        <v>80</v>
      </c>
      <c r="C36" s="555">
        <v>1.8824198694956844</v>
      </c>
      <c r="D36" s="556">
        <v>0.6149716047200815</v>
      </c>
      <c r="E36" s="556">
        <v>0.12520805739140259</v>
      </c>
      <c r="F36" s="556">
        <v>-6.3847306915676527E-2</v>
      </c>
      <c r="G36" s="557">
        <v>0.21692228790811771</v>
      </c>
      <c r="H36" s="548"/>
      <c r="I36" s="558">
        <v>0.21923715516628856</v>
      </c>
      <c r="J36" s="559">
        <v>0.46099129096252295</v>
      </c>
      <c r="K36" s="559">
        <v>1.3803265912725002E-2</v>
      </c>
      <c r="L36" s="560">
        <v>7.1589516154703706E-4</v>
      </c>
    </row>
    <row r="37" spans="1:12" ht="15" customHeight="1">
      <c r="A37" s="10"/>
      <c r="B37" s="147" t="s">
        <v>230</v>
      </c>
      <c r="C37" s="320"/>
      <c r="D37" s="320"/>
      <c r="E37" s="320"/>
      <c r="F37" s="320"/>
      <c r="G37" s="321"/>
      <c r="I37" s="526"/>
      <c r="J37" s="320"/>
      <c r="K37" s="320"/>
      <c r="L37" s="321"/>
    </row>
    <row r="38" spans="1:12" ht="15" customHeight="1">
      <c r="A38" s="322">
        <v>25</v>
      </c>
      <c r="B38" s="11" t="s">
        <v>79</v>
      </c>
      <c r="C38" s="561">
        <v>0.28912024057597607</v>
      </c>
      <c r="D38" s="562">
        <v>0.27565816724166298</v>
      </c>
      <c r="E38" s="562">
        <v>0.34716100710979098</v>
      </c>
      <c r="F38" s="562">
        <v>0.43477256414539994</v>
      </c>
      <c r="G38" s="563">
        <v>0.31885440522479719</v>
      </c>
      <c r="H38" s="548"/>
      <c r="I38" s="564">
        <v>0.35278899881582926</v>
      </c>
      <c r="J38" s="565">
        <v>0.32247973720512596</v>
      </c>
      <c r="K38" s="565">
        <v>0.44772812081063196</v>
      </c>
      <c r="L38" s="566">
        <v>0.35465761211009106</v>
      </c>
    </row>
    <row r="39" spans="1:12" ht="15" customHeight="1">
      <c r="A39" s="322">
        <v>26</v>
      </c>
      <c r="B39" s="11" t="s">
        <v>78</v>
      </c>
      <c r="C39" s="561">
        <v>0.20831236350067919</v>
      </c>
      <c r="D39" s="562">
        <v>0.20196748306875525</v>
      </c>
      <c r="E39" s="562">
        <v>0.16939085636526741</v>
      </c>
      <c r="F39" s="562">
        <v>0.35805597760042157</v>
      </c>
      <c r="G39" s="563">
        <v>0.23993483258730672</v>
      </c>
      <c r="H39" s="548"/>
      <c r="I39" s="564">
        <v>0.2688375631872657</v>
      </c>
      <c r="J39" s="565">
        <v>0.2686654432456681</v>
      </c>
      <c r="K39" s="565">
        <v>0.16477854600384689</v>
      </c>
      <c r="L39" s="566">
        <v>0.13308155848890119</v>
      </c>
    </row>
    <row r="40" spans="1:12" ht="15" customHeight="1">
      <c r="A40" s="322">
        <v>27</v>
      </c>
      <c r="B40" s="11" t="s">
        <v>77</v>
      </c>
      <c r="C40" s="561">
        <v>0.10698037966067793</v>
      </c>
      <c r="D40" s="562">
        <v>8.2859139345820607E-2</v>
      </c>
      <c r="E40" s="562">
        <v>9.4277042563089886E-2</v>
      </c>
      <c r="F40" s="562">
        <v>0.12064636343155606</v>
      </c>
      <c r="G40" s="563">
        <v>0.12827975782739554</v>
      </c>
      <c r="H40" s="548"/>
      <c r="I40" s="564">
        <v>0.14195045816821317</v>
      </c>
      <c r="J40" s="565">
        <v>0.12465381841449046</v>
      </c>
      <c r="K40" s="565">
        <v>8.4388384081508658E-2</v>
      </c>
      <c r="L40" s="566">
        <v>0.1256366601234441</v>
      </c>
    </row>
    <row r="41" spans="1:12" ht="15" customHeight="1">
      <c r="A41" s="323"/>
      <c r="B41" s="147" t="s">
        <v>271</v>
      </c>
      <c r="C41" s="320"/>
      <c r="D41" s="320"/>
      <c r="E41" s="320"/>
      <c r="F41" s="320"/>
      <c r="G41" s="321"/>
      <c r="I41" s="526"/>
      <c r="J41" s="320"/>
      <c r="K41" s="320"/>
      <c r="L41" s="321"/>
    </row>
    <row r="42" spans="1:12">
      <c r="A42" s="322">
        <v>28</v>
      </c>
      <c r="B42" s="11" t="s">
        <v>254</v>
      </c>
      <c r="C42" s="15">
        <v>74710514.070000008</v>
      </c>
      <c r="D42" s="16">
        <v>96974791.719999999</v>
      </c>
      <c r="E42" s="16">
        <v>44459514.869999997</v>
      </c>
      <c r="F42" s="16">
        <v>36068071.213978499</v>
      </c>
      <c r="G42" s="17">
        <v>28839575.869999997</v>
      </c>
      <c r="I42" s="530">
        <v>28839575.869999997</v>
      </c>
      <c r="J42" s="531">
        <v>39070286.440000005</v>
      </c>
      <c r="K42" s="531">
        <v>37577645.133626401</v>
      </c>
      <c r="L42" s="532">
        <v>33641079.189999998</v>
      </c>
    </row>
    <row r="43" spans="1:12" ht="15" customHeight="1">
      <c r="A43" s="322">
        <v>29</v>
      </c>
      <c r="B43" s="11" t="s">
        <v>266</v>
      </c>
      <c r="C43" s="15">
        <v>11383112.439399999</v>
      </c>
      <c r="D43" s="16">
        <v>14300782.389699999</v>
      </c>
      <c r="E43" s="16">
        <v>14725616.939399999</v>
      </c>
      <c r="F43" s="16">
        <v>12130233.89205</v>
      </c>
      <c r="G43" s="17">
        <v>9804896.4565543793</v>
      </c>
      <c r="I43" s="530">
        <v>12047888.378249999</v>
      </c>
      <c r="J43" s="531">
        <v>13254812.613400001</v>
      </c>
      <c r="K43" s="531">
        <v>12869564.5162</v>
      </c>
      <c r="L43" s="532">
        <v>11877040.71415</v>
      </c>
    </row>
    <row r="44" spans="1:12" ht="15" customHeight="1">
      <c r="A44" s="359">
        <v>30</v>
      </c>
      <c r="B44" s="360" t="s">
        <v>255</v>
      </c>
      <c r="C44" s="579">
        <v>6.5632764736125173</v>
      </c>
      <c r="D44" s="580">
        <v>6.7810829559818462</v>
      </c>
      <c r="E44" s="580">
        <v>3.0191953962243647</v>
      </c>
      <c r="F44" s="580">
        <v>2.9734027830755227</v>
      </c>
      <c r="G44" s="581">
        <v>2.9413442556776119</v>
      </c>
      <c r="I44" s="585">
        <v>2.3937452742394227</v>
      </c>
      <c r="J44" s="586">
        <v>2.9476302366207543</v>
      </c>
      <c r="K44" s="586">
        <v>2.9198847471741773</v>
      </c>
      <c r="L44" s="581">
        <v>2.8324462296336899</v>
      </c>
    </row>
    <row r="45" spans="1:12" ht="15" customHeight="1">
      <c r="A45" s="359"/>
      <c r="B45" s="147" t="s">
        <v>373</v>
      </c>
      <c r="C45" s="361"/>
      <c r="D45" s="362"/>
      <c r="E45" s="362"/>
      <c r="F45" s="362"/>
      <c r="G45" s="363"/>
      <c r="I45" s="533"/>
      <c r="J45" s="534"/>
      <c r="K45" s="534"/>
      <c r="L45" s="363"/>
    </row>
    <row r="46" spans="1:12" ht="15" customHeight="1">
      <c r="A46" s="359">
        <v>31</v>
      </c>
      <c r="B46" s="360" t="s">
        <v>380</v>
      </c>
      <c r="C46" s="361">
        <v>119103609.23161648</v>
      </c>
      <c r="D46" s="362">
        <v>106656234.33489899</v>
      </c>
      <c r="E46" s="362">
        <v>99197616.174378678</v>
      </c>
      <c r="F46" s="362">
        <v>63614640.219067007</v>
      </c>
      <c r="G46" s="363">
        <v>65163981.272780247</v>
      </c>
      <c r="I46" s="533">
        <v>61318055.754500002</v>
      </c>
      <c r="J46" s="534">
        <v>57487096.908499993</v>
      </c>
      <c r="K46" s="534">
        <v>56004417.652500004</v>
      </c>
      <c r="L46" s="363">
        <v>60000891.506999999</v>
      </c>
    </row>
    <row r="47" spans="1:12" ht="15" customHeight="1">
      <c r="A47" s="359">
        <v>32</v>
      </c>
      <c r="B47" s="360" t="s">
        <v>395</v>
      </c>
      <c r="C47" s="361">
        <v>74728023.551567301</v>
      </c>
      <c r="D47" s="362">
        <v>52644786.448199168</v>
      </c>
      <c r="E47" s="362">
        <v>43498444.916133597</v>
      </c>
      <c r="F47" s="362">
        <v>37545109.733712941</v>
      </c>
      <c r="G47" s="363">
        <v>39796533.186461464</v>
      </c>
      <c r="I47" s="533">
        <v>36598605.940775007</v>
      </c>
      <c r="J47" s="534">
        <v>39372851.676900022</v>
      </c>
      <c r="K47" s="534">
        <v>31849325.489900008</v>
      </c>
      <c r="L47" s="363">
        <v>31615845.140500002</v>
      </c>
    </row>
    <row r="48" spans="1:12" ht="15" thickBot="1">
      <c r="A48" s="324">
        <v>33</v>
      </c>
      <c r="B48" s="149" t="s">
        <v>413</v>
      </c>
      <c r="C48" s="582">
        <v>1.5938279051288848</v>
      </c>
      <c r="D48" s="583">
        <v>2.0259600528505404</v>
      </c>
      <c r="E48" s="583">
        <v>2.2804864947617065</v>
      </c>
      <c r="F48" s="583">
        <v>1.6943522251033778</v>
      </c>
      <c r="G48" s="584">
        <v>1.6374285912660511</v>
      </c>
      <c r="I48" s="587">
        <v>1.6754205297799258</v>
      </c>
      <c r="J48" s="583">
        <v>1.4600694249999566</v>
      </c>
      <c r="K48" s="583">
        <v>1.7584176993092053</v>
      </c>
      <c r="L48" s="584">
        <v>1.8978107730588123</v>
      </c>
    </row>
    <row r="49" spans="1:2">
      <c r="A49" s="18"/>
    </row>
    <row r="50" spans="1:2" ht="38.25">
      <c r="B50" s="209" t="s">
        <v>709</v>
      </c>
    </row>
    <row r="51" spans="1:2" ht="51">
      <c r="B51" s="209" t="s">
        <v>270</v>
      </c>
    </row>
    <row r="53" spans="1:2">
      <c r="B53" s="208"/>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C8" sqref="C8:H22"/>
    </sheetView>
  </sheetViews>
  <sheetFormatPr defaultColWidth="9.140625" defaultRowHeight="12.75"/>
  <cols>
    <col min="1" max="1" width="11.85546875" style="366" bestFit="1" customWidth="1"/>
    <col min="2" max="2" width="105.140625" style="366" bestFit="1" customWidth="1"/>
    <col min="3" max="3" width="14" style="366" bestFit="1" customWidth="1"/>
    <col min="4" max="4" width="12" style="366" bestFit="1" customWidth="1"/>
    <col min="5" max="5" width="17.5703125" style="366" bestFit="1" customWidth="1"/>
    <col min="6" max="6" width="14.28515625" style="366" customWidth="1"/>
    <col min="7" max="7" width="15.7109375" style="366" customWidth="1"/>
    <col min="8" max="8" width="14.7109375" style="366" customWidth="1"/>
    <col min="9" max="16384" width="9.140625" style="366"/>
  </cols>
  <sheetData>
    <row r="1" spans="1:8" ht="13.5">
      <c r="A1" s="364" t="s">
        <v>30</v>
      </c>
      <c r="B1" s="447" t="str">
        <f>'Info '!C2</f>
        <v>JSC Silk Bank</v>
      </c>
    </row>
    <row r="2" spans="1:8">
      <c r="A2" s="364" t="s">
        <v>31</v>
      </c>
      <c r="B2" s="651">
        <f>'1. key ratios '!B2</f>
        <v>45291</v>
      </c>
    </row>
    <row r="3" spans="1:8">
      <c r="A3" s="365" t="s">
        <v>416</v>
      </c>
    </row>
    <row r="5" spans="1:8" ht="12" customHeight="1">
      <c r="A5" s="746" t="s">
        <v>417</v>
      </c>
      <c r="B5" s="747"/>
      <c r="C5" s="752" t="s">
        <v>418</v>
      </c>
      <c r="D5" s="753"/>
      <c r="E5" s="753"/>
      <c r="F5" s="753"/>
      <c r="G5" s="753"/>
      <c r="H5" s="754"/>
    </row>
    <row r="6" spans="1:8">
      <c r="A6" s="748"/>
      <c r="B6" s="749"/>
      <c r="C6" s="755"/>
      <c r="D6" s="756"/>
      <c r="E6" s="756"/>
      <c r="F6" s="756"/>
      <c r="G6" s="756"/>
      <c r="H6" s="757"/>
    </row>
    <row r="7" spans="1:8" ht="30.75" customHeight="1">
      <c r="A7" s="750"/>
      <c r="B7" s="751"/>
      <c r="C7" s="445" t="s">
        <v>419</v>
      </c>
      <c r="D7" s="445" t="s">
        <v>420</v>
      </c>
      <c r="E7" s="445" t="s">
        <v>421</v>
      </c>
      <c r="F7" s="445" t="s">
        <v>422</v>
      </c>
      <c r="G7" s="445" t="s">
        <v>423</v>
      </c>
      <c r="H7" s="445" t="s">
        <v>64</v>
      </c>
    </row>
    <row r="8" spans="1:8">
      <c r="A8" s="441">
        <v>1</v>
      </c>
      <c r="B8" s="440" t="s">
        <v>51</v>
      </c>
      <c r="C8" s="650">
        <v>352914.17999994429</v>
      </c>
      <c r="D8" s="650">
        <v>1009825.4777969164</v>
      </c>
      <c r="E8" s="650">
        <v>25277636.967284162</v>
      </c>
      <c r="F8" s="650">
        <v>1413150.3034798349</v>
      </c>
      <c r="G8" s="650"/>
      <c r="H8" s="650">
        <v>28053526.928560857</v>
      </c>
    </row>
    <row r="9" spans="1:8">
      <c r="A9" s="441">
        <v>2</v>
      </c>
      <c r="B9" s="440" t="s">
        <v>52</v>
      </c>
      <c r="C9" s="650"/>
      <c r="D9" s="650"/>
      <c r="E9" s="650"/>
      <c r="F9" s="650"/>
      <c r="G9" s="650"/>
      <c r="H9" s="650">
        <v>0</v>
      </c>
    </row>
    <row r="10" spans="1:8">
      <c r="A10" s="441">
        <v>3</v>
      </c>
      <c r="B10" s="440" t="s">
        <v>164</v>
      </c>
      <c r="C10" s="650"/>
      <c r="D10" s="650"/>
      <c r="E10" s="650"/>
      <c r="F10" s="650"/>
      <c r="G10" s="650"/>
      <c r="H10" s="650">
        <v>0</v>
      </c>
    </row>
    <row r="11" spans="1:8">
      <c r="A11" s="441">
        <v>4</v>
      </c>
      <c r="B11" s="440" t="s">
        <v>53</v>
      </c>
      <c r="C11" s="650"/>
      <c r="D11" s="650"/>
      <c r="E11" s="650"/>
      <c r="F11" s="650"/>
      <c r="G11" s="650"/>
      <c r="H11" s="650">
        <v>0</v>
      </c>
    </row>
    <row r="12" spans="1:8">
      <c r="A12" s="441">
        <v>5</v>
      </c>
      <c r="B12" s="440" t="s">
        <v>54</v>
      </c>
      <c r="C12" s="650"/>
      <c r="D12" s="650"/>
      <c r="E12" s="650"/>
      <c r="F12" s="650"/>
      <c r="G12" s="650"/>
      <c r="H12" s="650">
        <v>0</v>
      </c>
    </row>
    <row r="13" spans="1:8">
      <c r="A13" s="441">
        <v>6</v>
      </c>
      <c r="B13" s="440" t="s">
        <v>55</v>
      </c>
      <c r="C13" s="650">
        <v>9109678.971618928</v>
      </c>
      <c r="D13" s="650">
        <v>39500000</v>
      </c>
      <c r="E13" s="650"/>
      <c r="F13" s="650">
        <v>26894</v>
      </c>
      <c r="G13" s="650"/>
      <c r="H13" s="650">
        <v>48636572.971618928</v>
      </c>
    </row>
    <row r="14" spans="1:8">
      <c r="A14" s="441">
        <v>7</v>
      </c>
      <c r="B14" s="440" t="s">
        <v>56</v>
      </c>
      <c r="C14" s="650"/>
      <c r="D14" s="650">
        <v>14939497.326479733</v>
      </c>
      <c r="E14" s="650">
        <v>10155384.687181722</v>
      </c>
      <c r="F14" s="650">
        <v>16460686.448825078</v>
      </c>
      <c r="G14" s="650">
        <v>0</v>
      </c>
      <c r="H14" s="650">
        <v>41555568.462486535</v>
      </c>
    </row>
    <row r="15" spans="1:8">
      <c r="A15" s="441">
        <v>8</v>
      </c>
      <c r="B15" s="442" t="s">
        <v>57</v>
      </c>
      <c r="C15" s="650"/>
      <c r="D15" s="650">
        <v>2007928.1019489726</v>
      </c>
      <c r="E15" s="650">
        <v>9866536.3596254289</v>
      </c>
      <c r="F15" s="650">
        <v>2638607.2418337287</v>
      </c>
      <c r="G15" s="650">
        <v>17198.085489674613</v>
      </c>
      <c r="H15" s="650">
        <v>14530269.788897805</v>
      </c>
    </row>
    <row r="16" spans="1:8">
      <c r="A16" s="441">
        <v>9</v>
      </c>
      <c r="B16" s="440" t="s">
        <v>58</v>
      </c>
      <c r="C16" s="650"/>
      <c r="D16" s="650"/>
      <c r="E16" s="650"/>
      <c r="F16" s="650"/>
      <c r="G16" s="650"/>
      <c r="H16" s="650">
        <v>0</v>
      </c>
    </row>
    <row r="17" spans="1:8">
      <c r="A17" s="441">
        <v>10</v>
      </c>
      <c r="B17" s="444" t="s">
        <v>431</v>
      </c>
      <c r="C17" s="650"/>
      <c r="D17" s="650">
        <v>349133.41709704057</v>
      </c>
      <c r="E17" s="650">
        <v>61070.247411097007</v>
      </c>
      <c r="F17" s="650">
        <v>24512.426451159619</v>
      </c>
      <c r="G17" s="650">
        <v>0</v>
      </c>
      <c r="H17" s="650">
        <v>434716.0909592972</v>
      </c>
    </row>
    <row r="18" spans="1:8">
      <c r="A18" s="441">
        <v>11</v>
      </c>
      <c r="B18" s="440" t="s">
        <v>60</v>
      </c>
      <c r="C18" s="650"/>
      <c r="D18" s="650">
        <v>0</v>
      </c>
      <c r="E18" s="650">
        <v>0</v>
      </c>
      <c r="F18" s="650">
        <v>0</v>
      </c>
      <c r="G18" s="650">
        <v>0</v>
      </c>
      <c r="H18" s="650">
        <v>0</v>
      </c>
    </row>
    <row r="19" spans="1:8">
      <c r="A19" s="441">
        <v>12</v>
      </c>
      <c r="B19" s="440" t="s">
        <v>61</v>
      </c>
      <c r="C19" s="650"/>
      <c r="D19" s="650"/>
      <c r="E19" s="650"/>
      <c r="F19" s="650"/>
      <c r="G19" s="650"/>
      <c r="H19" s="650">
        <v>0</v>
      </c>
    </row>
    <row r="20" spans="1:8">
      <c r="A20" s="443">
        <v>13</v>
      </c>
      <c r="B20" s="442" t="s">
        <v>144</v>
      </c>
      <c r="C20" s="650"/>
      <c r="D20" s="650"/>
      <c r="E20" s="650"/>
      <c r="F20" s="650"/>
      <c r="G20" s="650"/>
      <c r="H20" s="650">
        <v>0</v>
      </c>
    </row>
    <row r="21" spans="1:8">
      <c r="A21" s="441">
        <v>14</v>
      </c>
      <c r="B21" s="440" t="s">
        <v>63</v>
      </c>
      <c r="C21" s="650">
        <v>2443576.5099999942</v>
      </c>
      <c r="D21" s="650">
        <v>10085431.26271471</v>
      </c>
      <c r="E21" s="650"/>
      <c r="F21" s="650"/>
      <c r="G21" s="650">
        <v>20643829</v>
      </c>
      <c r="H21" s="650">
        <v>33172836.772714704</v>
      </c>
    </row>
    <row r="22" spans="1:8">
      <c r="A22" s="439">
        <v>15</v>
      </c>
      <c r="B22" s="438" t="s">
        <v>64</v>
      </c>
      <c r="C22" s="650">
        <v>11906169.661618866</v>
      </c>
      <c r="D22" s="650">
        <v>67542682.168940336</v>
      </c>
      <c r="E22" s="650">
        <v>45299558.014091313</v>
      </c>
      <c r="F22" s="650">
        <v>20539337.994138639</v>
      </c>
      <c r="G22" s="650">
        <v>20661027.085489675</v>
      </c>
      <c r="H22" s="650">
        <v>165948774.92427883</v>
      </c>
    </row>
    <row r="26" spans="1:8" ht="25.5">
      <c r="B26" s="369" t="s">
        <v>518</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6"/>
  <sheetViews>
    <sheetView showGridLines="0" zoomScaleNormal="100" workbookViewId="0">
      <selection activeCell="C7" sqref="C7:H23"/>
    </sheetView>
  </sheetViews>
  <sheetFormatPr defaultColWidth="9.140625" defaultRowHeight="12.75"/>
  <cols>
    <col min="1" max="1" width="11.85546875" style="448" bestFit="1" customWidth="1"/>
    <col min="2" max="2" width="86.85546875" style="366" customWidth="1"/>
    <col min="3" max="3" width="22.7109375" style="366" customWidth="1"/>
    <col min="4" max="4" width="25.28515625" style="366" customWidth="1"/>
    <col min="5" max="5" width="15.140625" style="366" bestFit="1" customWidth="1"/>
    <col min="6" max="6" width="11.85546875" style="366" bestFit="1" customWidth="1"/>
    <col min="7" max="7" width="13.7109375" style="366" customWidth="1"/>
    <col min="8" max="8" width="19.28515625" style="366" customWidth="1"/>
    <col min="9" max="16384" width="9.140625" style="366"/>
  </cols>
  <sheetData>
    <row r="1" spans="1:8" ht="13.5">
      <c r="A1" s="364" t="s">
        <v>30</v>
      </c>
      <c r="B1" s="447" t="str">
        <f>'Info '!C2</f>
        <v>JSC Silk Bank</v>
      </c>
      <c r="C1" s="461"/>
      <c r="D1" s="461"/>
      <c r="E1" s="461"/>
      <c r="F1" s="461"/>
      <c r="G1" s="461"/>
      <c r="H1" s="461"/>
    </row>
    <row r="2" spans="1:8">
      <c r="A2" s="364" t="s">
        <v>31</v>
      </c>
      <c r="B2" s="651">
        <f>'1. key ratios '!B2</f>
        <v>45291</v>
      </c>
      <c r="C2" s="461"/>
      <c r="D2" s="461"/>
      <c r="E2" s="461"/>
      <c r="F2" s="461"/>
      <c r="G2" s="461"/>
      <c r="H2" s="461"/>
    </row>
    <row r="3" spans="1:8">
      <c r="A3" s="365" t="s">
        <v>424</v>
      </c>
      <c r="B3" s="461"/>
      <c r="C3" s="461"/>
      <c r="D3" s="461"/>
      <c r="E3" s="461"/>
      <c r="F3" s="461"/>
      <c r="G3" s="461"/>
      <c r="H3" s="461"/>
    </row>
    <row r="4" spans="1:8">
      <c r="A4" s="462"/>
      <c r="B4" s="461"/>
      <c r="C4" s="460" t="s">
        <v>0</v>
      </c>
      <c r="D4" s="460" t="s">
        <v>1</v>
      </c>
      <c r="E4" s="460" t="s">
        <v>2</v>
      </c>
      <c r="F4" s="460" t="s">
        <v>3</v>
      </c>
      <c r="G4" s="460" t="s">
        <v>4</v>
      </c>
      <c r="H4" s="460" t="s">
        <v>5</v>
      </c>
    </row>
    <row r="5" spans="1:8" ht="33.950000000000003" customHeight="1">
      <c r="A5" s="746" t="s">
        <v>425</v>
      </c>
      <c r="B5" s="747"/>
      <c r="C5" s="760" t="s">
        <v>426</v>
      </c>
      <c r="D5" s="760"/>
      <c r="E5" s="760" t="s">
        <v>663</v>
      </c>
      <c r="F5" s="758" t="s">
        <v>427</v>
      </c>
      <c r="G5" s="758" t="s">
        <v>428</v>
      </c>
      <c r="H5" s="458" t="s">
        <v>662</v>
      </c>
    </row>
    <row r="6" spans="1:8" ht="25.5">
      <c r="A6" s="750"/>
      <c r="B6" s="751"/>
      <c r="C6" s="459" t="s">
        <v>429</v>
      </c>
      <c r="D6" s="459" t="s">
        <v>430</v>
      </c>
      <c r="E6" s="760"/>
      <c r="F6" s="759"/>
      <c r="G6" s="759"/>
      <c r="H6" s="458" t="s">
        <v>661</v>
      </c>
    </row>
    <row r="7" spans="1:8">
      <c r="A7" s="456">
        <v>1</v>
      </c>
      <c r="B7" s="440" t="s">
        <v>51</v>
      </c>
      <c r="C7" s="450"/>
      <c r="D7" s="450">
        <v>28131040.389999945</v>
      </c>
      <c r="E7" s="450">
        <v>77513.461439088016</v>
      </c>
      <c r="F7" s="450"/>
      <c r="G7" s="450"/>
      <c r="H7" s="449">
        <v>28053526.928560857</v>
      </c>
    </row>
    <row r="8" spans="1:8">
      <c r="A8" s="456">
        <v>2</v>
      </c>
      <c r="B8" s="440" t="s">
        <v>52</v>
      </c>
      <c r="C8" s="450"/>
      <c r="D8" s="450">
        <v>0</v>
      </c>
      <c r="E8" s="450"/>
      <c r="F8" s="450"/>
      <c r="G8" s="450"/>
      <c r="H8" s="449">
        <v>0</v>
      </c>
    </row>
    <row r="9" spans="1:8">
      <c r="A9" s="456">
        <v>3</v>
      </c>
      <c r="B9" s="440" t="s">
        <v>164</v>
      </c>
      <c r="C9" s="450"/>
      <c r="D9" s="450">
        <v>0</v>
      </c>
      <c r="E9" s="450"/>
      <c r="F9" s="450"/>
      <c r="G9" s="450"/>
      <c r="H9" s="449">
        <v>0</v>
      </c>
    </row>
    <row r="10" spans="1:8">
      <c r="A10" s="456">
        <v>4</v>
      </c>
      <c r="B10" s="440" t="s">
        <v>53</v>
      </c>
      <c r="C10" s="450"/>
      <c r="D10" s="450">
        <v>0</v>
      </c>
      <c r="E10" s="450"/>
      <c r="F10" s="450"/>
      <c r="G10" s="450"/>
      <c r="H10" s="449">
        <v>0</v>
      </c>
    </row>
    <row r="11" spans="1:8">
      <c r="A11" s="456">
        <v>5</v>
      </c>
      <c r="B11" s="440" t="s">
        <v>54</v>
      </c>
      <c r="C11" s="450"/>
      <c r="D11" s="450">
        <v>0</v>
      </c>
      <c r="E11" s="450"/>
      <c r="F11" s="450"/>
      <c r="G11" s="450"/>
      <c r="H11" s="449">
        <v>0</v>
      </c>
    </row>
    <row r="12" spans="1:8">
      <c r="A12" s="456">
        <v>6</v>
      </c>
      <c r="B12" s="440" t="s">
        <v>55</v>
      </c>
      <c r="C12" s="450"/>
      <c r="D12" s="450">
        <v>48636572.971618928</v>
      </c>
      <c r="E12" s="450"/>
      <c r="F12" s="450"/>
      <c r="G12" s="450"/>
      <c r="H12" s="449">
        <v>48636572.971618928</v>
      </c>
    </row>
    <row r="13" spans="1:8">
      <c r="A13" s="456">
        <v>7</v>
      </c>
      <c r="B13" s="440" t="s">
        <v>56</v>
      </c>
      <c r="C13" s="450">
        <v>909787.43978102203</v>
      </c>
      <c r="D13" s="450">
        <v>41830555.875975177</v>
      </c>
      <c r="E13" s="450">
        <v>1184774.8532696778</v>
      </c>
      <c r="F13" s="450"/>
      <c r="G13" s="450"/>
      <c r="H13" s="449">
        <v>41555568.46248652</v>
      </c>
    </row>
    <row r="14" spans="1:8">
      <c r="A14" s="456">
        <v>8</v>
      </c>
      <c r="B14" s="442" t="s">
        <v>57</v>
      </c>
      <c r="C14" s="450">
        <v>329929.56230186275</v>
      </c>
      <c r="D14" s="450">
        <v>14725603.142037813</v>
      </c>
      <c r="E14" s="450">
        <v>525262.9154418757</v>
      </c>
      <c r="F14" s="450"/>
      <c r="G14" s="450">
        <v>33574.724999999999</v>
      </c>
      <c r="H14" s="449">
        <v>14530269.788897799</v>
      </c>
    </row>
    <row r="15" spans="1:8">
      <c r="A15" s="456">
        <v>9</v>
      </c>
      <c r="B15" s="440" t="s">
        <v>58</v>
      </c>
      <c r="C15" s="450"/>
      <c r="D15" s="450">
        <v>0</v>
      </c>
      <c r="E15" s="450"/>
      <c r="F15" s="450"/>
      <c r="G15" s="450"/>
      <c r="H15" s="449">
        <v>0</v>
      </c>
    </row>
    <row r="16" spans="1:8">
      <c r="A16" s="456">
        <v>10</v>
      </c>
      <c r="B16" s="444" t="s">
        <v>431</v>
      </c>
      <c r="C16" s="450">
        <v>1053715.4320828847</v>
      </c>
      <c r="D16" s="450">
        <v>0</v>
      </c>
      <c r="E16" s="450">
        <v>618999.34112358745</v>
      </c>
      <c r="F16" s="450"/>
      <c r="G16" s="450"/>
      <c r="H16" s="449">
        <v>434716.09095929726</v>
      </c>
    </row>
    <row r="17" spans="1:8">
      <c r="A17" s="456">
        <v>11</v>
      </c>
      <c r="B17" s="440" t="s">
        <v>60</v>
      </c>
      <c r="C17" s="450">
        <v>0</v>
      </c>
      <c r="D17" s="450">
        <v>0</v>
      </c>
      <c r="E17" s="450">
        <v>0</v>
      </c>
      <c r="F17" s="450"/>
      <c r="G17" s="450"/>
      <c r="H17" s="449">
        <v>0</v>
      </c>
    </row>
    <row r="18" spans="1:8">
      <c r="A18" s="456">
        <v>12</v>
      </c>
      <c r="B18" s="440" t="s">
        <v>61</v>
      </c>
      <c r="C18" s="450"/>
      <c r="D18" s="450">
        <v>0</v>
      </c>
      <c r="E18" s="450"/>
      <c r="F18" s="450"/>
      <c r="G18" s="450"/>
      <c r="H18" s="449">
        <v>0</v>
      </c>
    </row>
    <row r="19" spans="1:8">
      <c r="A19" s="457">
        <v>13</v>
      </c>
      <c r="B19" s="442" t="s">
        <v>144</v>
      </c>
      <c r="C19" s="450"/>
      <c r="D19" s="450">
        <v>0</v>
      </c>
      <c r="E19" s="450"/>
      <c r="F19" s="450"/>
      <c r="G19" s="450"/>
      <c r="H19" s="449">
        <v>0</v>
      </c>
    </row>
    <row r="20" spans="1:8">
      <c r="A20" s="456">
        <v>14</v>
      </c>
      <c r="B20" s="440" t="s">
        <v>63</v>
      </c>
      <c r="C20" s="450">
        <v>0</v>
      </c>
      <c r="D20" s="450">
        <v>33172836.772714704</v>
      </c>
      <c r="E20" s="450">
        <v>0</v>
      </c>
      <c r="F20" s="450"/>
      <c r="G20" s="450"/>
      <c r="H20" s="449">
        <v>33172836.772714704</v>
      </c>
    </row>
    <row r="21" spans="1:8" s="453" customFormat="1">
      <c r="A21" s="455">
        <v>15</v>
      </c>
      <c r="B21" s="454" t="s">
        <v>64</v>
      </c>
      <c r="C21" s="454">
        <v>1239717.0020828848</v>
      </c>
      <c r="D21" s="454">
        <v>166496609.15234655</v>
      </c>
      <c r="E21" s="454">
        <v>1787551.2301506414</v>
      </c>
      <c r="F21" s="454">
        <v>0</v>
      </c>
      <c r="G21" s="454">
        <v>33574.724999999999</v>
      </c>
      <c r="H21" s="449">
        <v>165948774.9242788</v>
      </c>
    </row>
    <row r="22" spans="1:8">
      <c r="A22" s="452">
        <v>16</v>
      </c>
      <c r="B22" s="451" t="s">
        <v>432</v>
      </c>
      <c r="C22" s="450">
        <v>1239717.0020828848</v>
      </c>
      <c r="D22" s="450">
        <v>55542959.018012986</v>
      </c>
      <c r="E22" s="450">
        <v>1710037.7687115534</v>
      </c>
      <c r="F22" s="450">
        <v>0</v>
      </c>
      <c r="G22" s="450">
        <v>33574.724999999999</v>
      </c>
      <c r="H22" s="449">
        <v>55072638.251384318</v>
      </c>
    </row>
    <row r="23" spans="1:8">
      <c r="A23" s="452">
        <v>17</v>
      </c>
      <c r="B23" s="451" t="s">
        <v>433</v>
      </c>
      <c r="C23" s="450"/>
      <c r="D23" s="450">
        <v>27291284.421424001</v>
      </c>
      <c r="E23" s="450">
        <v>77513.461439088016</v>
      </c>
      <c r="F23" s="450"/>
      <c r="G23" s="450"/>
      <c r="H23" s="449">
        <v>27213770.959984913</v>
      </c>
    </row>
    <row r="26" spans="1:8" ht="42.6" customHeight="1">
      <c r="B26" s="369" t="s">
        <v>518</v>
      </c>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6"/>
  <sheetViews>
    <sheetView showGridLines="0" zoomScaleNormal="100" workbookViewId="0">
      <selection activeCell="C7" sqref="C7:H34"/>
    </sheetView>
  </sheetViews>
  <sheetFormatPr defaultColWidth="9.140625" defaultRowHeight="12.75"/>
  <cols>
    <col min="1" max="1" width="11" style="366" bestFit="1" customWidth="1"/>
    <col min="2" max="2" width="93.42578125" style="366" customWidth="1"/>
    <col min="3" max="4" width="21.5703125" style="366" customWidth="1"/>
    <col min="5" max="5" width="15.140625" style="366" bestFit="1" customWidth="1"/>
    <col min="6" max="6" width="11.85546875" style="366" bestFit="1" customWidth="1"/>
    <col min="7" max="7" width="13.7109375" style="366" customWidth="1"/>
    <col min="8" max="8" width="19.85546875" style="366" customWidth="1"/>
    <col min="9" max="16384" width="9.140625" style="366"/>
  </cols>
  <sheetData>
    <row r="1" spans="1:8" ht="13.5">
      <c r="A1" s="364" t="s">
        <v>30</v>
      </c>
      <c r="B1" s="447" t="str">
        <f>'Info '!C2</f>
        <v>JSC Silk Bank</v>
      </c>
      <c r="C1" s="461"/>
      <c r="D1" s="461"/>
      <c r="E1" s="461"/>
      <c r="F1" s="461"/>
      <c r="G1" s="461"/>
      <c r="H1" s="461"/>
    </row>
    <row r="2" spans="1:8">
      <c r="A2" s="364" t="s">
        <v>31</v>
      </c>
      <c r="B2" s="651">
        <f>'1. key ratios '!B2</f>
        <v>45291</v>
      </c>
      <c r="C2" s="461"/>
      <c r="D2" s="461"/>
      <c r="E2" s="461"/>
      <c r="F2" s="461"/>
      <c r="G2" s="461"/>
      <c r="H2" s="461"/>
    </row>
    <row r="3" spans="1:8">
      <c r="A3" s="365" t="s">
        <v>434</v>
      </c>
      <c r="B3" s="461"/>
      <c r="C3" s="461"/>
      <c r="D3" s="461"/>
      <c r="E3" s="461"/>
      <c r="F3" s="461"/>
      <c r="G3" s="461"/>
      <c r="H3" s="461"/>
    </row>
    <row r="4" spans="1:8">
      <c r="A4" s="462"/>
      <c r="B4" s="461"/>
      <c r="C4" s="460" t="s">
        <v>0</v>
      </c>
      <c r="D4" s="460" t="s">
        <v>1</v>
      </c>
      <c r="E4" s="460" t="s">
        <v>2</v>
      </c>
      <c r="F4" s="460" t="s">
        <v>3</v>
      </c>
      <c r="G4" s="460" t="s">
        <v>4</v>
      </c>
      <c r="H4" s="460" t="s">
        <v>5</v>
      </c>
    </row>
    <row r="5" spans="1:8" ht="32.25" customHeight="1">
      <c r="A5" s="746" t="s">
        <v>425</v>
      </c>
      <c r="B5" s="747"/>
      <c r="C5" s="760" t="s">
        <v>426</v>
      </c>
      <c r="D5" s="760"/>
      <c r="E5" s="760" t="s">
        <v>663</v>
      </c>
      <c r="F5" s="758" t="s">
        <v>427</v>
      </c>
      <c r="G5" s="758" t="s">
        <v>428</v>
      </c>
      <c r="H5" s="458" t="s">
        <v>662</v>
      </c>
    </row>
    <row r="6" spans="1:8" ht="41.25" customHeight="1">
      <c r="A6" s="750"/>
      <c r="B6" s="751"/>
      <c r="C6" s="459" t="s">
        <v>429</v>
      </c>
      <c r="D6" s="459" t="s">
        <v>430</v>
      </c>
      <c r="E6" s="760"/>
      <c r="F6" s="759"/>
      <c r="G6" s="759"/>
      <c r="H6" s="458" t="s">
        <v>661</v>
      </c>
    </row>
    <row r="7" spans="1:8">
      <c r="A7" s="450">
        <v>1</v>
      </c>
      <c r="B7" s="465" t="s">
        <v>522</v>
      </c>
      <c r="C7" s="652">
        <v>13246.527153284671</v>
      </c>
      <c r="D7" s="652">
        <v>29521621.531449448</v>
      </c>
      <c r="E7" s="652">
        <v>116412.67580717815</v>
      </c>
      <c r="F7" s="652"/>
      <c r="G7" s="652">
        <v>1224.2874999999999</v>
      </c>
      <c r="H7" s="653">
        <v>29418455.382795554</v>
      </c>
    </row>
    <row r="8" spans="1:8">
      <c r="A8" s="450">
        <v>2</v>
      </c>
      <c r="B8" s="465" t="s">
        <v>435</v>
      </c>
      <c r="C8" s="652">
        <v>0</v>
      </c>
      <c r="D8" s="652">
        <v>52601589.821021788</v>
      </c>
      <c r="E8" s="652">
        <v>38834.10866373992</v>
      </c>
      <c r="F8" s="652"/>
      <c r="G8" s="652">
        <v>4265.9875000000002</v>
      </c>
      <c r="H8" s="653">
        <v>52562755.71235805</v>
      </c>
    </row>
    <row r="9" spans="1:8">
      <c r="A9" s="450">
        <v>3</v>
      </c>
      <c r="B9" s="465" t="s">
        <v>436</v>
      </c>
      <c r="C9" s="652">
        <v>0</v>
      </c>
      <c r="D9" s="652">
        <v>0</v>
      </c>
      <c r="E9" s="652">
        <v>0</v>
      </c>
      <c r="F9" s="652"/>
      <c r="G9" s="652">
        <v>0</v>
      </c>
      <c r="H9" s="653">
        <v>0</v>
      </c>
    </row>
    <row r="10" spans="1:8">
      <c r="A10" s="450">
        <v>4</v>
      </c>
      <c r="B10" s="465" t="s">
        <v>523</v>
      </c>
      <c r="C10" s="652">
        <v>0</v>
      </c>
      <c r="D10" s="652">
        <v>7845749.2230041483</v>
      </c>
      <c r="E10" s="652">
        <v>97959.863683303003</v>
      </c>
      <c r="F10" s="652"/>
      <c r="G10" s="652">
        <v>0</v>
      </c>
      <c r="H10" s="653">
        <v>7747789.3593208455</v>
      </c>
    </row>
    <row r="11" spans="1:8">
      <c r="A11" s="450">
        <v>5</v>
      </c>
      <c r="B11" s="465" t="s">
        <v>437</v>
      </c>
      <c r="C11" s="652">
        <v>0</v>
      </c>
      <c r="D11" s="652">
        <v>9118426.0314003136</v>
      </c>
      <c r="E11" s="652">
        <v>135679.77900743156</v>
      </c>
      <c r="F11" s="652"/>
      <c r="G11" s="652">
        <v>0</v>
      </c>
      <c r="H11" s="653">
        <v>8982746.2523928825</v>
      </c>
    </row>
    <row r="12" spans="1:8">
      <c r="A12" s="450">
        <v>6</v>
      </c>
      <c r="B12" s="465" t="s">
        <v>438</v>
      </c>
      <c r="C12" s="652">
        <v>45059.83</v>
      </c>
      <c r="D12" s="652">
        <v>541958.74784568069</v>
      </c>
      <c r="E12" s="652">
        <v>74048.084651225887</v>
      </c>
      <c r="F12" s="652"/>
      <c r="G12" s="652">
        <v>0</v>
      </c>
      <c r="H12" s="653">
        <v>512970.49319445476</v>
      </c>
    </row>
    <row r="13" spans="1:8">
      <c r="A13" s="450">
        <v>7</v>
      </c>
      <c r="B13" s="465" t="s">
        <v>439</v>
      </c>
      <c r="C13" s="652">
        <v>276.11</v>
      </c>
      <c r="D13" s="652">
        <v>1293579.9231801461</v>
      </c>
      <c r="E13" s="652">
        <v>13008.945235706182</v>
      </c>
      <c r="F13" s="652"/>
      <c r="G13" s="652">
        <v>0</v>
      </c>
      <c r="H13" s="653">
        <v>1280847.0879444401</v>
      </c>
    </row>
    <row r="14" spans="1:8">
      <c r="A14" s="450">
        <v>8</v>
      </c>
      <c r="B14" s="465" t="s">
        <v>440</v>
      </c>
      <c r="C14" s="652">
        <v>67064.06</v>
      </c>
      <c r="D14" s="652">
        <v>238469.71466935339</v>
      </c>
      <c r="E14" s="652">
        <v>47082.410780256541</v>
      </c>
      <c r="F14" s="652"/>
      <c r="G14" s="652">
        <v>0</v>
      </c>
      <c r="H14" s="653">
        <v>258451.36388909683</v>
      </c>
    </row>
    <row r="15" spans="1:8">
      <c r="A15" s="450">
        <v>9</v>
      </c>
      <c r="B15" s="465" t="s">
        <v>441</v>
      </c>
      <c r="C15" s="652">
        <v>10372.909781021897</v>
      </c>
      <c r="D15" s="652">
        <v>998.18000000000006</v>
      </c>
      <c r="E15" s="652">
        <v>10390.488527248532</v>
      </c>
      <c r="F15" s="652"/>
      <c r="G15" s="652">
        <v>78.3</v>
      </c>
      <c r="H15" s="653">
        <v>980.6012537733659</v>
      </c>
    </row>
    <row r="16" spans="1:8">
      <c r="A16" s="450">
        <v>10</v>
      </c>
      <c r="B16" s="465" t="s">
        <v>442</v>
      </c>
      <c r="C16" s="652">
        <v>0</v>
      </c>
      <c r="D16" s="652">
        <v>43392.391315805289</v>
      </c>
      <c r="E16" s="652">
        <v>1036.5397180994712</v>
      </c>
      <c r="F16" s="652"/>
      <c r="G16" s="652">
        <v>0</v>
      </c>
      <c r="H16" s="653">
        <v>42355.85159770582</v>
      </c>
    </row>
    <row r="17" spans="1:8">
      <c r="A17" s="450">
        <v>11</v>
      </c>
      <c r="B17" s="465" t="s">
        <v>443</v>
      </c>
      <c r="C17" s="652">
        <v>0</v>
      </c>
      <c r="D17" s="652">
        <v>15681.847372262775</v>
      </c>
      <c r="E17" s="652">
        <v>412.07271914101733</v>
      </c>
      <c r="F17" s="652"/>
      <c r="G17" s="652">
        <v>0</v>
      </c>
      <c r="H17" s="653">
        <v>15269.774653121758</v>
      </c>
    </row>
    <row r="18" spans="1:8">
      <c r="A18" s="450">
        <v>12</v>
      </c>
      <c r="B18" s="465" t="s">
        <v>444</v>
      </c>
      <c r="C18" s="652">
        <v>0</v>
      </c>
      <c r="D18" s="652">
        <v>2890024.3900979864</v>
      </c>
      <c r="E18" s="652">
        <v>55842.602998794602</v>
      </c>
      <c r="F18" s="652"/>
      <c r="G18" s="652">
        <v>411.21250000000003</v>
      </c>
      <c r="H18" s="653">
        <v>2834181.7870991919</v>
      </c>
    </row>
    <row r="19" spans="1:8">
      <c r="A19" s="450">
        <v>13</v>
      </c>
      <c r="B19" s="465" t="s">
        <v>445</v>
      </c>
      <c r="C19" s="652">
        <v>177.77</v>
      </c>
      <c r="D19" s="652">
        <v>128947.69846847723</v>
      </c>
      <c r="E19" s="652">
        <v>2774.4046719239932</v>
      </c>
      <c r="F19" s="652"/>
      <c r="G19" s="652">
        <v>0</v>
      </c>
      <c r="H19" s="653">
        <v>126351.06379655324</v>
      </c>
    </row>
    <row r="20" spans="1:8">
      <c r="A20" s="450">
        <v>14</v>
      </c>
      <c r="B20" s="465" t="s">
        <v>446</v>
      </c>
      <c r="C20" s="652">
        <v>0</v>
      </c>
      <c r="D20" s="652">
        <v>1368105.1087333225</v>
      </c>
      <c r="E20" s="652">
        <v>26480.391293888359</v>
      </c>
      <c r="F20" s="652"/>
      <c r="G20" s="652">
        <v>0</v>
      </c>
      <c r="H20" s="653">
        <v>1341624.717439434</v>
      </c>
    </row>
    <row r="21" spans="1:8">
      <c r="A21" s="450">
        <v>15</v>
      </c>
      <c r="B21" s="465" t="s">
        <v>447</v>
      </c>
      <c r="C21" s="652">
        <v>435.65</v>
      </c>
      <c r="D21" s="652">
        <v>236033.42810108219</v>
      </c>
      <c r="E21" s="652">
        <v>4650.4143242243363</v>
      </c>
      <c r="F21" s="652"/>
      <c r="G21" s="652">
        <v>0</v>
      </c>
      <c r="H21" s="653">
        <v>231818.66377685784</v>
      </c>
    </row>
    <row r="22" spans="1:8">
      <c r="A22" s="450">
        <v>16</v>
      </c>
      <c r="B22" s="465" t="s">
        <v>448</v>
      </c>
      <c r="C22" s="652">
        <v>0</v>
      </c>
      <c r="D22" s="652">
        <v>76277.815347361189</v>
      </c>
      <c r="E22" s="652">
        <v>1337.1326577330258</v>
      </c>
      <c r="F22" s="652"/>
      <c r="G22" s="652">
        <v>0</v>
      </c>
      <c r="H22" s="653">
        <v>74940.682689628156</v>
      </c>
    </row>
    <row r="23" spans="1:8">
      <c r="A23" s="450">
        <v>17</v>
      </c>
      <c r="B23" s="465" t="s">
        <v>526</v>
      </c>
      <c r="C23" s="652">
        <v>6159.0099999999993</v>
      </c>
      <c r="D23" s="652">
        <v>80028.739791725369</v>
      </c>
      <c r="E23" s="652">
        <v>4679.472875432376</v>
      </c>
      <c r="F23" s="652"/>
      <c r="G23" s="652">
        <v>0</v>
      </c>
      <c r="H23" s="653">
        <v>81508.276916292991</v>
      </c>
    </row>
    <row r="24" spans="1:8">
      <c r="A24" s="450">
        <v>18</v>
      </c>
      <c r="B24" s="465" t="s">
        <v>449</v>
      </c>
      <c r="C24" s="652">
        <v>0</v>
      </c>
      <c r="D24" s="652">
        <v>10101913.616997261</v>
      </c>
      <c r="E24" s="652">
        <v>187678.78722548147</v>
      </c>
      <c r="F24" s="652"/>
      <c r="G24" s="652">
        <v>0</v>
      </c>
      <c r="H24" s="653">
        <v>9914234.8297717795</v>
      </c>
    </row>
    <row r="25" spans="1:8">
      <c r="A25" s="450">
        <v>19</v>
      </c>
      <c r="B25" s="465" t="s">
        <v>450</v>
      </c>
      <c r="C25" s="652">
        <v>114.84</v>
      </c>
      <c r="D25" s="652">
        <v>314734.90387250739</v>
      </c>
      <c r="E25" s="652">
        <v>6345.9228597896545</v>
      </c>
      <c r="F25" s="652"/>
      <c r="G25" s="652">
        <v>0</v>
      </c>
      <c r="H25" s="653">
        <v>308503.82101271779</v>
      </c>
    </row>
    <row r="26" spans="1:8">
      <c r="A26" s="450">
        <v>20</v>
      </c>
      <c r="B26" s="465" t="s">
        <v>525</v>
      </c>
      <c r="C26" s="652">
        <v>322.42</v>
      </c>
      <c r="D26" s="652">
        <v>152873.41938221868</v>
      </c>
      <c r="E26" s="652">
        <v>3281.296349861937</v>
      </c>
      <c r="F26" s="652"/>
      <c r="G26" s="652">
        <v>0</v>
      </c>
      <c r="H26" s="653">
        <v>149914.54303235674</v>
      </c>
    </row>
    <row r="27" spans="1:8">
      <c r="A27" s="450">
        <v>21</v>
      </c>
      <c r="B27" s="465" t="s">
        <v>451</v>
      </c>
      <c r="C27" s="652">
        <v>0</v>
      </c>
      <c r="D27" s="652">
        <v>179886.80551053616</v>
      </c>
      <c r="E27" s="652">
        <v>5279.348727369641</v>
      </c>
      <c r="F27" s="652"/>
      <c r="G27" s="652">
        <v>0</v>
      </c>
      <c r="H27" s="653">
        <v>174607.4567831665</v>
      </c>
    </row>
    <row r="28" spans="1:8">
      <c r="A28" s="450">
        <v>22</v>
      </c>
      <c r="B28" s="465" t="s">
        <v>452</v>
      </c>
      <c r="C28" s="652">
        <v>81625.896569343051</v>
      </c>
      <c r="D28" s="652">
        <v>3251799.6617690814</v>
      </c>
      <c r="E28" s="652">
        <v>95670.684825639226</v>
      </c>
      <c r="F28" s="652"/>
      <c r="G28" s="652">
        <v>0</v>
      </c>
      <c r="H28" s="653">
        <v>3237754.873512785</v>
      </c>
    </row>
    <row r="29" spans="1:8">
      <c r="A29" s="450">
        <v>23</v>
      </c>
      <c r="B29" s="465" t="s">
        <v>453</v>
      </c>
      <c r="C29" s="652">
        <v>103831.45857923497</v>
      </c>
      <c r="D29" s="652">
        <v>6250890.110518367</v>
      </c>
      <c r="E29" s="652">
        <v>223087.62797621515</v>
      </c>
      <c r="F29" s="652"/>
      <c r="G29" s="652">
        <v>27163.024999999998</v>
      </c>
      <c r="H29" s="653">
        <v>6131633.9411213864</v>
      </c>
    </row>
    <row r="30" spans="1:8">
      <c r="A30" s="450">
        <v>24</v>
      </c>
      <c r="B30" s="465" t="s">
        <v>524</v>
      </c>
      <c r="C30" s="652">
        <v>832740.66</v>
      </c>
      <c r="D30" s="652">
        <v>2473066.6731959702</v>
      </c>
      <c r="E30" s="652">
        <v>515411.15387834562</v>
      </c>
      <c r="F30" s="652"/>
      <c r="G30" s="652">
        <v>0</v>
      </c>
      <c r="H30" s="653">
        <v>2790396.1793176248</v>
      </c>
    </row>
    <row r="31" spans="1:8">
      <c r="A31" s="450">
        <v>25</v>
      </c>
      <c r="B31" s="465" t="s">
        <v>454</v>
      </c>
      <c r="C31" s="652">
        <v>78289.86</v>
      </c>
      <c r="D31" s="652">
        <v>4597722.596587033</v>
      </c>
      <c r="E31" s="652">
        <v>120167.02069261135</v>
      </c>
      <c r="F31" s="652"/>
      <c r="G31" s="652">
        <v>431.91249999999997</v>
      </c>
      <c r="H31" s="653">
        <v>4555845.4358944222</v>
      </c>
    </row>
    <row r="32" spans="1:8">
      <c r="A32" s="450">
        <v>26</v>
      </c>
      <c r="B32" s="465" t="s">
        <v>521</v>
      </c>
      <c r="C32" s="652">
        <v>0</v>
      </c>
      <c r="D32" s="652">
        <v>0</v>
      </c>
      <c r="E32" s="652">
        <v>0</v>
      </c>
      <c r="F32" s="652"/>
      <c r="G32" s="652"/>
      <c r="H32" s="653">
        <v>0</v>
      </c>
    </row>
    <row r="33" spans="1:8">
      <c r="A33" s="450">
        <v>27</v>
      </c>
      <c r="B33" s="450" t="s">
        <v>455</v>
      </c>
      <c r="C33" s="652">
        <v>0</v>
      </c>
      <c r="D33" s="652">
        <v>33172836.772714704</v>
      </c>
      <c r="E33" s="652">
        <v>0</v>
      </c>
      <c r="F33" s="652"/>
      <c r="G33" s="652"/>
      <c r="H33" s="653">
        <v>33172836.772714704</v>
      </c>
    </row>
    <row r="34" spans="1:8">
      <c r="A34" s="450">
        <v>28</v>
      </c>
      <c r="B34" s="454" t="s">
        <v>64</v>
      </c>
      <c r="C34" s="654">
        <v>1239717.0020828848</v>
      </c>
      <c r="D34" s="654">
        <v>166496609.15234655</v>
      </c>
      <c r="E34" s="654">
        <v>1787551.2301506409</v>
      </c>
      <c r="F34" s="654">
        <v>0</v>
      </c>
      <c r="G34" s="654">
        <v>33574.724999999999</v>
      </c>
      <c r="H34" s="653">
        <v>165948774.9242788</v>
      </c>
    </row>
    <row r="36" spans="1:8">
      <c r="B36" s="464"/>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5"/>
  <sheetViews>
    <sheetView showGridLines="0" zoomScaleNormal="100" workbookViewId="0">
      <selection activeCell="C6" sqref="C6:D15"/>
    </sheetView>
  </sheetViews>
  <sheetFormatPr defaultColWidth="9.140625" defaultRowHeight="12.75"/>
  <cols>
    <col min="1" max="1" width="11.85546875" style="366" bestFit="1" customWidth="1"/>
    <col min="2" max="2" width="80.28515625" style="366" customWidth="1"/>
    <col min="3" max="3" width="19.28515625" style="366" customWidth="1"/>
    <col min="4" max="4" width="22.140625" style="366" customWidth="1"/>
    <col min="5" max="16384" width="9.140625" style="366"/>
  </cols>
  <sheetData>
    <row r="1" spans="1:4" ht="13.5">
      <c r="A1" s="364" t="s">
        <v>30</v>
      </c>
      <c r="B1" s="447" t="str">
        <f>'Info '!C2</f>
        <v>JSC Silk Bank</v>
      </c>
    </row>
    <row r="2" spans="1:4">
      <c r="A2" s="364" t="s">
        <v>31</v>
      </c>
      <c r="B2" s="651">
        <f>'1. key ratios '!B2</f>
        <v>45291</v>
      </c>
    </row>
    <row r="3" spans="1:4">
      <c r="A3" s="365" t="s">
        <v>456</v>
      </c>
    </row>
    <row r="5" spans="1:4" ht="25.5">
      <c r="A5" s="761" t="s">
        <v>670</v>
      </c>
      <c r="B5" s="761"/>
      <c r="C5" s="445" t="s">
        <v>473</v>
      </c>
      <c r="D5" s="445" t="s">
        <v>514</v>
      </c>
    </row>
    <row r="6" spans="1:4">
      <c r="A6" s="473">
        <v>1</v>
      </c>
      <c r="B6" s="466" t="s">
        <v>669</v>
      </c>
      <c r="C6" s="650">
        <v>1201544.7277526106</v>
      </c>
      <c r="D6" s="650">
        <v>77427.73565733085</v>
      </c>
    </row>
    <row r="7" spans="1:4">
      <c r="A7" s="470">
        <v>2</v>
      </c>
      <c r="B7" s="466" t="s">
        <v>668</v>
      </c>
      <c r="C7" s="650">
        <v>554422.82016726595</v>
      </c>
      <c r="D7" s="650">
        <v>22448.198974521503</v>
      </c>
    </row>
    <row r="8" spans="1:4">
      <c r="A8" s="472">
        <v>2.1</v>
      </c>
      <c r="B8" s="471" t="s">
        <v>529</v>
      </c>
      <c r="C8" s="650">
        <v>449169.48727849283</v>
      </c>
      <c r="D8" s="650">
        <v>22362.468576000003</v>
      </c>
    </row>
    <row r="9" spans="1:4">
      <c r="A9" s="472">
        <v>2.2000000000000002</v>
      </c>
      <c r="B9" s="471" t="s">
        <v>527</v>
      </c>
      <c r="C9" s="650">
        <v>105253.33288877309</v>
      </c>
      <c r="D9" s="650">
        <v>85.7303985214985</v>
      </c>
    </row>
    <row r="10" spans="1:4">
      <c r="A10" s="473">
        <v>3</v>
      </c>
      <c r="B10" s="466" t="s">
        <v>667</v>
      </c>
      <c r="C10" s="650">
        <v>48573.583839601881</v>
      </c>
      <c r="D10" s="650">
        <v>0</v>
      </c>
    </row>
    <row r="11" spans="1:4">
      <c r="A11" s="472">
        <v>3.1</v>
      </c>
      <c r="B11" s="471" t="s">
        <v>458</v>
      </c>
      <c r="C11" s="650">
        <v>27574.237499999999</v>
      </c>
      <c r="D11" s="650"/>
    </row>
    <row r="12" spans="1:4">
      <c r="A12" s="472">
        <v>3.2</v>
      </c>
      <c r="B12" s="471" t="s">
        <v>666</v>
      </c>
      <c r="C12" s="650">
        <v>1621.6547184119299</v>
      </c>
      <c r="D12" s="650">
        <v>0</v>
      </c>
    </row>
    <row r="13" spans="1:4">
      <c r="A13" s="472">
        <v>3.3</v>
      </c>
      <c r="B13" s="471" t="s">
        <v>528</v>
      </c>
      <c r="C13" s="650">
        <v>19377.691621189955</v>
      </c>
      <c r="D13" s="650"/>
    </row>
    <row r="14" spans="1:4">
      <c r="A14" s="470">
        <v>4</v>
      </c>
      <c r="B14" s="469" t="s">
        <v>665</v>
      </c>
      <c r="C14" s="650">
        <v>2643.8046312779188</v>
      </c>
      <c r="D14" s="650"/>
    </row>
    <row r="15" spans="1:4">
      <c r="A15" s="467">
        <v>5</v>
      </c>
      <c r="B15" s="466" t="s">
        <v>664</v>
      </c>
      <c r="C15" s="655">
        <v>1710037.7687115525</v>
      </c>
      <c r="D15" s="655">
        <v>99875.934631852346</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3"/>
  <sheetViews>
    <sheetView showGridLines="0" zoomScaleNormal="100" workbookViewId="0">
      <selection activeCell="C7" sqref="C7:C18"/>
    </sheetView>
  </sheetViews>
  <sheetFormatPr defaultColWidth="9.140625" defaultRowHeight="12.75"/>
  <cols>
    <col min="1" max="1" width="11.85546875" style="366" bestFit="1" customWidth="1"/>
    <col min="2" max="2" width="89.28515625" style="366" customWidth="1"/>
    <col min="3" max="3" width="37" style="366" customWidth="1"/>
    <col min="4" max="4" width="30.85546875" style="366" customWidth="1"/>
    <col min="5" max="16384" width="9.140625" style="366"/>
  </cols>
  <sheetData>
    <row r="1" spans="1:4" ht="13.5">
      <c r="A1" s="364" t="s">
        <v>30</v>
      </c>
      <c r="B1" s="447" t="str">
        <f>'Info '!C2</f>
        <v>JSC Silk Bank</v>
      </c>
    </row>
    <row r="2" spans="1:4">
      <c r="A2" s="364" t="s">
        <v>31</v>
      </c>
      <c r="B2" s="446">
        <f>'1. key ratios '!B2</f>
        <v>45291</v>
      </c>
    </row>
    <row r="3" spans="1:4">
      <c r="A3" s="365" t="s">
        <v>460</v>
      </c>
    </row>
    <row r="4" spans="1:4">
      <c r="A4" s="365"/>
    </row>
    <row r="5" spans="1:4" ht="15" customHeight="1">
      <c r="A5" s="762" t="s">
        <v>530</v>
      </c>
      <c r="B5" s="763"/>
      <c r="C5" s="766" t="s">
        <v>461</v>
      </c>
      <c r="D5" s="766" t="s">
        <v>462</v>
      </c>
    </row>
    <row r="6" spans="1:4" ht="33.75" customHeight="1">
      <c r="A6" s="764"/>
      <c r="B6" s="765"/>
      <c r="C6" s="766"/>
      <c r="D6" s="766"/>
    </row>
    <row r="7" spans="1:4">
      <c r="A7" s="438">
        <v>1</v>
      </c>
      <c r="B7" s="438" t="s">
        <v>457</v>
      </c>
      <c r="C7" s="468">
        <v>1289750.8599999999</v>
      </c>
      <c r="D7" s="474"/>
    </row>
    <row r="8" spans="1:4">
      <c r="A8" s="468">
        <v>2</v>
      </c>
      <c r="B8" s="468" t="s">
        <v>463</v>
      </c>
      <c r="C8" s="468">
        <v>59052.866771835194</v>
      </c>
      <c r="D8" s="474"/>
    </row>
    <row r="9" spans="1:4">
      <c r="A9" s="468">
        <v>3</v>
      </c>
      <c r="B9" s="477" t="s">
        <v>673</v>
      </c>
      <c r="C9" s="468">
        <v>5375</v>
      </c>
      <c r="D9" s="474"/>
    </row>
    <row r="10" spans="1:4">
      <c r="A10" s="468">
        <v>4</v>
      </c>
      <c r="B10" s="468" t="s">
        <v>464</v>
      </c>
      <c r="C10" s="468">
        <v>114461.2375</v>
      </c>
      <c r="D10" s="474"/>
    </row>
    <row r="11" spans="1:4">
      <c r="A11" s="468">
        <v>5</v>
      </c>
      <c r="B11" s="476" t="s">
        <v>672</v>
      </c>
      <c r="C11" s="468"/>
      <c r="D11" s="474"/>
    </row>
    <row r="12" spans="1:4">
      <c r="A12" s="468">
        <v>6</v>
      </c>
      <c r="B12" s="476" t="s">
        <v>465</v>
      </c>
      <c r="C12" s="468">
        <v>86887</v>
      </c>
      <c r="D12" s="474"/>
    </row>
    <row r="13" spans="1:4">
      <c r="A13" s="468">
        <v>7</v>
      </c>
      <c r="B13" s="476" t="s">
        <v>468</v>
      </c>
      <c r="C13" s="468">
        <v>27574.237499999999</v>
      </c>
      <c r="D13" s="474"/>
    </row>
    <row r="14" spans="1:4">
      <c r="A14" s="468">
        <v>8</v>
      </c>
      <c r="B14" s="476" t="s">
        <v>466</v>
      </c>
      <c r="C14" s="468"/>
      <c r="D14" s="468"/>
    </row>
    <row r="15" spans="1:4">
      <c r="A15" s="468">
        <v>9</v>
      </c>
      <c r="B15" s="476" t="s">
        <v>467</v>
      </c>
      <c r="C15" s="468"/>
      <c r="D15" s="468"/>
    </row>
    <row r="16" spans="1:4">
      <c r="A16" s="468">
        <v>10</v>
      </c>
      <c r="B16" s="476" t="s">
        <v>469</v>
      </c>
      <c r="C16" s="468"/>
      <c r="D16" s="468"/>
    </row>
    <row r="17" spans="1:4">
      <c r="A17" s="468">
        <v>11</v>
      </c>
      <c r="B17" s="476" t="s">
        <v>671</v>
      </c>
      <c r="C17" s="468"/>
      <c r="D17" s="474"/>
    </row>
    <row r="18" spans="1:4">
      <c r="A18" s="438">
        <v>12</v>
      </c>
      <c r="B18" s="475" t="s">
        <v>459</v>
      </c>
      <c r="C18" s="438">
        <v>1239717.489271835</v>
      </c>
      <c r="D18" s="474"/>
    </row>
    <row r="21" spans="1:4">
      <c r="B21" s="364"/>
    </row>
    <row r="22" spans="1:4">
      <c r="B22" s="364"/>
    </row>
    <row r="23" spans="1:4">
      <c r="B23" s="36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zoomScaleNormal="100" workbookViewId="0">
      <selection activeCell="C8" sqref="C8:AA28"/>
    </sheetView>
  </sheetViews>
  <sheetFormatPr defaultColWidth="9.140625" defaultRowHeight="12.75"/>
  <cols>
    <col min="1" max="1" width="11.85546875" style="461" bestFit="1" customWidth="1"/>
    <col min="2" max="2" width="63.85546875" style="461" customWidth="1"/>
    <col min="3" max="3" width="15.5703125" style="461" customWidth="1"/>
    <col min="4" max="18" width="22.28515625" style="461" customWidth="1"/>
    <col min="19" max="19" width="23.28515625" style="461" bestFit="1" customWidth="1"/>
    <col min="20" max="26" width="22.28515625" style="461" customWidth="1"/>
    <col min="27" max="27" width="23.28515625" style="461" bestFit="1" customWidth="1"/>
    <col min="28" max="28" width="20" style="461" customWidth="1"/>
    <col min="29" max="16384" width="9.140625" style="461"/>
  </cols>
  <sheetData>
    <row r="1" spans="1:28" ht="13.5">
      <c r="A1" s="364" t="s">
        <v>30</v>
      </c>
      <c r="B1" s="447" t="str">
        <f>'Info '!C2</f>
        <v>JSC Silk Bank</v>
      </c>
    </row>
    <row r="2" spans="1:28">
      <c r="A2" s="364" t="s">
        <v>31</v>
      </c>
      <c r="B2" s="651">
        <f>'1. key ratios '!B2</f>
        <v>45291</v>
      </c>
      <c r="C2" s="462"/>
    </row>
    <row r="3" spans="1:28">
      <c r="A3" s="365" t="s">
        <v>470</v>
      </c>
    </row>
    <row r="5" spans="1:28" ht="15" customHeight="1">
      <c r="A5" s="768" t="s">
        <v>685</v>
      </c>
      <c r="B5" s="769"/>
      <c r="C5" s="774" t="s">
        <v>471</v>
      </c>
      <c r="D5" s="775"/>
      <c r="E5" s="775"/>
      <c r="F5" s="775"/>
      <c r="G5" s="775"/>
      <c r="H5" s="775"/>
      <c r="I5" s="775"/>
      <c r="J5" s="775"/>
      <c r="K5" s="775"/>
      <c r="L5" s="775"/>
      <c r="M5" s="775"/>
      <c r="N5" s="775"/>
      <c r="O5" s="775"/>
      <c r="P5" s="775"/>
      <c r="Q5" s="775"/>
      <c r="R5" s="775"/>
      <c r="S5" s="775"/>
      <c r="T5" s="485"/>
      <c r="U5" s="485"/>
      <c r="V5" s="485"/>
      <c r="W5" s="485"/>
      <c r="X5" s="485"/>
      <c r="Y5" s="485"/>
      <c r="Z5" s="485"/>
      <c r="AA5" s="484"/>
      <c r="AB5" s="479"/>
    </row>
    <row r="6" spans="1:28" ht="12" customHeight="1">
      <c r="A6" s="770"/>
      <c r="B6" s="771"/>
      <c r="C6" s="776" t="s">
        <v>64</v>
      </c>
      <c r="D6" s="778" t="s">
        <v>684</v>
      </c>
      <c r="E6" s="778"/>
      <c r="F6" s="778"/>
      <c r="G6" s="778"/>
      <c r="H6" s="778" t="s">
        <v>683</v>
      </c>
      <c r="I6" s="778"/>
      <c r="J6" s="778"/>
      <c r="K6" s="778"/>
      <c r="L6" s="482"/>
      <c r="M6" s="779" t="s">
        <v>682</v>
      </c>
      <c r="N6" s="779"/>
      <c r="O6" s="779"/>
      <c r="P6" s="779"/>
      <c r="Q6" s="779"/>
      <c r="R6" s="779"/>
      <c r="S6" s="759"/>
      <c r="T6" s="483"/>
      <c r="U6" s="767" t="s">
        <v>681</v>
      </c>
      <c r="V6" s="767"/>
      <c r="W6" s="767"/>
      <c r="X6" s="767"/>
      <c r="Y6" s="767"/>
      <c r="Z6" s="767"/>
      <c r="AA6" s="760"/>
      <c r="AB6" s="482"/>
    </row>
    <row r="7" spans="1:28">
      <c r="A7" s="772"/>
      <c r="B7" s="773"/>
      <c r="C7" s="777"/>
      <c r="D7" s="481"/>
      <c r="E7" s="458" t="s">
        <v>472</v>
      </c>
      <c r="F7" s="458" t="s">
        <v>679</v>
      </c>
      <c r="G7" s="460" t="s">
        <v>680</v>
      </c>
      <c r="H7" s="462"/>
      <c r="I7" s="458" t="s">
        <v>472</v>
      </c>
      <c r="J7" s="458" t="s">
        <v>679</v>
      </c>
      <c r="K7" s="460" t="s">
        <v>680</v>
      </c>
      <c r="L7" s="480"/>
      <c r="M7" s="458" t="s">
        <v>472</v>
      </c>
      <c r="N7" s="458" t="s">
        <v>679</v>
      </c>
      <c r="O7" s="458" t="s">
        <v>678</v>
      </c>
      <c r="P7" s="458" t="s">
        <v>677</v>
      </c>
      <c r="Q7" s="458" t="s">
        <v>676</v>
      </c>
      <c r="R7" s="458" t="s">
        <v>675</v>
      </c>
      <c r="S7" s="458" t="s">
        <v>674</v>
      </c>
      <c r="T7" s="480"/>
      <c r="U7" s="458" t="s">
        <v>472</v>
      </c>
      <c r="V7" s="458" t="s">
        <v>679</v>
      </c>
      <c r="W7" s="458" t="s">
        <v>678</v>
      </c>
      <c r="X7" s="458" t="s">
        <v>677</v>
      </c>
      <c r="Y7" s="458" t="s">
        <v>676</v>
      </c>
      <c r="Z7" s="458" t="s">
        <v>675</v>
      </c>
      <c r="AA7" s="458" t="s">
        <v>674</v>
      </c>
      <c r="AB7" s="479"/>
    </row>
    <row r="8" spans="1:28">
      <c r="A8" s="478">
        <v>1</v>
      </c>
      <c r="B8" s="454" t="s">
        <v>473</v>
      </c>
      <c r="C8" s="654">
        <v>56782676.020095877</v>
      </c>
      <c r="D8" s="652">
        <v>55161091.714673392</v>
      </c>
      <c r="E8" s="652">
        <v>156402.45916079573</v>
      </c>
      <c r="F8" s="652">
        <v>0</v>
      </c>
      <c r="G8" s="652">
        <v>0</v>
      </c>
      <c r="H8" s="652">
        <v>381867.30333960027</v>
      </c>
      <c r="I8" s="652">
        <v>62</v>
      </c>
      <c r="J8" s="652">
        <v>270436.92333960027</v>
      </c>
      <c r="K8" s="652">
        <v>0</v>
      </c>
      <c r="L8" s="652">
        <v>1239717.0020828845</v>
      </c>
      <c r="M8" s="652">
        <v>0</v>
      </c>
      <c r="N8" s="652">
        <v>0</v>
      </c>
      <c r="O8" s="652">
        <v>214827.61208288459</v>
      </c>
      <c r="P8" s="652">
        <v>6147.16</v>
      </c>
      <c r="Q8" s="652">
        <v>0</v>
      </c>
      <c r="R8" s="652">
        <v>832740.66</v>
      </c>
      <c r="S8" s="652">
        <v>0</v>
      </c>
      <c r="T8" s="652">
        <v>0</v>
      </c>
      <c r="U8" s="652">
        <v>0</v>
      </c>
      <c r="V8" s="652">
        <v>0</v>
      </c>
      <c r="W8" s="652">
        <v>0</v>
      </c>
      <c r="X8" s="652">
        <v>0</v>
      </c>
      <c r="Y8" s="652">
        <v>0</v>
      </c>
      <c r="Z8" s="652">
        <v>0</v>
      </c>
      <c r="AA8" s="652">
        <v>0</v>
      </c>
    </row>
    <row r="9" spans="1:28">
      <c r="A9" s="450">
        <v>1.1000000000000001</v>
      </c>
      <c r="B9" s="470" t="s">
        <v>474</v>
      </c>
      <c r="C9" s="656">
        <v>0</v>
      </c>
      <c r="D9" s="652"/>
      <c r="E9" s="652"/>
      <c r="F9" s="652"/>
      <c r="G9" s="652"/>
      <c r="H9" s="652"/>
      <c r="I9" s="652"/>
      <c r="J9" s="652"/>
      <c r="K9" s="652"/>
      <c r="L9" s="652"/>
      <c r="M9" s="652"/>
      <c r="N9" s="652"/>
      <c r="O9" s="652"/>
      <c r="P9" s="652"/>
      <c r="Q9" s="652"/>
      <c r="R9" s="652"/>
      <c r="S9" s="652"/>
      <c r="T9" s="652"/>
      <c r="U9" s="652"/>
      <c r="V9" s="652"/>
      <c r="W9" s="652"/>
      <c r="X9" s="652"/>
      <c r="Y9" s="652"/>
      <c r="Z9" s="652"/>
      <c r="AA9" s="652"/>
    </row>
    <row r="10" spans="1:28">
      <c r="A10" s="450">
        <v>1.2</v>
      </c>
      <c r="B10" s="470" t="s">
        <v>475</v>
      </c>
      <c r="C10" s="656">
        <v>0</v>
      </c>
      <c r="D10" s="652"/>
      <c r="E10" s="652"/>
      <c r="F10" s="652"/>
      <c r="G10" s="652"/>
      <c r="H10" s="652"/>
      <c r="I10" s="652"/>
      <c r="J10" s="652"/>
      <c r="K10" s="652"/>
      <c r="L10" s="652"/>
      <c r="M10" s="652"/>
      <c r="N10" s="652"/>
      <c r="O10" s="652"/>
      <c r="P10" s="652"/>
      <c r="Q10" s="652"/>
      <c r="R10" s="652"/>
      <c r="S10" s="652"/>
      <c r="T10" s="652"/>
      <c r="U10" s="652"/>
      <c r="V10" s="652"/>
      <c r="W10" s="652"/>
      <c r="X10" s="652"/>
      <c r="Y10" s="652"/>
      <c r="Z10" s="652"/>
      <c r="AA10" s="652"/>
    </row>
    <row r="11" spans="1:28">
      <c r="A11" s="450">
        <v>1.3</v>
      </c>
      <c r="B11" s="470" t="s">
        <v>476</v>
      </c>
      <c r="C11" s="656">
        <v>0</v>
      </c>
      <c r="D11" s="652"/>
      <c r="E11" s="652"/>
      <c r="F11" s="652"/>
      <c r="G11" s="652"/>
      <c r="H11" s="652"/>
      <c r="I11" s="652"/>
      <c r="J11" s="652"/>
      <c r="K11" s="652"/>
      <c r="L11" s="652"/>
      <c r="M11" s="652"/>
      <c r="N11" s="652"/>
      <c r="O11" s="652"/>
      <c r="P11" s="652"/>
      <c r="Q11" s="652"/>
      <c r="R11" s="652"/>
      <c r="S11" s="652"/>
      <c r="T11" s="652"/>
      <c r="U11" s="652"/>
      <c r="V11" s="652"/>
      <c r="W11" s="652"/>
      <c r="X11" s="652"/>
      <c r="Y11" s="652"/>
      <c r="Z11" s="652"/>
      <c r="AA11" s="652"/>
    </row>
    <row r="12" spans="1:28">
      <c r="A12" s="450">
        <v>1.4</v>
      </c>
      <c r="B12" s="470" t="s">
        <v>477</v>
      </c>
      <c r="C12" s="656">
        <v>0</v>
      </c>
      <c r="D12" s="652"/>
      <c r="E12" s="652"/>
      <c r="F12" s="652"/>
      <c r="G12" s="652"/>
      <c r="H12" s="652"/>
      <c r="I12" s="652"/>
      <c r="J12" s="652"/>
      <c r="K12" s="652"/>
      <c r="L12" s="652"/>
      <c r="M12" s="652"/>
      <c r="N12" s="652"/>
      <c r="O12" s="652"/>
      <c r="P12" s="652"/>
      <c r="Q12" s="652"/>
      <c r="R12" s="652"/>
      <c r="S12" s="652"/>
      <c r="T12" s="652"/>
      <c r="U12" s="652"/>
      <c r="V12" s="652"/>
      <c r="W12" s="652"/>
      <c r="X12" s="652"/>
      <c r="Y12" s="652"/>
      <c r="Z12" s="652"/>
      <c r="AA12" s="652"/>
    </row>
    <row r="13" spans="1:28">
      <c r="A13" s="450">
        <v>1.5</v>
      </c>
      <c r="B13" s="470" t="s">
        <v>478</v>
      </c>
      <c r="C13" s="656">
        <v>41727143.315756202</v>
      </c>
      <c r="D13" s="652">
        <v>40644622.555325828</v>
      </c>
      <c r="E13" s="652">
        <v>0</v>
      </c>
      <c r="F13" s="652">
        <v>0</v>
      </c>
      <c r="G13" s="652">
        <v>0</v>
      </c>
      <c r="H13" s="652">
        <v>172733.32064935064</v>
      </c>
      <c r="I13" s="652">
        <v>0</v>
      </c>
      <c r="J13" s="652">
        <v>172733.32064935064</v>
      </c>
      <c r="K13" s="652">
        <v>0</v>
      </c>
      <c r="L13" s="652">
        <v>909787.43978102191</v>
      </c>
      <c r="M13" s="652">
        <v>0</v>
      </c>
      <c r="N13" s="652">
        <v>0</v>
      </c>
      <c r="O13" s="652">
        <v>77046.779781021891</v>
      </c>
      <c r="P13" s="652">
        <v>0</v>
      </c>
      <c r="Q13" s="652">
        <v>0</v>
      </c>
      <c r="R13" s="652">
        <v>832740.66</v>
      </c>
      <c r="S13" s="652">
        <v>0</v>
      </c>
      <c r="T13" s="652"/>
      <c r="U13" s="652"/>
      <c r="V13" s="652"/>
      <c r="W13" s="652"/>
      <c r="X13" s="652"/>
      <c r="Y13" s="652"/>
      <c r="Z13" s="652"/>
      <c r="AA13" s="652"/>
    </row>
    <row r="14" spans="1:28">
      <c r="A14" s="450">
        <v>1.6</v>
      </c>
      <c r="B14" s="470" t="s">
        <v>479</v>
      </c>
      <c r="C14" s="656">
        <v>15055532.704339677</v>
      </c>
      <c r="D14" s="652">
        <v>14516469.159347564</v>
      </c>
      <c r="E14" s="652">
        <v>156402.45916079573</v>
      </c>
      <c r="F14" s="652">
        <v>0</v>
      </c>
      <c r="G14" s="652">
        <v>0</v>
      </c>
      <c r="H14" s="652">
        <v>209133.98269024963</v>
      </c>
      <c r="I14" s="652">
        <v>62</v>
      </c>
      <c r="J14" s="652">
        <v>97703.602690249623</v>
      </c>
      <c r="K14" s="652">
        <v>0</v>
      </c>
      <c r="L14" s="652">
        <v>329929.56230186269</v>
      </c>
      <c r="M14" s="652">
        <v>0</v>
      </c>
      <c r="N14" s="652">
        <v>0</v>
      </c>
      <c r="O14" s="652">
        <v>137780.83230186271</v>
      </c>
      <c r="P14" s="652">
        <v>6147.16</v>
      </c>
      <c r="Q14" s="652">
        <v>0</v>
      </c>
      <c r="R14" s="652">
        <v>0</v>
      </c>
      <c r="S14" s="652">
        <v>0</v>
      </c>
      <c r="T14" s="652"/>
      <c r="U14" s="652"/>
      <c r="V14" s="652"/>
      <c r="W14" s="652"/>
      <c r="X14" s="652"/>
      <c r="Y14" s="652"/>
      <c r="Z14" s="652"/>
      <c r="AA14" s="652"/>
    </row>
    <row r="15" spans="1:28">
      <c r="A15" s="478">
        <v>2</v>
      </c>
      <c r="B15" s="454" t="s">
        <v>480</v>
      </c>
      <c r="C15" s="654">
        <v>27313646.890000001</v>
      </c>
      <c r="D15" s="652">
        <v>27313646.890000001</v>
      </c>
      <c r="E15" s="652"/>
      <c r="F15" s="652"/>
      <c r="G15" s="652"/>
      <c r="H15" s="652"/>
      <c r="I15" s="652"/>
      <c r="J15" s="652"/>
      <c r="K15" s="652"/>
      <c r="L15" s="652"/>
      <c r="M15" s="652"/>
      <c r="N15" s="652"/>
      <c r="O15" s="652"/>
      <c r="P15" s="652"/>
      <c r="Q15" s="652"/>
      <c r="R15" s="652"/>
      <c r="S15" s="652"/>
      <c r="T15" s="652"/>
      <c r="U15" s="652"/>
      <c r="V15" s="652"/>
      <c r="W15" s="652"/>
      <c r="X15" s="652"/>
      <c r="Y15" s="652"/>
      <c r="Z15" s="652"/>
      <c r="AA15" s="652"/>
    </row>
    <row r="16" spans="1:28">
      <c r="A16" s="450">
        <v>2.1</v>
      </c>
      <c r="B16" s="470" t="s">
        <v>474</v>
      </c>
      <c r="C16" s="656"/>
      <c r="D16" s="652"/>
      <c r="E16" s="652"/>
      <c r="F16" s="652"/>
      <c r="G16" s="652"/>
      <c r="H16" s="652"/>
      <c r="I16" s="652"/>
      <c r="J16" s="652"/>
      <c r="K16" s="652"/>
      <c r="L16" s="652"/>
      <c r="M16" s="652"/>
      <c r="N16" s="652"/>
      <c r="O16" s="652"/>
      <c r="P16" s="652"/>
      <c r="Q16" s="652"/>
      <c r="R16" s="652"/>
      <c r="S16" s="652"/>
      <c r="T16" s="652"/>
      <c r="U16" s="652"/>
      <c r="V16" s="652"/>
      <c r="W16" s="652"/>
      <c r="X16" s="652"/>
      <c r="Y16" s="652"/>
      <c r="Z16" s="652"/>
      <c r="AA16" s="652"/>
    </row>
    <row r="17" spans="1:27">
      <c r="A17" s="450">
        <v>2.2000000000000002</v>
      </c>
      <c r="B17" s="470" t="s">
        <v>475</v>
      </c>
      <c r="C17" s="656">
        <v>27313646.890000001</v>
      </c>
      <c r="D17" s="652">
        <v>27313646.890000001</v>
      </c>
      <c r="E17" s="652"/>
      <c r="F17" s="652"/>
      <c r="G17" s="652"/>
      <c r="H17" s="652"/>
      <c r="I17" s="652"/>
      <c r="J17" s="652"/>
      <c r="K17" s="652"/>
      <c r="L17" s="652"/>
      <c r="M17" s="652"/>
      <c r="N17" s="652"/>
      <c r="O17" s="652"/>
      <c r="P17" s="652"/>
      <c r="Q17" s="652"/>
      <c r="R17" s="652"/>
      <c r="S17" s="652"/>
      <c r="T17" s="652"/>
      <c r="U17" s="652"/>
      <c r="V17" s="652"/>
      <c r="W17" s="652"/>
      <c r="X17" s="652"/>
      <c r="Y17" s="652"/>
      <c r="Z17" s="652"/>
      <c r="AA17" s="652"/>
    </row>
    <row r="18" spans="1:27">
      <c r="A18" s="450">
        <v>2.2999999999999998</v>
      </c>
      <c r="B18" s="470" t="s">
        <v>476</v>
      </c>
      <c r="C18" s="656"/>
      <c r="D18" s="652"/>
      <c r="E18" s="652"/>
      <c r="F18" s="652"/>
      <c r="G18" s="652"/>
      <c r="H18" s="652"/>
      <c r="I18" s="652"/>
      <c r="J18" s="652"/>
      <c r="K18" s="652"/>
      <c r="L18" s="652"/>
      <c r="M18" s="652"/>
      <c r="N18" s="652"/>
      <c r="O18" s="652"/>
      <c r="P18" s="652"/>
      <c r="Q18" s="652"/>
      <c r="R18" s="652"/>
      <c r="S18" s="652"/>
      <c r="T18" s="652"/>
      <c r="U18" s="652"/>
      <c r="V18" s="652"/>
      <c r="W18" s="652"/>
      <c r="X18" s="652"/>
      <c r="Y18" s="652"/>
      <c r="Z18" s="652"/>
      <c r="AA18" s="652"/>
    </row>
    <row r="19" spans="1:27">
      <c r="A19" s="450">
        <v>2.4</v>
      </c>
      <c r="B19" s="470" t="s">
        <v>477</v>
      </c>
      <c r="C19" s="656"/>
      <c r="D19" s="652"/>
      <c r="E19" s="652"/>
      <c r="F19" s="652"/>
      <c r="G19" s="652"/>
      <c r="H19" s="652"/>
      <c r="I19" s="652"/>
      <c r="J19" s="652"/>
      <c r="K19" s="652"/>
      <c r="L19" s="652"/>
      <c r="M19" s="652"/>
      <c r="N19" s="652"/>
      <c r="O19" s="652"/>
      <c r="P19" s="652"/>
      <c r="Q19" s="652"/>
      <c r="R19" s="652"/>
      <c r="S19" s="652"/>
      <c r="T19" s="652"/>
      <c r="U19" s="652"/>
      <c r="V19" s="652"/>
      <c r="W19" s="652"/>
      <c r="X19" s="652"/>
      <c r="Y19" s="652"/>
      <c r="Z19" s="652"/>
      <c r="AA19" s="652"/>
    </row>
    <row r="20" spans="1:27">
      <c r="A20" s="450">
        <v>2.5</v>
      </c>
      <c r="B20" s="470" t="s">
        <v>478</v>
      </c>
      <c r="C20" s="656"/>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row>
    <row r="21" spans="1:27">
      <c r="A21" s="450">
        <v>2.6</v>
      </c>
      <c r="B21" s="470" t="s">
        <v>479</v>
      </c>
      <c r="C21" s="656"/>
      <c r="D21" s="652"/>
      <c r="E21" s="652"/>
      <c r="F21" s="652"/>
      <c r="G21" s="652"/>
      <c r="H21" s="652"/>
      <c r="I21" s="652"/>
      <c r="J21" s="652"/>
      <c r="K21" s="652"/>
      <c r="L21" s="652"/>
      <c r="M21" s="652"/>
      <c r="N21" s="652"/>
      <c r="O21" s="652"/>
      <c r="P21" s="652"/>
      <c r="Q21" s="652"/>
      <c r="R21" s="652"/>
      <c r="S21" s="652"/>
      <c r="T21" s="652"/>
      <c r="U21" s="652"/>
      <c r="V21" s="652"/>
      <c r="W21" s="652"/>
      <c r="X21" s="652"/>
      <c r="Y21" s="652"/>
      <c r="Z21" s="652"/>
      <c r="AA21" s="652"/>
    </row>
    <row r="22" spans="1:27">
      <c r="A22" s="478">
        <v>3</v>
      </c>
      <c r="B22" s="454" t="s">
        <v>520</v>
      </c>
      <c r="C22" s="654">
        <v>7756747.8499999996</v>
      </c>
      <c r="D22" s="654">
        <v>4287192.22</v>
      </c>
      <c r="E22" s="657"/>
      <c r="F22" s="657"/>
      <c r="G22" s="657"/>
      <c r="H22" s="654"/>
      <c r="I22" s="657"/>
      <c r="J22" s="657"/>
      <c r="K22" s="657"/>
      <c r="L22" s="654"/>
      <c r="M22" s="657"/>
      <c r="N22" s="657"/>
      <c r="O22" s="657"/>
      <c r="P22" s="657"/>
      <c r="Q22" s="657"/>
      <c r="R22" s="657"/>
      <c r="S22" s="657"/>
      <c r="T22" s="654"/>
      <c r="U22" s="657"/>
      <c r="V22" s="657"/>
      <c r="W22" s="657"/>
      <c r="X22" s="657"/>
      <c r="Y22" s="657"/>
      <c r="Z22" s="657"/>
      <c r="AA22" s="657"/>
    </row>
    <row r="23" spans="1:27">
      <c r="A23" s="450">
        <v>3.1</v>
      </c>
      <c r="B23" s="470" t="s">
        <v>474</v>
      </c>
      <c r="C23" s="656"/>
      <c r="D23" s="654"/>
      <c r="E23" s="657"/>
      <c r="F23" s="657"/>
      <c r="G23" s="657"/>
      <c r="H23" s="654"/>
      <c r="I23" s="657"/>
      <c r="J23" s="657"/>
      <c r="K23" s="657"/>
      <c r="L23" s="654"/>
      <c r="M23" s="657"/>
      <c r="N23" s="657"/>
      <c r="O23" s="657"/>
      <c r="P23" s="657"/>
      <c r="Q23" s="657"/>
      <c r="R23" s="657"/>
      <c r="S23" s="657"/>
      <c r="T23" s="654"/>
      <c r="U23" s="657"/>
      <c r="V23" s="657"/>
      <c r="W23" s="657"/>
      <c r="X23" s="657"/>
      <c r="Y23" s="657"/>
      <c r="Z23" s="657"/>
      <c r="AA23" s="657"/>
    </row>
    <row r="24" spans="1:27">
      <c r="A24" s="450">
        <v>3.2</v>
      </c>
      <c r="B24" s="470" t="s">
        <v>475</v>
      </c>
      <c r="C24" s="656"/>
      <c r="D24" s="654"/>
      <c r="E24" s="657"/>
      <c r="F24" s="657"/>
      <c r="G24" s="657"/>
      <c r="H24" s="654"/>
      <c r="I24" s="657"/>
      <c r="J24" s="657"/>
      <c r="K24" s="657"/>
      <c r="L24" s="654"/>
      <c r="M24" s="657"/>
      <c r="N24" s="657"/>
      <c r="O24" s="657"/>
      <c r="P24" s="657"/>
      <c r="Q24" s="657"/>
      <c r="R24" s="657"/>
      <c r="S24" s="657"/>
      <c r="T24" s="654"/>
      <c r="U24" s="657"/>
      <c r="V24" s="657"/>
      <c r="W24" s="657"/>
      <c r="X24" s="657"/>
      <c r="Y24" s="657"/>
      <c r="Z24" s="657"/>
      <c r="AA24" s="657"/>
    </row>
    <row r="25" spans="1:27">
      <c r="A25" s="450">
        <v>3.3</v>
      </c>
      <c r="B25" s="470" t="s">
        <v>476</v>
      </c>
      <c r="C25" s="656"/>
      <c r="D25" s="654"/>
      <c r="E25" s="657"/>
      <c r="F25" s="657"/>
      <c r="G25" s="657"/>
      <c r="H25" s="654"/>
      <c r="I25" s="657"/>
      <c r="J25" s="657"/>
      <c r="K25" s="657"/>
      <c r="L25" s="654"/>
      <c r="M25" s="657"/>
      <c r="N25" s="657"/>
      <c r="O25" s="657"/>
      <c r="P25" s="657"/>
      <c r="Q25" s="657"/>
      <c r="R25" s="657"/>
      <c r="S25" s="657"/>
      <c r="T25" s="654"/>
      <c r="U25" s="657"/>
      <c r="V25" s="657"/>
      <c r="W25" s="657"/>
      <c r="X25" s="657"/>
      <c r="Y25" s="657"/>
      <c r="Z25" s="657"/>
      <c r="AA25" s="657"/>
    </row>
    <row r="26" spans="1:27">
      <c r="A26" s="450">
        <v>3.4</v>
      </c>
      <c r="B26" s="470" t="s">
        <v>477</v>
      </c>
      <c r="C26" s="656"/>
      <c r="D26" s="654"/>
      <c r="E26" s="657"/>
      <c r="F26" s="657"/>
      <c r="G26" s="657"/>
      <c r="H26" s="654"/>
      <c r="I26" s="657"/>
      <c r="J26" s="657"/>
      <c r="K26" s="657"/>
      <c r="L26" s="654"/>
      <c r="M26" s="657"/>
      <c r="N26" s="657"/>
      <c r="O26" s="657"/>
      <c r="P26" s="657"/>
      <c r="Q26" s="657"/>
      <c r="R26" s="657"/>
      <c r="S26" s="657"/>
      <c r="T26" s="654"/>
      <c r="U26" s="657"/>
      <c r="V26" s="657"/>
      <c r="W26" s="657"/>
      <c r="X26" s="657"/>
      <c r="Y26" s="657"/>
      <c r="Z26" s="657"/>
      <c r="AA26" s="657"/>
    </row>
    <row r="27" spans="1:27">
      <c r="A27" s="450">
        <v>3.5</v>
      </c>
      <c r="B27" s="470" t="s">
        <v>478</v>
      </c>
      <c r="C27" s="656">
        <v>4287192.22</v>
      </c>
      <c r="D27" s="654">
        <v>4287192.22</v>
      </c>
      <c r="E27" s="657"/>
      <c r="F27" s="657"/>
      <c r="G27" s="657"/>
      <c r="H27" s="654"/>
      <c r="I27" s="657"/>
      <c r="J27" s="657"/>
      <c r="K27" s="657"/>
      <c r="L27" s="654"/>
      <c r="M27" s="657"/>
      <c r="N27" s="657"/>
      <c r="O27" s="657"/>
      <c r="P27" s="657"/>
      <c r="Q27" s="657"/>
      <c r="R27" s="657"/>
      <c r="S27" s="657"/>
      <c r="T27" s="654"/>
      <c r="U27" s="657"/>
      <c r="V27" s="657"/>
      <c r="W27" s="657"/>
      <c r="X27" s="657"/>
      <c r="Y27" s="657"/>
      <c r="Z27" s="657"/>
      <c r="AA27" s="657"/>
    </row>
    <row r="28" spans="1:27">
      <c r="A28" s="450">
        <v>3.6</v>
      </c>
      <c r="B28" s="470" t="s">
        <v>479</v>
      </c>
      <c r="C28" s="656">
        <v>3469555.63</v>
      </c>
      <c r="D28" s="654"/>
      <c r="E28" s="657"/>
      <c r="F28" s="657"/>
      <c r="G28" s="657"/>
      <c r="H28" s="654"/>
      <c r="I28" s="657"/>
      <c r="J28" s="657"/>
      <c r="K28" s="657"/>
      <c r="L28" s="654"/>
      <c r="M28" s="657"/>
      <c r="N28" s="657"/>
      <c r="O28" s="657"/>
      <c r="P28" s="657"/>
      <c r="Q28" s="657"/>
      <c r="R28" s="657"/>
      <c r="S28" s="657"/>
      <c r="T28" s="654"/>
      <c r="U28" s="657"/>
      <c r="V28" s="657"/>
      <c r="W28" s="657"/>
      <c r="X28" s="657"/>
      <c r="Y28" s="657"/>
      <c r="Z28" s="657"/>
      <c r="AA28" s="657"/>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zoomScaleNormal="100" workbookViewId="0">
      <selection activeCell="C8" sqref="C8:AA22"/>
    </sheetView>
  </sheetViews>
  <sheetFormatPr defaultColWidth="9.140625" defaultRowHeight="12.75"/>
  <cols>
    <col min="1" max="1" width="11.85546875" style="461" bestFit="1" customWidth="1"/>
    <col min="2" max="2" width="90.28515625" style="461" bestFit="1" customWidth="1"/>
    <col min="3" max="3" width="15.5703125" style="461" customWidth="1"/>
    <col min="4" max="4" width="15.85546875" style="461" customWidth="1"/>
    <col min="5" max="5" width="14" style="461" customWidth="1"/>
    <col min="6" max="7" width="17.140625" style="461" customWidth="1"/>
    <col min="8" max="27" width="16.85546875" style="461" customWidth="1"/>
    <col min="28" max="16384" width="9.140625" style="461"/>
  </cols>
  <sheetData>
    <row r="1" spans="1:27" ht="13.5">
      <c r="A1" s="364" t="s">
        <v>30</v>
      </c>
      <c r="B1" s="447" t="str">
        <f>'Info '!C2</f>
        <v>JSC Silk Bank</v>
      </c>
    </row>
    <row r="2" spans="1:27">
      <c r="A2" s="364" t="s">
        <v>31</v>
      </c>
      <c r="B2" s="651">
        <f>'1. key ratios '!B2</f>
        <v>45291</v>
      </c>
    </row>
    <row r="3" spans="1:27">
      <c r="A3" s="365" t="s">
        <v>482</v>
      </c>
      <c r="C3" s="463"/>
    </row>
    <row r="4" spans="1:27" ht="13.5" thickBot="1">
      <c r="A4" s="365"/>
      <c r="B4" s="463"/>
      <c r="C4" s="463"/>
    </row>
    <row r="5" spans="1:27" ht="13.5" customHeight="1">
      <c r="A5" s="780" t="s">
        <v>688</v>
      </c>
      <c r="B5" s="781"/>
      <c r="C5" s="789" t="s">
        <v>687</v>
      </c>
      <c r="D5" s="790"/>
      <c r="E5" s="790"/>
      <c r="F5" s="790"/>
      <c r="G5" s="790"/>
      <c r="H5" s="790"/>
      <c r="I5" s="790"/>
      <c r="J5" s="790"/>
      <c r="K5" s="790"/>
      <c r="L5" s="790"/>
      <c r="M5" s="790"/>
      <c r="N5" s="790"/>
      <c r="O5" s="790"/>
      <c r="P5" s="790"/>
      <c r="Q5" s="790"/>
      <c r="R5" s="790"/>
      <c r="S5" s="791"/>
      <c r="T5" s="485"/>
      <c r="U5" s="485"/>
      <c r="V5" s="485"/>
      <c r="W5" s="485"/>
      <c r="X5" s="485"/>
      <c r="Y5" s="485"/>
      <c r="Z5" s="485"/>
      <c r="AA5" s="484"/>
    </row>
    <row r="6" spans="1:27" ht="12" customHeight="1">
      <c r="A6" s="782"/>
      <c r="B6" s="783"/>
      <c r="C6" s="786" t="s">
        <v>64</v>
      </c>
      <c r="D6" s="778" t="s">
        <v>684</v>
      </c>
      <c r="E6" s="778"/>
      <c r="F6" s="778"/>
      <c r="G6" s="778"/>
      <c r="H6" s="778" t="s">
        <v>683</v>
      </c>
      <c r="I6" s="778"/>
      <c r="J6" s="778"/>
      <c r="K6" s="778"/>
      <c r="L6" s="482"/>
      <c r="M6" s="779" t="s">
        <v>682</v>
      </c>
      <c r="N6" s="779"/>
      <c r="O6" s="779"/>
      <c r="P6" s="779"/>
      <c r="Q6" s="779"/>
      <c r="R6" s="779"/>
      <c r="S6" s="788"/>
      <c r="T6" s="485"/>
      <c r="U6" s="767" t="s">
        <v>681</v>
      </c>
      <c r="V6" s="767"/>
      <c r="W6" s="767"/>
      <c r="X6" s="767"/>
      <c r="Y6" s="767"/>
      <c r="Z6" s="767"/>
      <c r="AA6" s="760"/>
    </row>
    <row r="7" spans="1:27" ht="25.5">
      <c r="A7" s="784"/>
      <c r="B7" s="785"/>
      <c r="C7" s="787"/>
      <c r="D7" s="481"/>
      <c r="E7" s="458" t="s">
        <v>472</v>
      </c>
      <c r="F7" s="458" t="s">
        <v>679</v>
      </c>
      <c r="G7" s="460" t="s">
        <v>680</v>
      </c>
      <c r="H7" s="462"/>
      <c r="I7" s="458" t="s">
        <v>472</v>
      </c>
      <c r="J7" s="458" t="s">
        <v>679</v>
      </c>
      <c r="K7" s="460" t="s">
        <v>680</v>
      </c>
      <c r="L7" s="480"/>
      <c r="M7" s="458" t="s">
        <v>472</v>
      </c>
      <c r="N7" s="458" t="s">
        <v>679</v>
      </c>
      <c r="O7" s="458" t="s">
        <v>678</v>
      </c>
      <c r="P7" s="458" t="s">
        <v>677</v>
      </c>
      <c r="Q7" s="458" t="s">
        <v>676</v>
      </c>
      <c r="R7" s="458" t="s">
        <v>675</v>
      </c>
      <c r="S7" s="506" t="s">
        <v>674</v>
      </c>
      <c r="T7" s="505"/>
      <c r="U7" s="458" t="s">
        <v>472</v>
      </c>
      <c r="V7" s="458" t="s">
        <v>679</v>
      </c>
      <c r="W7" s="458" t="s">
        <v>678</v>
      </c>
      <c r="X7" s="458" t="s">
        <v>677</v>
      </c>
      <c r="Y7" s="458" t="s">
        <v>676</v>
      </c>
      <c r="Z7" s="458" t="s">
        <v>675</v>
      </c>
      <c r="AA7" s="458" t="s">
        <v>674</v>
      </c>
    </row>
    <row r="8" spans="1:27">
      <c r="A8" s="504">
        <v>1</v>
      </c>
      <c r="B8" s="503" t="s">
        <v>473</v>
      </c>
      <c r="C8" s="658">
        <v>56782676.020095877</v>
      </c>
      <c r="D8" s="652">
        <v>55161091.714673392</v>
      </c>
      <c r="E8" s="652">
        <v>156402.45916079573</v>
      </c>
      <c r="F8" s="652">
        <v>0</v>
      </c>
      <c r="G8" s="652">
        <v>0</v>
      </c>
      <c r="H8" s="652">
        <v>381867.30333960027</v>
      </c>
      <c r="I8" s="652">
        <v>62</v>
      </c>
      <c r="J8" s="652">
        <v>270436.92333960027</v>
      </c>
      <c r="K8" s="652">
        <v>0</v>
      </c>
      <c r="L8" s="652">
        <v>1239717.0020828845</v>
      </c>
      <c r="M8" s="652">
        <v>0</v>
      </c>
      <c r="N8" s="652">
        <v>0</v>
      </c>
      <c r="O8" s="652">
        <v>214827.61208288459</v>
      </c>
      <c r="P8" s="652">
        <v>6147.16</v>
      </c>
      <c r="Q8" s="652">
        <v>0</v>
      </c>
      <c r="R8" s="652">
        <v>832740.66</v>
      </c>
      <c r="S8" s="659">
        <v>0</v>
      </c>
      <c r="T8" s="660"/>
      <c r="U8" s="652"/>
      <c r="V8" s="652"/>
      <c r="W8" s="652"/>
      <c r="X8" s="652"/>
      <c r="Y8" s="652"/>
      <c r="Z8" s="652"/>
      <c r="AA8" s="659"/>
    </row>
    <row r="9" spans="1:27">
      <c r="A9" s="496">
        <v>1.1000000000000001</v>
      </c>
      <c r="B9" s="502" t="s">
        <v>483</v>
      </c>
      <c r="C9" s="661">
        <v>41726336.853113912</v>
      </c>
      <c r="D9" s="652">
        <v>40553286.074151143</v>
      </c>
      <c r="E9" s="652">
        <v>53523.496569343057</v>
      </c>
      <c r="F9" s="652">
        <v>0</v>
      </c>
      <c r="G9" s="652">
        <v>0</v>
      </c>
      <c r="H9" s="652">
        <v>202594.98896276741</v>
      </c>
      <c r="I9" s="652">
        <v>0</v>
      </c>
      <c r="J9" s="652">
        <v>202594.98896276741</v>
      </c>
      <c r="K9" s="652">
        <v>0</v>
      </c>
      <c r="L9" s="652">
        <v>970455.79</v>
      </c>
      <c r="M9" s="652">
        <v>0</v>
      </c>
      <c r="N9" s="652">
        <v>0</v>
      </c>
      <c r="O9" s="652">
        <v>66673.87</v>
      </c>
      <c r="P9" s="652">
        <v>0</v>
      </c>
      <c r="Q9" s="652">
        <v>0</v>
      </c>
      <c r="R9" s="652">
        <v>832740.66</v>
      </c>
      <c r="S9" s="659">
        <v>0</v>
      </c>
      <c r="T9" s="660"/>
      <c r="U9" s="652"/>
      <c r="V9" s="652"/>
      <c r="W9" s="652"/>
      <c r="X9" s="652"/>
      <c r="Y9" s="652"/>
      <c r="Z9" s="652"/>
      <c r="AA9" s="659"/>
    </row>
    <row r="10" spans="1:27">
      <c r="A10" s="500" t="s">
        <v>14</v>
      </c>
      <c r="B10" s="501" t="s">
        <v>484</v>
      </c>
      <c r="C10" s="662">
        <v>32727707.026820853</v>
      </c>
      <c r="D10" s="652">
        <v>31584517.916171495</v>
      </c>
      <c r="E10" s="652">
        <v>0</v>
      </c>
      <c r="F10" s="652">
        <v>0</v>
      </c>
      <c r="G10" s="652">
        <v>0</v>
      </c>
      <c r="H10" s="652">
        <v>172733.32064935064</v>
      </c>
      <c r="I10" s="652">
        <v>0</v>
      </c>
      <c r="J10" s="652">
        <v>172733.32064935064</v>
      </c>
      <c r="K10" s="652">
        <v>0</v>
      </c>
      <c r="L10" s="652">
        <v>970455.79</v>
      </c>
      <c r="M10" s="652">
        <v>0</v>
      </c>
      <c r="N10" s="652">
        <v>0</v>
      </c>
      <c r="O10" s="652">
        <v>66673.87</v>
      </c>
      <c r="P10" s="652">
        <v>0</v>
      </c>
      <c r="Q10" s="652">
        <v>0</v>
      </c>
      <c r="R10" s="652">
        <v>832740.66</v>
      </c>
      <c r="S10" s="659">
        <v>0</v>
      </c>
      <c r="T10" s="660"/>
      <c r="U10" s="652"/>
      <c r="V10" s="652"/>
      <c r="W10" s="652"/>
      <c r="X10" s="652"/>
      <c r="Y10" s="652"/>
      <c r="Z10" s="652"/>
      <c r="AA10" s="659"/>
    </row>
    <row r="11" spans="1:27">
      <c r="A11" s="498" t="s">
        <v>485</v>
      </c>
      <c r="B11" s="499" t="s">
        <v>486</v>
      </c>
      <c r="C11" s="663">
        <v>21197057.606045481</v>
      </c>
      <c r="D11" s="652">
        <v>20053868.495396122</v>
      </c>
      <c r="E11" s="652">
        <v>0</v>
      </c>
      <c r="F11" s="652">
        <v>0</v>
      </c>
      <c r="G11" s="652">
        <v>0</v>
      </c>
      <c r="H11" s="652">
        <v>172733.32064935064</v>
      </c>
      <c r="I11" s="652">
        <v>0</v>
      </c>
      <c r="J11" s="652">
        <v>172733.32064935064</v>
      </c>
      <c r="K11" s="652">
        <v>0</v>
      </c>
      <c r="L11" s="652">
        <v>970455.79</v>
      </c>
      <c r="M11" s="652">
        <v>0</v>
      </c>
      <c r="N11" s="652">
        <v>0</v>
      </c>
      <c r="O11" s="652">
        <v>66673.87</v>
      </c>
      <c r="P11" s="652">
        <v>0</v>
      </c>
      <c r="Q11" s="652">
        <v>0</v>
      </c>
      <c r="R11" s="652">
        <v>832740.66</v>
      </c>
      <c r="S11" s="659">
        <v>0</v>
      </c>
      <c r="T11" s="660"/>
      <c r="U11" s="652"/>
      <c r="V11" s="652"/>
      <c r="W11" s="652"/>
      <c r="X11" s="652"/>
      <c r="Y11" s="652"/>
      <c r="Z11" s="652"/>
      <c r="AA11" s="659"/>
    </row>
    <row r="12" spans="1:27">
      <c r="A12" s="498" t="s">
        <v>487</v>
      </c>
      <c r="B12" s="499" t="s">
        <v>488</v>
      </c>
      <c r="C12" s="663">
        <v>3159811.9148179255</v>
      </c>
      <c r="D12" s="652">
        <v>3159811.9148179255</v>
      </c>
      <c r="E12" s="652">
        <v>0</v>
      </c>
      <c r="F12" s="652">
        <v>0</v>
      </c>
      <c r="G12" s="652">
        <v>0</v>
      </c>
      <c r="H12" s="652">
        <v>0</v>
      </c>
      <c r="I12" s="652">
        <v>0</v>
      </c>
      <c r="J12" s="652">
        <v>0</v>
      </c>
      <c r="K12" s="652">
        <v>0</v>
      </c>
      <c r="L12" s="652">
        <v>0</v>
      </c>
      <c r="M12" s="652">
        <v>0</v>
      </c>
      <c r="N12" s="652">
        <v>0</v>
      </c>
      <c r="O12" s="652">
        <v>0</v>
      </c>
      <c r="P12" s="652">
        <v>0</v>
      </c>
      <c r="Q12" s="652">
        <v>0</v>
      </c>
      <c r="R12" s="652">
        <v>0</v>
      </c>
      <c r="S12" s="659">
        <v>0</v>
      </c>
      <c r="T12" s="660"/>
      <c r="U12" s="652"/>
      <c r="V12" s="652"/>
      <c r="W12" s="652"/>
      <c r="X12" s="652"/>
      <c r="Y12" s="652"/>
      <c r="Z12" s="652"/>
      <c r="AA12" s="659"/>
    </row>
    <row r="13" spans="1:27">
      <c r="A13" s="498" t="s">
        <v>489</v>
      </c>
      <c r="B13" s="499" t="s">
        <v>490</v>
      </c>
      <c r="C13" s="663">
        <v>4457667.3885718286</v>
      </c>
      <c r="D13" s="652">
        <v>4457667.3885718286</v>
      </c>
      <c r="E13" s="652">
        <v>0</v>
      </c>
      <c r="F13" s="652">
        <v>0</v>
      </c>
      <c r="G13" s="652">
        <v>0</v>
      </c>
      <c r="H13" s="652">
        <v>0</v>
      </c>
      <c r="I13" s="652">
        <v>0</v>
      </c>
      <c r="J13" s="652">
        <v>0</v>
      </c>
      <c r="K13" s="652">
        <v>0</v>
      </c>
      <c r="L13" s="652">
        <v>0</v>
      </c>
      <c r="M13" s="652">
        <v>0</v>
      </c>
      <c r="N13" s="652">
        <v>0</v>
      </c>
      <c r="O13" s="652">
        <v>0</v>
      </c>
      <c r="P13" s="652">
        <v>0</v>
      </c>
      <c r="Q13" s="652">
        <v>0</v>
      </c>
      <c r="R13" s="652">
        <v>0</v>
      </c>
      <c r="S13" s="659">
        <v>0</v>
      </c>
      <c r="T13" s="660"/>
      <c r="U13" s="652"/>
      <c r="V13" s="652"/>
      <c r="W13" s="652"/>
      <c r="X13" s="652"/>
      <c r="Y13" s="652"/>
      <c r="Z13" s="652"/>
      <c r="AA13" s="659"/>
    </row>
    <row r="14" spans="1:27">
      <c r="A14" s="498" t="s">
        <v>491</v>
      </c>
      <c r="B14" s="499" t="s">
        <v>492</v>
      </c>
      <c r="C14" s="663">
        <v>3913170.1173856212</v>
      </c>
      <c r="D14" s="652">
        <v>3913170.1173856212</v>
      </c>
      <c r="E14" s="652">
        <v>0</v>
      </c>
      <c r="F14" s="652">
        <v>0</v>
      </c>
      <c r="G14" s="652">
        <v>0</v>
      </c>
      <c r="H14" s="652">
        <v>0</v>
      </c>
      <c r="I14" s="652">
        <v>0</v>
      </c>
      <c r="J14" s="652">
        <v>0</v>
      </c>
      <c r="K14" s="652">
        <v>0</v>
      </c>
      <c r="L14" s="652">
        <v>0</v>
      </c>
      <c r="M14" s="652">
        <v>0</v>
      </c>
      <c r="N14" s="652">
        <v>0</v>
      </c>
      <c r="O14" s="652">
        <v>0</v>
      </c>
      <c r="P14" s="652">
        <v>0</v>
      </c>
      <c r="Q14" s="652">
        <v>0</v>
      </c>
      <c r="R14" s="652">
        <v>0</v>
      </c>
      <c r="S14" s="659">
        <v>0</v>
      </c>
      <c r="T14" s="660"/>
      <c r="U14" s="652"/>
      <c r="V14" s="652"/>
      <c r="W14" s="652"/>
      <c r="X14" s="652"/>
      <c r="Y14" s="652"/>
      <c r="Z14" s="652"/>
      <c r="AA14" s="659"/>
    </row>
    <row r="15" spans="1:27">
      <c r="A15" s="497">
        <v>1.2</v>
      </c>
      <c r="B15" s="495" t="s">
        <v>686</v>
      </c>
      <c r="C15" s="661">
        <v>1252273.4749504381</v>
      </c>
      <c r="D15" s="652">
        <v>632858.41031954833</v>
      </c>
      <c r="E15" s="652">
        <v>5817.5804443227762</v>
      </c>
      <c r="F15" s="652">
        <v>0</v>
      </c>
      <c r="G15" s="652">
        <v>0</v>
      </c>
      <c r="H15" s="652">
        <v>50367.57886106598</v>
      </c>
      <c r="I15" s="652">
        <v>0</v>
      </c>
      <c r="J15" s="652">
        <v>50367.57886106598</v>
      </c>
      <c r="K15" s="652">
        <v>0</v>
      </c>
      <c r="L15" s="652">
        <v>569047.48576982541</v>
      </c>
      <c r="M15" s="652">
        <v>0</v>
      </c>
      <c r="N15" s="652">
        <v>0</v>
      </c>
      <c r="O15" s="652">
        <v>42161.443548840376</v>
      </c>
      <c r="P15" s="652">
        <v>0</v>
      </c>
      <c r="Q15" s="652">
        <v>0</v>
      </c>
      <c r="R15" s="652">
        <v>488309.22482006246</v>
      </c>
      <c r="S15" s="659">
        <v>0</v>
      </c>
      <c r="T15" s="660"/>
      <c r="U15" s="652"/>
      <c r="V15" s="652"/>
      <c r="W15" s="652"/>
      <c r="X15" s="652"/>
      <c r="Y15" s="652"/>
      <c r="Z15" s="652"/>
      <c r="AA15" s="659"/>
    </row>
    <row r="16" spans="1:27">
      <c r="A16" s="496">
        <v>1.3</v>
      </c>
      <c r="B16" s="495" t="s">
        <v>531</v>
      </c>
      <c r="C16" s="664">
        <v>659629598.78243458</v>
      </c>
      <c r="D16" s="665">
        <v>650431850.78243458</v>
      </c>
      <c r="E16" s="665">
        <v>67772.87999999999</v>
      </c>
      <c r="F16" s="665">
        <v>0</v>
      </c>
      <c r="G16" s="665">
        <v>0</v>
      </c>
      <c r="H16" s="665">
        <v>295834</v>
      </c>
      <c r="I16" s="665">
        <v>0</v>
      </c>
      <c r="J16" s="665">
        <v>295834</v>
      </c>
      <c r="K16" s="665">
        <v>0</v>
      </c>
      <c r="L16" s="665">
        <v>8901914</v>
      </c>
      <c r="M16" s="665">
        <v>0</v>
      </c>
      <c r="N16" s="665">
        <v>0</v>
      </c>
      <c r="O16" s="665">
        <v>5809104</v>
      </c>
      <c r="P16" s="665">
        <v>0</v>
      </c>
      <c r="Q16" s="665">
        <v>0</v>
      </c>
      <c r="R16" s="665">
        <v>2977165.8</v>
      </c>
      <c r="S16" s="666">
        <v>0</v>
      </c>
      <c r="T16" s="667"/>
      <c r="U16" s="665"/>
      <c r="V16" s="665"/>
      <c r="W16" s="665"/>
      <c r="X16" s="665"/>
      <c r="Y16" s="665"/>
      <c r="Z16" s="665"/>
      <c r="AA16" s="666"/>
    </row>
    <row r="17" spans="1:27">
      <c r="A17" s="492" t="s">
        <v>493</v>
      </c>
      <c r="B17" s="494" t="s">
        <v>494</v>
      </c>
      <c r="C17" s="668">
        <v>41716623.908886217</v>
      </c>
      <c r="D17" s="652">
        <v>40543573.129923448</v>
      </c>
      <c r="E17" s="652">
        <v>53523.496569343057</v>
      </c>
      <c r="F17" s="652">
        <v>0</v>
      </c>
      <c r="G17" s="652">
        <v>0</v>
      </c>
      <c r="H17" s="652">
        <v>202594.98896276741</v>
      </c>
      <c r="I17" s="652">
        <v>0</v>
      </c>
      <c r="J17" s="652">
        <v>202594.98896276741</v>
      </c>
      <c r="K17" s="652">
        <v>0</v>
      </c>
      <c r="L17" s="652">
        <v>970455.79</v>
      </c>
      <c r="M17" s="652">
        <v>0</v>
      </c>
      <c r="N17" s="652">
        <v>0</v>
      </c>
      <c r="O17" s="652">
        <v>66673.87</v>
      </c>
      <c r="P17" s="652">
        <v>0</v>
      </c>
      <c r="Q17" s="652">
        <v>0</v>
      </c>
      <c r="R17" s="652">
        <v>832740.66</v>
      </c>
      <c r="S17" s="659">
        <v>0</v>
      </c>
      <c r="T17" s="660"/>
      <c r="U17" s="652"/>
      <c r="V17" s="652"/>
      <c r="W17" s="652"/>
      <c r="X17" s="652"/>
      <c r="Y17" s="652"/>
      <c r="Z17" s="652"/>
      <c r="AA17" s="659"/>
    </row>
    <row r="18" spans="1:27">
      <c r="A18" s="490" t="s">
        <v>495</v>
      </c>
      <c r="B18" s="491" t="s">
        <v>496</v>
      </c>
      <c r="C18" s="669">
        <v>32080898.850470208</v>
      </c>
      <c r="D18" s="652">
        <v>30937709.739820857</v>
      </c>
      <c r="E18" s="652">
        <v>0</v>
      </c>
      <c r="F18" s="652">
        <v>0</v>
      </c>
      <c r="G18" s="652">
        <v>0</v>
      </c>
      <c r="H18" s="652">
        <v>172733.32064935064</v>
      </c>
      <c r="I18" s="652">
        <v>0</v>
      </c>
      <c r="J18" s="652">
        <v>172733.32064935064</v>
      </c>
      <c r="K18" s="652">
        <v>0</v>
      </c>
      <c r="L18" s="652">
        <v>970455.79</v>
      </c>
      <c r="M18" s="652">
        <v>0</v>
      </c>
      <c r="N18" s="652">
        <v>0</v>
      </c>
      <c r="O18" s="652">
        <v>66673.87</v>
      </c>
      <c r="P18" s="652">
        <v>0</v>
      </c>
      <c r="Q18" s="652">
        <v>0</v>
      </c>
      <c r="R18" s="652">
        <v>832740.66</v>
      </c>
      <c r="S18" s="659">
        <v>0</v>
      </c>
      <c r="T18" s="660"/>
      <c r="U18" s="652"/>
      <c r="V18" s="652"/>
      <c r="W18" s="652"/>
      <c r="X18" s="652"/>
      <c r="Y18" s="652"/>
      <c r="Z18" s="652"/>
      <c r="AA18" s="659"/>
    </row>
    <row r="19" spans="1:27">
      <c r="A19" s="492" t="s">
        <v>497</v>
      </c>
      <c r="B19" s="493" t="s">
        <v>498</v>
      </c>
      <c r="C19" s="670">
        <v>617912974.87354839</v>
      </c>
      <c r="D19" s="652">
        <v>609888277.65251112</v>
      </c>
      <c r="E19" s="652">
        <v>14249.383430656933</v>
      </c>
      <c r="F19" s="652">
        <v>0</v>
      </c>
      <c r="G19" s="652">
        <v>0</v>
      </c>
      <c r="H19" s="652">
        <v>93239.011037232602</v>
      </c>
      <c r="I19" s="652">
        <v>0</v>
      </c>
      <c r="J19" s="652">
        <v>93239.011037232602</v>
      </c>
      <c r="K19" s="652">
        <v>0</v>
      </c>
      <c r="L19" s="652">
        <v>7931458.209999999</v>
      </c>
      <c r="M19" s="652">
        <v>0</v>
      </c>
      <c r="N19" s="652">
        <v>0</v>
      </c>
      <c r="O19" s="652">
        <v>5742430.1299999999</v>
      </c>
      <c r="P19" s="652">
        <v>0</v>
      </c>
      <c r="Q19" s="652">
        <v>0</v>
      </c>
      <c r="R19" s="652">
        <v>2144425.1399999997</v>
      </c>
      <c r="S19" s="659">
        <v>0</v>
      </c>
      <c r="T19" s="660"/>
      <c r="U19" s="652"/>
      <c r="V19" s="652"/>
      <c r="W19" s="652"/>
      <c r="X19" s="652"/>
      <c r="Y19" s="652"/>
      <c r="Z19" s="652"/>
      <c r="AA19" s="659"/>
    </row>
    <row r="20" spans="1:27">
      <c r="A20" s="490" t="s">
        <v>499</v>
      </c>
      <c r="B20" s="491" t="s">
        <v>496</v>
      </c>
      <c r="C20" s="669">
        <v>29171457.670625683</v>
      </c>
      <c r="D20" s="652">
        <v>26527971.581275031</v>
      </c>
      <c r="E20" s="652">
        <v>0</v>
      </c>
      <c r="F20" s="652">
        <v>0</v>
      </c>
      <c r="G20" s="652">
        <v>0</v>
      </c>
      <c r="H20" s="652">
        <v>90827.879350649368</v>
      </c>
      <c r="I20" s="652">
        <v>0</v>
      </c>
      <c r="J20" s="652">
        <v>90827.879350649368</v>
      </c>
      <c r="K20" s="652">
        <v>0</v>
      </c>
      <c r="L20" s="652">
        <v>2552658.2099999995</v>
      </c>
      <c r="M20" s="652">
        <v>0</v>
      </c>
      <c r="N20" s="652">
        <v>0</v>
      </c>
      <c r="O20" s="652">
        <v>363630.13</v>
      </c>
      <c r="P20" s="652">
        <v>0</v>
      </c>
      <c r="Q20" s="652">
        <v>0</v>
      </c>
      <c r="R20" s="652">
        <v>2144425.1399999997</v>
      </c>
      <c r="S20" s="659">
        <v>0</v>
      </c>
      <c r="T20" s="660"/>
      <c r="U20" s="652"/>
      <c r="V20" s="652"/>
      <c r="W20" s="652"/>
      <c r="X20" s="652"/>
      <c r="Y20" s="652"/>
      <c r="Z20" s="652"/>
      <c r="AA20" s="659"/>
    </row>
    <row r="21" spans="1:27">
      <c r="A21" s="489">
        <v>1.4</v>
      </c>
      <c r="B21" s="488" t="s">
        <v>500</v>
      </c>
      <c r="C21" s="671"/>
      <c r="D21" s="652"/>
      <c r="E21" s="652"/>
      <c r="F21" s="652"/>
      <c r="G21" s="652"/>
      <c r="H21" s="652"/>
      <c r="I21" s="652"/>
      <c r="J21" s="652"/>
      <c r="K21" s="652"/>
      <c r="L21" s="652"/>
      <c r="M21" s="652"/>
      <c r="N21" s="652"/>
      <c r="O21" s="652"/>
      <c r="P21" s="652"/>
      <c r="Q21" s="652"/>
      <c r="R21" s="652"/>
      <c r="S21" s="659"/>
      <c r="T21" s="660"/>
      <c r="U21" s="652"/>
      <c r="V21" s="652"/>
      <c r="W21" s="652"/>
      <c r="X21" s="652"/>
      <c r="Y21" s="652"/>
      <c r="Z21" s="652"/>
      <c r="AA21" s="659"/>
    </row>
    <row r="22" spans="1:27" ht="13.5" thickBot="1">
      <c r="A22" s="487">
        <v>1.5</v>
      </c>
      <c r="B22" s="486" t="s">
        <v>501</v>
      </c>
      <c r="C22" s="672"/>
      <c r="D22" s="673"/>
      <c r="E22" s="673"/>
      <c r="F22" s="673"/>
      <c r="G22" s="673"/>
      <c r="H22" s="673"/>
      <c r="I22" s="673"/>
      <c r="J22" s="673"/>
      <c r="K22" s="673"/>
      <c r="L22" s="673"/>
      <c r="M22" s="673"/>
      <c r="N22" s="673"/>
      <c r="O22" s="673"/>
      <c r="P22" s="673"/>
      <c r="Q22" s="673"/>
      <c r="R22" s="673"/>
      <c r="S22" s="674"/>
      <c r="T22" s="675"/>
      <c r="U22" s="673"/>
      <c r="V22" s="673"/>
      <c r="W22" s="673"/>
      <c r="X22" s="673"/>
      <c r="Y22" s="673"/>
      <c r="Z22" s="673"/>
      <c r="AA22" s="674"/>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5"/>
  <sheetViews>
    <sheetView showGridLines="0" zoomScaleNormal="100" workbookViewId="0">
      <selection activeCell="C7" sqref="C7:L33"/>
    </sheetView>
  </sheetViews>
  <sheetFormatPr defaultColWidth="9.140625" defaultRowHeight="12.75"/>
  <cols>
    <col min="1" max="1" width="11.85546875" style="461" bestFit="1" customWidth="1"/>
    <col min="2" max="2" width="93.42578125" style="461" customWidth="1"/>
    <col min="3" max="3" width="14.5703125" style="461" customWidth="1"/>
    <col min="4" max="5" width="16.140625" style="461" customWidth="1"/>
    <col min="6" max="6" width="16.140625" style="479" customWidth="1"/>
    <col min="7" max="7" width="14" style="479" customWidth="1"/>
    <col min="8" max="8" width="16.140625" style="461" customWidth="1"/>
    <col min="9" max="11" width="16.140625" style="479" customWidth="1"/>
    <col min="12" max="12" width="15.140625" style="479" customWidth="1"/>
    <col min="13" max="16384" width="9.140625" style="461"/>
  </cols>
  <sheetData>
    <row r="1" spans="1:12" ht="13.5">
      <c r="A1" s="364" t="s">
        <v>30</v>
      </c>
      <c r="B1" s="447" t="str">
        <f>'Info '!C2</f>
        <v>JSC Silk Bank</v>
      </c>
      <c r="F1" s="461"/>
      <c r="G1" s="461"/>
      <c r="I1" s="461"/>
      <c r="J1" s="461"/>
      <c r="K1" s="461"/>
      <c r="L1" s="461"/>
    </row>
    <row r="2" spans="1:12">
      <c r="A2" s="364" t="s">
        <v>31</v>
      </c>
      <c r="B2" s="446">
        <f>'1. key ratios '!B2</f>
        <v>45291</v>
      </c>
      <c r="F2" s="461"/>
      <c r="G2" s="461"/>
      <c r="I2" s="461"/>
      <c r="J2" s="461"/>
      <c r="K2" s="461"/>
      <c r="L2" s="461"/>
    </row>
    <row r="3" spans="1:12">
      <c r="A3" s="365" t="s">
        <v>502</v>
      </c>
      <c r="F3" s="461"/>
      <c r="G3" s="461"/>
      <c r="I3" s="461"/>
      <c r="J3" s="461"/>
      <c r="K3" s="461"/>
      <c r="L3" s="461"/>
    </row>
    <row r="4" spans="1:12">
      <c r="F4" s="461"/>
      <c r="G4" s="461"/>
      <c r="I4" s="461"/>
      <c r="J4" s="461"/>
      <c r="K4" s="461"/>
      <c r="L4" s="461"/>
    </row>
    <row r="5" spans="1:12" ht="37.5" customHeight="1">
      <c r="A5" s="746" t="s">
        <v>519</v>
      </c>
      <c r="B5" s="747"/>
      <c r="C5" s="792" t="s">
        <v>503</v>
      </c>
      <c r="D5" s="793"/>
      <c r="E5" s="793"/>
      <c r="F5" s="793"/>
      <c r="G5" s="793"/>
      <c r="H5" s="792" t="s">
        <v>663</v>
      </c>
      <c r="I5" s="794"/>
      <c r="J5" s="794"/>
      <c r="K5" s="794"/>
      <c r="L5" s="795"/>
    </row>
    <row r="6" spans="1:12" ht="39.6" customHeight="1">
      <c r="A6" s="750"/>
      <c r="B6" s="751"/>
      <c r="C6" s="367"/>
      <c r="D6" s="459" t="s">
        <v>684</v>
      </c>
      <c r="E6" s="459" t="s">
        <v>683</v>
      </c>
      <c r="F6" s="459" t="s">
        <v>682</v>
      </c>
      <c r="G6" s="459" t="s">
        <v>681</v>
      </c>
      <c r="H6" s="480"/>
      <c r="I6" s="459" t="s">
        <v>684</v>
      </c>
      <c r="J6" s="459" t="s">
        <v>683</v>
      </c>
      <c r="K6" s="459" t="s">
        <v>682</v>
      </c>
      <c r="L6" s="459" t="s">
        <v>681</v>
      </c>
    </row>
    <row r="7" spans="1:12">
      <c r="A7" s="450">
        <v>1</v>
      </c>
      <c r="B7" s="465" t="s">
        <v>522</v>
      </c>
      <c r="C7" s="676">
        <v>1403827.6686027867</v>
      </c>
      <c r="D7" s="652">
        <v>1382260.8314495019</v>
      </c>
      <c r="E7" s="652">
        <v>8320.31</v>
      </c>
      <c r="F7" s="677">
        <v>13246.527153284671</v>
      </c>
      <c r="G7" s="677">
        <v>0</v>
      </c>
      <c r="H7" s="652">
        <v>38899.214368090135</v>
      </c>
      <c r="I7" s="677">
        <v>30504.809559717658</v>
      </c>
      <c r="J7" s="677">
        <v>1201.277051508011</v>
      </c>
      <c r="K7" s="677">
        <v>7193.1277568644646</v>
      </c>
      <c r="L7" s="677">
        <v>0</v>
      </c>
    </row>
    <row r="8" spans="1:12">
      <c r="A8" s="450">
        <v>2</v>
      </c>
      <c r="B8" s="465" t="s">
        <v>435</v>
      </c>
      <c r="C8" s="676">
        <v>3965016.8494028584</v>
      </c>
      <c r="D8" s="652">
        <v>3965016.8494028584</v>
      </c>
      <c r="E8" s="652">
        <v>0</v>
      </c>
      <c r="F8" s="677">
        <v>0</v>
      </c>
      <c r="G8" s="677">
        <v>0</v>
      </c>
      <c r="H8" s="652">
        <v>38834.10866373992</v>
      </c>
      <c r="I8" s="677">
        <v>38834.10866373992</v>
      </c>
      <c r="J8" s="677">
        <v>0</v>
      </c>
      <c r="K8" s="677">
        <v>0</v>
      </c>
      <c r="L8" s="677">
        <v>0</v>
      </c>
    </row>
    <row r="9" spans="1:12">
      <c r="A9" s="450">
        <v>3</v>
      </c>
      <c r="B9" s="465" t="s">
        <v>436</v>
      </c>
      <c r="C9" s="676">
        <v>0</v>
      </c>
      <c r="D9" s="652">
        <v>0</v>
      </c>
      <c r="E9" s="652">
        <v>0</v>
      </c>
      <c r="F9" s="678">
        <v>0</v>
      </c>
      <c r="G9" s="678">
        <v>0</v>
      </c>
      <c r="H9" s="652">
        <v>0</v>
      </c>
      <c r="I9" s="678">
        <v>0</v>
      </c>
      <c r="J9" s="678">
        <v>0</v>
      </c>
      <c r="K9" s="678">
        <v>0</v>
      </c>
      <c r="L9" s="678">
        <v>0</v>
      </c>
    </row>
    <row r="10" spans="1:12">
      <c r="A10" s="450">
        <v>4</v>
      </c>
      <c r="B10" s="465" t="s">
        <v>523</v>
      </c>
      <c r="C10" s="676">
        <v>7845749.2230041483</v>
      </c>
      <c r="D10" s="652">
        <v>7845749.2230041483</v>
      </c>
      <c r="E10" s="652">
        <v>0</v>
      </c>
      <c r="F10" s="678">
        <v>0</v>
      </c>
      <c r="G10" s="678">
        <v>0</v>
      </c>
      <c r="H10" s="652">
        <v>97959.863683303003</v>
      </c>
      <c r="I10" s="678">
        <v>97959.863683303003</v>
      </c>
      <c r="J10" s="678">
        <v>0</v>
      </c>
      <c r="K10" s="678">
        <v>0</v>
      </c>
      <c r="L10" s="678">
        <v>0</v>
      </c>
    </row>
    <row r="11" spans="1:12">
      <c r="A11" s="450">
        <v>5</v>
      </c>
      <c r="B11" s="465" t="s">
        <v>437</v>
      </c>
      <c r="C11" s="676">
        <v>9118426.0314003136</v>
      </c>
      <c r="D11" s="652">
        <v>9118426.0314003136</v>
      </c>
      <c r="E11" s="652">
        <v>0</v>
      </c>
      <c r="F11" s="678">
        <v>0</v>
      </c>
      <c r="G11" s="678">
        <v>0</v>
      </c>
      <c r="H11" s="652">
        <v>135679.77900743156</v>
      </c>
      <c r="I11" s="678">
        <v>135679.77900743156</v>
      </c>
      <c r="J11" s="678">
        <v>0</v>
      </c>
      <c r="K11" s="678">
        <v>0</v>
      </c>
      <c r="L11" s="678">
        <v>0</v>
      </c>
    </row>
    <row r="12" spans="1:12">
      <c r="A12" s="450">
        <v>6</v>
      </c>
      <c r="B12" s="465" t="s">
        <v>438</v>
      </c>
      <c r="C12" s="676">
        <v>587018.57784568076</v>
      </c>
      <c r="D12" s="652">
        <v>541958.74784568069</v>
      </c>
      <c r="E12" s="652">
        <v>0</v>
      </c>
      <c r="F12" s="678">
        <v>45059.83</v>
      </c>
      <c r="G12" s="678">
        <v>0</v>
      </c>
      <c r="H12" s="652">
        <v>74048.084651225887</v>
      </c>
      <c r="I12" s="678">
        <v>49579.700587843407</v>
      </c>
      <c r="J12" s="678">
        <v>0</v>
      </c>
      <c r="K12" s="678">
        <v>24468.384063382495</v>
      </c>
      <c r="L12" s="678">
        <v>0</v>
      </c>
    </row>
    <row r="13" spans="1:12">
      <c r="A13" s="450">
        <v>7</v>
      </c>
      <c r="B13" s="465" t="s">
        <v>439</v>
      </c>
      <c r="C13" s="676">
        <v>1293856.0331801462</v>
      </c>
      <c r="D13" s="652">
        <v>1293579.9231801461</v>
      </c>
      <c r="E13" s="652">
        <v>0</v>
      </c>
      <c r="F13" s="678">
        <v>276.11</v>
      </c>
      <c r="G13" s="678">
        <v>0</v>
      </c>
      <c r="H13" s="652">
        <v>13008.945235706182</v>
      </c>
      <c r="I13" s="678">
        <v>12859.012013061078</v>
      </c>
      <c r="J13" s="678">
        <v>0</v>
      </c>
      <c r="K13" s="678">
        <v>149.93322264510408</v>
      </c>
      <c r="L13" s="678">
        <v>0</v>
      </c>
    </row>
    <row r="14" spans="1:12">
      <c r="A14" s="450">
        <v>8</v>
      </c>
      <c r="B14" s="465" t="s">
        <v>440</v>
      </c>
      <c r="C14" s="676">
        <v>305533.77466935333</v>
      </c>
      <c r="D14" s="652">
        <v>238469.71466935339</v>
      </c>
      <c r="E14" s="652">
        <v>0</v>
      </c>
      <c r="F14" s="678">
        <v>67064.06</v>
      </c>
      <c r="G14" s="678">
        <v>0</v>
      </c>
      <c r="H14" s="652">
        <v>47082.410780256541</v>
      </c>
      <c r="I14" s="678">
        <v>4709.0862993822038</v>
      </c>
      <c r="J14" s="678">
        <v>0</v>
      </c>
      <c r="K14" s="678">
        <v>42373.324480874326</v>
      </c>
      <c r="L14" s="678">
        <v>0</v>
      </c>
    </row>
    <row r="15" spans="1:12">
      <c r="A15" s="450">
        <v>9</v>
      </c>
      <c r="B15" s="465" t="s">
        <v>441</v>
      </c>
      <c r="C15" s="676">
        <v>11371.089781021896</v>
      </c>
      <c r="D15" s="652">
        <v>998.18000000000006</v>
      </c>
      <c r="E15" s="652">
        <v>0</v>
      </c>
      <c r="F15" s="678">
        <v>10372.909781021897</v>
      </c>
      <c r="G15" s="678">
        <v>0</v>
      </c>
      <c r="H15" s="652">
        <v>10390.488527248532</v>
      </c>
      <c r="I15" s="678">
        <v>17.578746226634781</v>
      </c>
      <c r="J15" s="678">
        <v>0</v>
      </c>
      <c r="K15" s="678">
        <v>10372.909781021897</v>
      </c>
      <c r="L15" s="678">
        <v>0</v>
      </c>
    </row>
    <row r="16" spans="1:12">
      <c r="A16" s="450">
        <v>10</v>
      </c>
      <c r="B16" s="465" t="s">
        <v>442</v>
      </c>
      <c r="C16" s="676">
        <v>43392.391315805289</v>
      </c>
      <c r="D16" s="652">
        <v>43392.391315805289</v>
      </c>
      <c r="E16" s="652">
        <v>0</v>
      </c>
      <c r="F16" s="678">
        <v>0</v>
      </c>
      <c r="G16" s="678">
        <v>0</v>
      </c>
      <c r="H16" s="652">
        <v>1036.5397180994712</v>
      </c>
      <c r="I16" s="678">
        <v>1036.5397180994712</v>
      </c>
      <c r="J16" s="678">
        <v>0</v>
      </c>
      <c r="K16" s="678">
        <v>0</v>
      </c>
      <c r="L16" s="678">
        <v>0</v>
      </c>
    </row>
    <row r="17" spans="1:12">
      <c r="A17" s="450">
        <v>11</v>
      </c>
      <c r="B17" s="465" t="s">
        <v>443</v>
      </c>
      <c r="C17" s="676">
        <v>15681.847372262775</v>
      </c>
      <c r="D17" s="652">
        <v>15681.847372262775</v>
      </c>
      <c r="E17" s="652">
        <v>0</v>
      </c>
      <c r="F17" s="678">
        <v>0</v>
      </c>
      <c r="G17" s="678">
        <v>0</v>
      </c>
      <c r="H17" s="652">
        <v>412.07271914101733</v>
      </c>
      <c r="I17" s="678">
        <v>412.07271914101733</v>
      </c>
      <c r="J17" s="678">
        <v>0</v>
      </c>
      <c r="K17" s="678">
        <v>0</v>
      </c>
      <c r="L17" s="678">
        <v>0</v>
      </c>
    </row>
    <row r="18" spans="1:12">
      <c r="A18" s="450">
        <v>12</v>
      </c>
      <c r="B18" s="465" t="s">
        <v>444</v>
      </c>
      <c r="C18" s="676">
        <v>2890024.390097986</v>
      </c>
      <c r="D18" s="652">
        <v>2865519.9873972563</v>
      </c>
      <c r="E18" s="652">
        <v>24504.402700729926</v>
      </c>
      <c r="F18" s="678">
        <v>0</v>
      </c>
      <c r="G18" s="678">
        <v>0</v>
      </c>
      <c r="H18" s="652">
        <v>55842.602998794602</v>
      </c>
      <c r="I18" s="678">
        <v>46285.200045743964</v>
      </c>
      <c r="J18" s="678">
        <v>9557.4029530506359</v>
      </c>
      <c r="K18" s="678">
        <v>0</v>
      </c>
      <c r="L18" s="678">
        <v>0</v>
      </c>
    </row>
    <row r="19" spans="1:12">
      <c r="A19" s="450">
        <v>13</v>
      </c>
      <c r="B19" s="465" t="s">
        <v>445</v>
      </c>
      <c r="C19" s="676">
        <v>129125.46846847724</v>
      </c>
      <c r="D19" s="652">
        <v>128877.44846847723</v>
      </c>
      <c r="E19" s="652">
        <v>70.25</v>
      </c>
      <c r="F19" s="678">
        <v>177.77</v>
      </c>
      <c r="G19" s="678">
        <v>0</v>
      </c>
      <c r="H19" s="652">
        <v>2774.4046719239932</v>
      </c>
      <c r="I19" s="678">
        <v>2650.7872503646781</v>
      </c>
      <c r="J19" s="678">
        <v>27.084775187868306</v>
      </c>
      <c r="K19" s="678">
        <v>96.532646371446717</v>
      </c>
      <c r="L19" s="678">
        <v>0</v>
      </c>
    </row>
    <row r="20" spans="1:12">
      <c r="A20" s="450">
        <v>14</v>
      </c>
      <c r="B20" s="465" t="s">
        <v>446</v>
      </c>
      <c r="C20" s="676">
        <v>1368105.1087333225</v>
      </c>
      <c r="D20" s="652">
        <v>1353564.6887333225</v>
      </c>
      <c r="E20" s="652">
        <v>14540.42</v>
      </c>
      <c r="F20" s="678">
        <v>0</v>
      </c>
      <c r="G20" s="678">
        <v>0</v>
      </c>
      <c r="H20" s="652">
        <v>26480.391293888359</v>
      </c>
      <c r="I20" s="678">
        <v>20337.747322868188</v>
      </c>
      <c r="J20" s="678">
        <v>6142.6439710201721</v>
      </c>
      <c r="K20" s="678">
        <v>0</v>
      </c>
      <c r="L20" s="678">
        <v>0</v>
      </c>
    </row>
    <row r="21" spans="1:12">
      <c r="A21" s="450">
        <v>15</v>
      </c>
      <c r="B21" s="465" t="s">
        <v>447</v>
      </c>
      <c r="C21" s="676">
        <v>236469.07810108218</v>
      </c>
      <c r="D21" s="652">
        <v>235761.3781010822</v>
      </c>
      <c r="E21" s="652">
        <v>272.05</v>
      </c>
      <c r="F21" s="678">
        <v>435.65</v>
      </c>
      <c r="G21" s="678">
        <v>0</v>
      </c>
      <c r="H21" s="652">
        <v>4650.4143242243363</v>
      </c>
      <c r="I21" s="678">
        <v>4304.6157730986715</v>
      </c>
      <c r="J21" s="678">
        <v>109.23193475776949</v>
      </c>
      <c r="K21" s="678">
        <v>236.56661636789539</v>
      </c>
      <c r="L21" s="678">
        <v>0</v>
      </c>
    </row>
    <row r="22" spans="1:12">
      <c r="A22" s="450">
        <v>16</v>
      </c>
      <c r="B22" s="465" t="s">
        <v>448</v>
      </c>
      <c r="C22" s="676">
        <v>76277.815347361189</v>
      </c>
      <c r="D22" s="652">
        <v>76277.815347361189</v>
      </c>
      <c r="E22" s="652">
        <v>0</v>
      </c>
      <c r="F22" s="678">
        <v>0</v>
      </c>
      <c r="G22" s="678">
        <v>0</v>
      </c>
      <c r="H22" s="652">
        <v>1337.1326577330258</v>
      </c>
      <c r="I22" s="678">
        <v>1337.1326577330258</v>
      </c>
      <c r="J22" s="678">
        <v>0</v>
      </c>
      <c r="K22" s="678">
        <v>0</v>
      </c>
      <c r="L22" s="678">
        <v>0</v>
      </c>
    </row>
    <row r="23" spans="1:12">
      <c r="A23" s="450">
        <v>17</v>
      </c>
      <c r="B23" s="465" t="s">
        <v>526</v>
      </c>
      <c r="C23" s="676">
        <v>86187.749791725364</v>
      </c>
      <c r="D23" s="652">
        <v>80028.739791725369</v>
      </c>
      <c r="E23" s="652">
        <v>0</v>
      </c>
      <c r="F23" s="678">
        <v>6159.0099999999993</v>
      </c>
      <c r="G23" s="678">
        <v>0</v>
      </c>
      <c r="H23" s="652">
        <v>4679.472875432376</v>
      </c>
      <c r="I23" s="678">
        <v>1335.0079244946248</v>
      </c>
      <c r="J23" s="678">
        <v>0</v>
      </c>
      <c r="K23" s="678">
        <v>3344.4649509377509</v>
      </c>
      <c r="L23" s="678">
        <v>0</v>
      </c>
    </row>
    <row r="24" spans="1:12">
      <c r="A24" s="450">
        <v>18</v>
      </c>
      <c r="B24" s="465" t="s">
        <v>449</v>
      </c>
      <c r="C24" s="676">
        <v>10101913.616997261</v>
      </c>
      <c r="D24" s="652">
        <v>10101913.616997261</v>
      </c>
      <c r="E24" s="652">
        <v>0</v>
      </c>
      <c r="F24" s="678">
        <v>0</v>
      </c>
      <c r="G24" s="678">
        <v>0</v>
      </c>
      <c r="H24" s="652">
        <v>187678.78722548147</v>
      </c>
      <c r="I24" s="678">
        <v>187678.78722548147</v>
      </c>
      <c r="J24" s="678">
        <v>0</v>
      </c>
      <c r="K24" s="678">
        <v>0</v>
      </c>
      <c r="L24" s="678">
        <v>0</v>
      </c>
    </row>
    <row r="25" spans="1:12">
      <c r="A25" s="450">
        <v>19</v>
      </c>
      <c r="B25" s="465" t="s">
        <v>450</v>
      </c>
      <c r="C25" s="676">
        <v>314849.74387250742</v>
      </c>
      <c r="D25" s="652">
        <v>314734.90387250739</v>
      </c>
      <c r="E25" s="652">
        <v>0</v>
      </c>
      <c r="F25" s="678">
        <v>114.84</v>
      </c>
      <c r="G25" s="678">
        <v>0</v>
      </c>
      <c r="H25" s="652">
        <v>6345.9228597896545</v>
      </c>
      <c r="I25" s="678">
        <v>6283.5624552821619</v>
      </c>
      <c r="J25" s="678">
        <v>0</v>
      </c>
      <c r="K25" s="678">
        <v>62.360404507492497</v>
      </c>
      <c r="L25" s="678">
        <v>0</v>
      </c>
    </row>
    <row r="26" spans="1:12">
      <c r="A26" s="450">
        <v>20</v>
      </c>
      <c r="B26" s="465" t="s">
        <v>525</v>
      </c>
      <c r="C26" s="676">
        <v>153195.83938221869</v>
      </c>
      <c r="D26" s="652">
        <v>152873.41938221868</v>
      </c>
      <c r="E26" s="652">
        <v>0</v>
      </c>
      <c r="F26" s="678">
        <v>322.42</v>
      </c>
      <c r="G26" s="678">
        <v>0</v>
      </c>
      <c r="H26" s="652">
        <v>3281.296349861937</v>
      </c>
      <c r="I26" s="678">
        <v>3106.2158759738691</v>
      </c>
      <c r="J26" s="678">
        <v>0</v>
      </c>
      <c r="K26" s="678">
        <v>175.08047388806801</v>
      </c>
      <c r="L26" s="678">
        <v>0</v>
      </c>
    </row>
    <row r="27" spans="1:12">
      <c r="A27" s="450">
        <v>21</v>
      </c>
      <c r="B27" s="465" t="s">
        <v>451</v>
      </c>
      <c r="C27" s="676">
        <v>179886.80551053616</v>
      </c>
      <c r="D27" s="652">
        <v>179886.80551053616</v>
      </c>
      <c r="E27" s="652">
        <v>0</v>
      </c>
      <c r="F27" s="678">
        <v>0</v>
      </c>
      <c r="G27" s="678">
        <v>0</v>
      </c>
      <c r="H27" s="652">
        <v>5279.348727369641</v>
      </c>
      <c r="I27" s="678">
        <v>5279.348727369641</v>
      </c>
      <c r="J27" s="678">
        <v>0</v>
      </c>
      <c r="K27" s="678">
        <v>0</v>
      </c>
      <c r="L27" s="678">
        <v>0</v>
      </c>
    </row>
    <row r="28" spans="1:12">
      <c r="A28" s="450">
        <v>22</v>
      </c>
      <c r="B28" s="465" t="s">
        <v>452</v>
      </c>
      <c r="C28" s="676">
        <v>2320225.5583384247</v>
      </c>
      <c r="D28" s="652">
        <v>2162384.0817690813</v>
      </c>
      <c r="E28" s="652">
        <v>76215.58</v>
      </c>
      <c r="F28" s="678">
        <v>81625.896569343051</v>
      </c>
      <c r="G28" s="678">
        <v>0</v>
      </c>
      <c r="H28" s="652">
        <v>95670.684825639226</v>
      </c>
      <c r="I28" s="678">
        <v>40342.279014772088</v>
      </c>
      <c r="J28" s="678">
        <v>11003.920193042441</v>
      </c>
      <c r="K28" s="678">
        <v>44324.485617824597</v>
      </c>
      <c r="L28" s="678">
        <v>0</v>
      </c>
    </row>
    <row r="29" spans="1:12">
      <c r="A29" s="450">
        <v>23</v>
      </c>
      <c r="B29" s="465" t="s">
        <v>453</v>
      </c>
      <c r="C29" s="676">
        <v>6354721.5690976055</v>
      </c>
      <c r="D29" s="652">
        <v>6019778.3098794967</v>
      </c>
      <c r="E29" s="652">
        <v>231111.80063887034</v>
      </c>
      <c r="F29" s="678">
        <v>103831.45857923497</v>
      </c>
      <c r="G29" s="678">
        <v>0</v>
      </c>
      <c r="H29" s="652">
        <v>223087.62797621515</v>
      </c>
      <c r="I29" s="678">
        <v>105792.57000312778</v>
      </c>
      <c r="J29" s="678">
        <v>60944.660772424693</v>
      </c>
      <c r="K29" s="678">
        <v>56350.397200662977</v>
      </c>
      <c r="L29" s="678">
        <v>0</v>
      </c>
    </row>
    <row r="30" spans="1:12">
      <c r="A30" s="450">
        <v>24</v>
      </c>
      <c r="B30" s="465" t="s">
        <v>524</v>
      </c>
      <c r="C30" s="676">
        <v>3305807.3331959704</v>
      </c>
      <c r="D30" s="652">
        <v>2473066.6731959702</v>
      </c>
      <c r="E30" s="652">
        <v>0</v>
      </c>
      <c r="F30" s="678">
        <v>832740.66</v>
      </c>
      <c r="G30" s="678">
        <v>0</v>
      </c>
      <c r="H30" s="652">
        <v>515411.15387834562</v>
      </c>
      <c r="I30" s="678">
        <v>27101.929058283175</v>
      </c>
      <c r="J30" s="678">
        <v>0</v>
      </c>
      <c r="K30" s="678">
        <v>488309.22482006246</v>
      </c>
      <c r="L30" s="678">
        <v>0</v>
      </c>
    </row>
    <row r="31" spans="1:12">
      <c r="A31" s="450">
        <v>25</v>
      </c>
      <c r="B31" s="465" t="s">
        <v>454</v>
      </c>
      <c r="C31" s="676">
        <v>4676012.4565870343</v>
      </c>
      <c r="D31" s="652">
        <v>4570890.1065870328</v>
      </c>
      <c r="E31" s="652">
        <v>26832.489999999998</v>
      </c>
      <c r="F31" s="678">
        <v>78289.86</v>
      </c>
      <c r="G31" s="678">
        <v>0</v>
      </c>
      <c r="H31" s="652">
        <v>120167.02069261135</v>
      </c>
      <c r="I31" s="678">
        <v>73780.024401602554</v>
      </c>
      <c r="J31" s="678">
        <v>3874.0448939784924</v>
      </c>
      <c r="K31" s="678">
        <v>42512.951397030272</v>
      </c>
      <c r="L31" s="678">
        <v>0</v>
      </c>
    </row>
    <row r="32" spans="1:12">
      <c r="A32" s="450">
        <v>26</v>
      </c>
      <c r="B32" s="465" t="s">
        <v>521</v>
      </c>
      <c r="C32" s="676">
        <v>0</v>
      </c>
      <c r="D32" s="652">
        <v>0</v>
      </c>
      <c r="E32" s="652">
        <v>0</v>
      </c>
      <c r="F32" s="678">
        <v>0</v>
      </c>
      <c r="G32" s="678">
        <v>0</v>
      </c>
      <c r="H32" s="652">
        <v>0</v>
      </c>
      <c r="I32" s="678">
        <v>0</v>
      </c>
      <c r="J32" s="678">
        <v>0</v>
      </c>
      <c r="K32" s="678">
        <v>0</v>
      </c>
      <c r="L32" s="678">
        <v>0</v>
      </c>
    </row>
    <row r="33" spans="1:12">
      <c r="A33" s="450">
        <v>27</v>
      </c>
      <c r="B33" s="508" t="s">
        <v>64</v>
      </c>
      <c r="C33" s="679">
        <v>56782676.0200959</v>
      </c>
      <c r="D33" s="652">
        <v>55161091.7146734</v>
      </c>
      <c r="E33" s="652">
        <v>381867.30333960027</v>
      </c>
      <c r="F33" s="678">
        <v>1239717.0020828848</v>
      </c>
      <c r="G33" s="678">
        <v>0</v>
      </c>
      <c r="H33" s="652">
        <v>1710037.768711553</v>
      </c>
      <c r="I33" s="678">
        <v>897207.75873414206</v>
      </c>
      <c r="J33" s="678">
        <v>92860.266544970087</v>
      </c>
      <c r="K33" s="678">
        <v>719969.74343244126</v>
      </c>
      <c r="L33" s="678">
        <v>0</v>
      </c>
    </row>
    <row r="35" spans="1:12">
      <c r="B35" s="507"/>
      <c r="C35" s="507"/>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zoomScaleNormal="100" workbookViewId="0">
      <selection activeCell="C6" sqref="C6:K11"/>
    </sheetView>
  </sheetViews>
  <sheetFormatPr defaultColWidth="8.7109375" defaultRowHeight="12"/>
  <cols>
    <col min="1" max="1" width="11.85546875" style="509" bestFit="1" customWidth="1"/>
    <col min="2" max="2" width="68.7109375" style="509" customWidth="1"/>
    <col min="3" max="11" width="20.28515625" style="509" customWidth="1"/>
    <col min="12" max="16384" width="8.7109375" style="509"/>
  </cols>
  <sheetData>
    <row r="1" spans="1:11" s="461" customFormat="1" ht="13.5">
      <c r="A1" s="364" t="s">
        <v>30</v>
      </c>
      <c r="B1" s="447" t="str">
        <f>'Info '!C2</f>
        <v>JSC Silk Bank</v>
      </c>
    </row>
    <row r="2" spans="1:11" s="461" customFormat="1" ht="12.75">
      <c r="A2" s="364" t="s">
        <v>31</v>
      </c>
      <c r="B2" s="446">
        <f>'1. key ratios '!B2</f>
        <v>45291</v>
      </c>
    </row>
    <row r="3" spans="1:11" s="461" customFormat="1" ht="12.75">
      <c r="A3" s="365" t="s">
        <v>504</v>
      </c>
    </row>
    <row r="4" spans="1:11">
      <c r="C4" s="513" t="s">
        <v>698</v>
      </c>
      <c r="D4" s="513" t="s">
        <v>697</v>
      </c>
      <c r="E4" s="513" t="s">
        <v>696</v>
      </c>
      <c r="F4" s="513" t="s">
        <v>695</v>
      </c>
      <c r="G4" s="513" t="s">
        <v>694</v>
      </c>
      <c r="H4" s="513" t="s">
        <v>693</v>
      </c>
      <c r="I4" s="513" t="s">
        <v>692</v>
      </c>
      <c r="J4" s="513" t="s">
        <v>691</v>
      </c>
      <c r="K4" s="513" t="s">
        <v>690</v>
      </c>
    </row>
    <row r="5" spans="1:11" ht="104.1" customHeight="1">
      <c r="A5" s="796" t="s">
        <v>689</v>
      </c>
      <c r="B5" s="797"/>
      <c r="C5" s="512" t="s">
        <v>505</v>
      </c>
      <c r="D5" s="512" t="s">
        <v>506</v>
      </c>
      <c r="E5" s="512" t="s">
        <v>507</v>
      </c>
      <c r="F5" s="512" t="s">
        <v>508</v>
      </c>
      <c r="G5" s="512" t="s">
        <v>509</v>
      </c>
      <c r="H5" s="512" t="s">
        <v>510</v>
      </c>
      <c r="I5" s="512" t="s">
        <v>511</v>
      </c>
      <c r="J5" s="512" t="s">
        <v>512</v>
      </c>
      <c r="K5" s="512" t="s">
        <v>513</v>
      </c>
    </row>
    <row r="6" spans="1:11" ht="12.75">
      <c r="A6" s="450">
        <v>1</v>
      </c>
      <c r="B6" s="450" t="s">
        <v>473</v>
      </c>
      <c r="C6" s="652">
        <v>2062321.5442426126</v>
      </c>
      <c r="D6" s="652"/>
      <c r="E6" s="652"/>
      <c r="F6" s="652"/>
      <c r="G6" s="652">
        <v>32727707.026820853</v>
      </c>
      <c r="H6" s="652"/>
      <c r="I6" s="652">
        <v>7860720.1407174123</v>
      </c>
      <c r="J6" s="652">
        <v>0</v>
      </c>
      <c r="K6" s="652">
        <v>13118727.308315001</v>
      </c>
    </row>
    <row r="7" spans="1:11" ht="12.75">
      <c r="A7" s="450">
        <v>2</v>
      </c>
      <c r="B7" s="450" t="s">
        <v>514</v>
      </c>
      <c r="C7" s="652"/>
      <c r="D7" s="652"/>
      <c r="E7" s="652"/>
      <c r="F7" s="652"/>
      <c r="G7" s="652"/>
      <c r="H7" s="652"/>
      <c r="I7" s="652"/>
      <c r="J7" s="652"/>
      <c r="K7" s="652"/>
    </row>
    <row r="8" spans="1:11" ht="12.75">
      <c r="A8" s="450">
        <v>3</v>
      </c>
      <c r="B8" s="450" t="s">
        <v>481</v>
      </c>
      <c r="C8" s="652">
        <v>1566394</v>
      </c>
      <c r="D8" s="652"/>
      <c r="E8" s="652"/>
      <c r="F8" s="652"/>
      <c r="G8" s="652">
        <v>2720798.22</v>
      </c>
      <c r="H8" s="652"/>
      <c r="I8" s="652"/>
      <c r="J8" s="652"/>
      <c r="K8" s="652">
        <v>3469555.6299999994</v>
      </c>
    </row>
    <row r="9" spans="1:11" ht="12.75">
      <c r="A9" s="450">
        <v>4</v>
      </c>
      <c r="B9" s="470" t="s">
        <v>515</v>
      </c>
      <c r="C9" s="680"/>
      <c r="D9" s="680"/>
      <c r="E9" s="680"/>
      <c r="F9" s="680"/>
      <c r="G9" s="680">
        <v>970455.79</v>
      </c>
      <c r="H9" s="680"/>
      <c r="I9" s="680">
        <v>0</v>
      </c>
      <c r="J9" s="680"/>
      <c r="K9" s="680">
        <v>269261.21208288474</v>
      </c>
    </row>
    <row r="10" spans="1:11" ht="12.75">
      <c r="A10" s="450">
        <v>5</v>
      </c>
      <c r="B10" s="470" t="s">
        <v>516</v>
      </c>
      <c r="C10" s="680"/>
      <c r="D10" s="680"/>
      <c r="E10" s="680"/>
      <c r="F10" s="680"/>
      <c r="G10" s="680"/>
      <c r="H10" s="680"/>
      <c r="I10" s="680"/>
      <c r="J10" s="680"/>
      <c r="K10" s="680"/>
    </row>
    <row r="11" spans="1:11" ht="12.75">
      <c r="A11" s="450">
        <v>6</v>
      </c>
      <c r="B11" s="470" t="s">
        <v>517</v>
      </c>
      <c r="C11" s="680"/>
      <c r="D11" s="680"/>
      <c r="E11" s="680"/>
      <c r="F11" s="680"/>
      <c r="G11" s="680"/>
      <c r="H11" s="680"/>
      <c r="I11" s="680"/>
      <c r="J11" s="680"/>
      <c r="K11" s="680"/>
    </row>
    <row r="13" spans="1:11" ht="15">
      <c r="B13" s="510"/>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zoomScaleNormal="100" workbookViewId="0">
      <selection activeCell="A25" sqref="A25"/>
    </sheetView>
  </sheetViews>
  <sheetFormatPr defaultColWidth="8.7109375" defaultRowHeight="15"/>
  <cols>
    <col min="1" max="1" width="10" style="514" bestFit="1" customWidth="1"/>
    <col min="2" max="2" width="71.7109375" style="514" customWidth="1"/>
    <col min="3" max="3" width="10.5703125" style="514" bestFit="1" customWidth="1"/>
    <col min="4" max="7" width="15.5703125" style="514" customWidth="1"/>
    <col min="8" max="8" width="10.5703125" style="514" bestFit="1" customWidth="1"/>
    <col min="9" max="12" width="17.28515625" style="514" customWidth="1"/>
    <col min="13" max="13" width="10.5703125" style="514" bestFit="1" customWidth="1"/>
    <col min="14" max="17" width="16.140625" style="514" customWidth="1"/>
    <col min="18" max="18" width="12.28515625" style="514" bestFit="1" customWidth="1"/>
    <col min="19" max="22" width="23" style="514" customWidth="1"/>
    <col min="23" max="16384" width="8.7109375" style="514"/>
  </cols>
  <sheetData>
    <row r="1" spans="1:22">
      <c r="A1" s="364" t="s">
        <v>30</v>
      </c>
      <c r="B1" s="447" t="str">
        <f>'Info '!C2</f>
        <v>JSC Silk Bank</v>
      </c>
    </row>
    <row r="2" spans="1:22">
      <c r="A2" s="364" t="s">
        <v>31</v>
      </c>
      <c r="B2" s="651">
        <f>'1. key ratios '!B2</f>
        <v>45291</v>
      </c>
    </row>
    <row r="3" spans="1:22">
      <c r="A3" s="365" t="s">
        <v>532</v>
      </c>
      <c r="B3" s="461"/>
    </row>
    <row r="4" spans="1:22">
      <c r="A4" s="365"/>
      <c r="B4" s="461"/>
    </row>
    <row r="5" spans="1:22" ht="24" customHeight="1">
      <c r="A5" s="798" t="s">
        <v>533</v>
      </c>
      <c r="B5" s="799"/>
      <c r="C5" s="803" t="s">
        <v>699</v>
      </c>
      <c r="D5" s="803"/>
      <c r="E5" s="803"/>
      <c r="F5" s="803"/>
      <c r="G5" s="803"/>
      <c r="H5" s="803" t="s">
        <v>551</v>
      </c>
      <c r="I5" s="803"/>
      <c r="J5" s="803"/>
      <c r="K5" s="803"/>
      <c r="L5" s="803"/>
      <c r="M5" s="803" t="s">
        <v>663</v>
      </c>
      <c r="N5" s="803"/>
      <c r="O5" s="803"/>
      <c r="P5" s="803"/>
      <c r="Q5" s="803"/>
      <c r="R5" s="802" t="s">
        <v>534</v>
      </c>
      <c r="S5" s="802" t="s">
        <v>548</v>
      </c>
      <c r="T5" s="802" t="s">
        <v>549</v>
      </c>
      <c r="U5" s="802" t="s">
        <v>710</v>
      </c>
      <c r="V5" s="802" t="s">
        <v>711</v>
      </c>
    </row>
    <row r="6" spans="1:22" ht="36" customHeight="1">
      <c r="A6" s="800"/>
      <c r="B6" s="801"/>
      <c r="C6" s="524"/>
      <c r="D6" s="459" t="s">
        <v>684</v>
      </c>
      <c r="E6" s="459" t="s">
        <v>683</v>
      </c>
      <c r="F6" s="459" t="s">
        <v>682</v>
      </c>
      <c r="G6" s="459" t="s">
        <v>681</v>
      </c>
      <c r="H6" s="524"/>
      <c r="I6" s="459" t="s">
        <v>684</v>
      </c>
      <c r="J6" s="459" t="s">
        <v>683</v>
      </c>
      <c r="K6" s="459" t="s">
        <v>682</v>
      </c>
      <c r="L6" s="459" t="s">
        <v>681</v>
      </c>
      <c r="M6" s="524"/>
      <c r="N6" s="459" t="s">
        <v>684</v>
      </c>
      <c r="O6" s="459" t="s">
        <v>683</v>
      </c>
      <c r="P6" s="459" t="s">
        <v>682</v>
      </c>
      <c r="Q6" s="459" t="s">
        <v>681</v>
      </c>
      <c r="R6" s="802"/>
      <c r="S6" s="802"/>
      <c r="T6" s="802"/>
      <c r="U6" s="802"/>
      <c r="V6" s="802"/>
    </row>
    <row r="7" spans="1:22">
      <c r="A7" s="518">
        <v>1</v>
      </c>
      <c r="B7" s="523" t="s">
        <v>542</v>
      </c>
      <c r="C7" s="511">
        <v>436009.58</v>
      </c>
      <c r="D7" s="511">
        <v>436009.58</v>
      </c>
      <c r="E7" s="511">
        <v>0</v>
      </c>
      <c r="F7" s="511">
        <v>0</v>
      </c>
      <c r="G7" s="511"/>
      <c r="H7" s="511">
        <v>442313.34427</v>
      </c>
      <c r="I7" s="511">
        <v>442313.34427</v>
      </c>
      <c r="J7" s="511">
        <v>0</v>
      </c>
      <c r="K7" s="511">
        <v>0</v>
      </c>
      <c r="L7" s="511"/>
      <c r="M7" s="511">
        <v>10723.26748004</v>
      </c>
      <c r="N7" s="511">
        <v>10723.26748004</v>
      </c>
      <c r="O7" s="511">
        <v>0</v>
      </c>
      <c r="P7" s="511">
        <v>0</v>
      </c>
      <c r="Q7" s="511">
        <v>0</v>
      </c>
      <c r="R7" s="511">
        <v>38</v>
      </c>
      <c r="S7" s="681">
        <v>0.29935665460394001</v>
      </c>
      <c r="T7" s="681">
        <v>0.35949658222758302</v>
      </c>
      <c r="U7" s="681">
        <v>0.32188813034796099</v>
      </c>
      <c r="V7" s="681">
        <v>36.799061245397397</v>
      </c>
    </row>
    <row r="8" spans="1:22">
      <c r="A8" s="518">
        <v>2</v>
      </c>
      <c r="B8" s="522" t="s">
        <v>541</v>
      </c>
      <c r="C8" s="511">
        <v>14518581.720000001</v>
      </c>
      <c r="D8" s="511">
        <v>13821890.83</v>
      </c>
      <c r="E8" s="511">
        <v>369560.66</v>
      </c>
      <c r="F8" s="511">
        <v>327130.23</v>
      </c>
      <c r="G8" s="511"/>
      <c r="H8" s="511">
        <v>14626710.6239563</v>
      </c>
      <c r="I8" s="511">
        <v>13907381.4785947</v>
      </c>
      <c r="J8" s="511">
        <v>381038.46328239999</v>
      </c>
      <c r="K8" s="511">
        <v>338290.68207919999</v>
      </c>
      <c r="L8" s="511"/>
      <c r="M8" s="511">
        <v>542591.22702161293</v>
      </c>
      <c r="N8" s="511">
        <v>261596.06822661299</v>
      </c>
      <c r="O8" s="511">
        <v>92556.375409200002</v>
      </c>
      <c r="P8" s="511">
        <v>188438.78338579999</v>
      </c>
      <c r="Q8" s="511"/>
      <c r="R8" s="511">
        <v>1051</v>
      </c>
      <c r="S8" s="681">
        <v>0.25663309477797702</v>
      </c>
      <c r="T8" s="681">
        <v>0.30302633337880402</v>
      </c>
      <c r="U8" s="681">
        <v>0.195470210678517</v>
      </c>
      <c r="V8" s="681">
        <v>42.244959391825397</v>
      </c>
    </row>
    <row r="9" spans="1:22">
      <c r="A9" s="518">
        <v>3</v>
      </c>
      <c r="B9" s="522" t="s">
        <v>540</v>
      </c>
      <c r="C9" s="511">
        <v>17391.78</v>
      </c>
      <c r="D9" s="511">
        <v>14623.87</v>
      </c>
      <c r="E9" s="511">
        <v>773.56</v>
      </c>
      <c r="F9" s="511">
        <v>1994.35</v>
      </c>
      <c r="G9" s="511"/>
      <c r="H9" s="511">
        <v>17489.560000000001</v>
      </c>
      <c r="I9" s="511">
        <v>14657.15</v>
      </c>
      <c r="J9" s="511">
        <v>820.62</v>
      </c>
      <c r="K9" s="511">
        <v>2011.79</v>
      </c>
      <c r="L9" s="511"/>
      <c r="M9" s="511">
        <v>2357.03638344</v>
      </c>
      <c r="N9" s="511">
        <v>996.33442292999996</v>
      </c>
      <c r="O9" s="511">
        <v>300.41029298000001</v>
      </c>
      <c r="P9" s="511">
        <v>1060.29166753</v>
      </c>
      <c r="Q9" s="511"/>
      <c r="R9" s="511">
        <v>73</v>
      </c>
      <c r="S9" s="681">
        <v>0</v>
      </c>
      <c r="T9" s="681">
        <v>0</v>
      </c>
      <c r="U9" s="681">
        <v>0.35</v>
      </c>
      <c r="V9" s="681">
        <v>0.45494229330295599</v>
      </c>
    </row>
    <row r="10" spans="1:22">
      <c r="A10" s="518">
        <v>4</v>
      </c>
      <c r="B10" s="522" t="s">
        <v>539</v>
      </c>
      <c r="C10" s="511">
        <v>102812.53</v>
      </c>
      <c r="D10" s="511">
        <v>102812.53</v>
      </c>
      <c r="E10" s="511">
        <v>0</v>
      </c>
      <c r="F10" s="511">
        <v>0</v>
      </c>
      <c r="G10" s="511"/>
      <c r="H10" s="511">
        <v>95172.458956500006</v>
      </c>
      <c r="I10" s="511">
        <v>95172.458956500006</v>
      </c>
      <c r="J10" s="511">
        <v>0</v>
      </c>
      <c r="K10" s="511">
        <v>0</v>
      </c>
      <c r="L10" s="511"/>
      <c r="M10" s="511">
        <v>1137.2663458659999</v>
      </c>
      <c r="N10" s="511">
        <v>1137.2663458659999</v>
      </c>
      <c r="O10" s="511">
        <v>0</v>
      </c>
      <c r="P10" s="511">
        <v>0</v>
      </c>
      <c r="Q10" s="511"/>
      <c r="R10" s="511">
        <v>39</v>
      </c>
      <c r="S10" s="681">
        <v>0</v>
      </c>
      <c r="T10" s="681">
        <v>0</v>
      </c>
      <c r="U10" s="681">
        <v>0.28000000000000003</v>
      </c>
      <c r="V10" s="681">
        <v>10.9298977177198</v>
      </c>
    </row>
    <row r="11" spans="1:22">
      <c r="A11" s="518">
        <v>5</v>
      </c>
      <c r="B11" s="522" t="s">
        <v>538</v>
      </c>
      <c r="C11" s="511">
        <v>34032.559999999998</v>
      </c>
      <c r="D11" s="511">
        <v>34032.559999999998</v>
      </c>
      <c r="E11" s="511">
        <v>0</v>
      </c>
      <c r="F11" s="511">
        <v>0</v>
      </c>
      <c r="G11" s="511"/>
      <c r="H11" s="511">
        <v>34234.629999999997</v>
      </c>
      <c r="I11" s="511">
        <v>34234.629999999997</v>
      </c>
      <c r="J11" s="511">
        <v>0</v>
      </c>
      <c r="K11" s="511">
        <v>0</v>
      </c>
      <c r="L11" s="511"/>
      <c r="M11" s="511">
        <v>818.66817457499997</v>
      </c>
      <c r="N11" s="511">
        <v>818.66817457499997</v>
      </c>
      <c r="O11" s="511">
        <v>0</v>
      </c>
      <c r="P11" s="511">
        <v>0</v>
      </c>
      <c r="Q11" s="511"/>
      <c r="R11" s="511">
        <v>17</v>
      </c>
      <c r="S11" s="681">
        <v>0.48</v>
      </c>
      <c r="T11" s="681">
        <v>0.48299999999999998</v>
      </c>
      <c r="U11" s="681">
        <v>0.16536210323290401</v>
      </c>
      <c r="V11" s="681">
        <v>9.8151424193138403</v>
      </c>
    </row>
    <row r="12" spans="1:22">
      <c r="A12" s="518">
        <v>6</v>
      </c>
      <c r="B12" s="522" t="s">
        <v>537</v>
      </c>
      <c r="C12" s="511">
        <v>59094.91</v>
      </c>
      <c r="D12" s="511">
        <v>59087.48</v>
      </c>
      <c r="E12" s="511">
        <v>7.43</v>
      </c>
      <c r="F12" s="511">
        <v>0</v>
      </c>
      <c r="G12" s="511"/>
      <c r="H12" s="511">
        <v>59779.310000000005</v>
      </c>
      <c r="I12" s="511">
        <v>59771.090000000004</v>
      </c>
      <c r="J12" s="511">
        <v>8.2200000000000006</v>
      </c>
      <c r="K12" s="511">
        <v>0</v>
      </c>
      <c r="L12" s="511"/>
      <c r="M12" s="511">
        <v>2019.490958159</v>
      </c>
      <c r="N12" s="511">
        <v>2016.010120139</v>
      </c>
      <c r="O12" s="511">
        <v>3.4808380200000002</v>
      </c>
      <c r="P12" s="511">
        <v>0</v>
      </c>
      <c r="Q12" s="511"/>
      <c r="R12" s="511">
        <v>50</v>
      </c>
      <c r="S12" s="681">
        <v>0</v>
      </c>
      <c r="T12" s="681">
        <v>0</v>
      </c>
      <c r="U12" s="681">
        <v>0.22971787587120401</v>
      </c>
      <c r="V12" s="681">
        <v>7.1921391876220797</v>
      </c>
    </row>
    <row r="13" spans="1:22">
      <c r="A13" s="518">
        <v>7</v>
      </c>
      <c r="B13" s="522" t="s">
        <v>536</v>
      </c>
      <c r="C13" s="511">
        <v>1599999.83</v>
      </c>
      <c r="D13" s="511">
        <v>1599999.83</v>
      </c>
      <c r="E13" s="511">
        <v>0</v>
      </c>
      <c r="F13" s="511">
        <v>0</v>
      </c>
      <c r="G13" s="511"/>
      <c r="H13" s="511">
        <v>1610610.9210999999</v>
      </c>
      <c r="I13" s="511">
        <v>1610610.9210999999</v>
      </c>
      <c r="J13" s="511">
        <v>0</v>
      </c>
      <c r="K13" s="511">
        <v>0</v>
      </c>
      <c r="L13" s="511"/>
      <c r="M13" s="511">
        <v>47001.370623499999</v>
      </c>
      <c r="N13" s="511">
        <v>47001.370623499999</v>
      </c>
      <c r="O13" s="511">
        <v>0</v>
      </c>
      <c r="P13" s="511">
        <v>0</v>
      </c>
      <c r="Q13" s="511"/>
      <c r="R13" s="511">
        <v>16</v>
      </c>
      <c r="S13" s="681">
        <v>0.127</v>
      </c>
      <c r="T13" s="681">
        <v>0.13600000000000001</v>
      </c>
      <c r="U13" s="681">
        <v>0.13868976014203699</v>
      </c>
      <c r="V13" s="681">
        <v>125.238105385298</v>
      </c>
    </row>
    <row r="14" spans="1:22">
      <c r="A14" s="516">
        <v>7.1</v>
      </c>
      <c r="B14" s="515" t="s">
        <v>545</v>
      </c>
      <c r="C14" s="511">
        <v>1037753.18</v>
      </c>
      <c r="D14" s="511">
        <v>1037753.18</v>
      </c>
      <c r="E14" s="511">
        <v>0</v>
      </c>
      <c r="F14" s="511">
        <v>0</v>
      </c>
      <c r="G14" s="511"/>
      <c r="H14" s="511">
        <v>1044451.7953999999</v>
      </c>
      <c r="I14" s="511">
        <v>1044451.7953999999</v>
      </c>
      <c r="J14" s="511">
        <v>0</v>
      </c>
      <c r="K14" s="511">
        <v>0</v>
      </c>
      <c r="L14" s="511"/>
      <c r="M14" s="511">
        <v>28232.815083900001</v>
      </c>
      <c r="N14" s="511">
        <v>28232.815083900001</v>
      </c>
      <c r="O14" s="511">
        <v>0</v>
      </c>
      <c r="P14" s="511">
        <v>0</v>
      </c>
      <c r="Q14" s="511"/>
      <c r="R14" s="511">
        <v>7</v>
      </c>
      <c r="S14" s="681">
        <v>0</v>
      </c>
      <c r="T14" s="681">
        <v>0</v>
      </c>
      <c r="U14" s="681">
        <v>0.14044301010959001</v>
      </c>
      <c r="V14" s="681">
        <v>124.7611040103</v>
      </c>
    </row>
    <row r="15" spans="1:22">
      <c r="A15" s="516">
        <v>7.2</v>
      </c>
      <c r="B15" s="515" t="s">
        <v>547</v>
      </c>
      <c r="C15" s="511">
        <v>233449.84</v>
      </c>
      <c r="D15" s="511">
        <v>233449.84</v>
      </c>
      <c r="E15" s="511">
        <v>0</v>
      </c>
      <c r="F15" s="511">
        <v>0</v>
      </c>
      <c r="G15" s="511"/>
      <c r="H15" s="511">
        <v>234225.87220000001</v>
      </c>
      <c r="I15" s="511">
        <v>234225.87220000001</v>
      </c>
      <c r="J15" s="511">
        <v>0</v>
      </c>
      <c r="K15" s="511">
        <v>0</v>
      </c>
      <c r="L15" s="511"/>
      <c r="M15" s="511">
        <v>8432.6071549999997</v>
      </c>
      <c r="N15" s="511">
        <v>8432.6071549999997</v>
      </c>
      <c r="O15" s="511">
        <v>0</v>
      </c>
      <c r="P15" s="511">
        <v>0</v>
      </c>
      <c r="Q15" s="511"/>
      <c r="R15" s="511">
        <v>3</v>
      </c>
      <c r="S15" s="681">
        <v>0.127</v>
      </c>
      <c r="T15" s="681">
        <v>0.13600000000000001</v>
      </c>
      <c r="U15" s="681">
        <v>0.128068609942075</v>
      </c>
      <c r="V15" s="681">
        <v>150.11121830710999</v>
      </c>
    </row>
    <row r="16" spans="1:22">
      <c r="A16" s="516">
        <v>7.3</v>
      </c>
      <c r="B16" s="515" t="s">
        <v>544</v>
      </c>
      <c r="C16" s="511">
        <v>328796.81</v>
      </c>
      <c r="D16" s="511">
        <v>328796.81</v>
      </c>
      <c r="E16" s="511">
        <v>0</v>
      </c>
      <c r="F16" s="511">
        <v>0</v>
      </c>
      <c r="G16" s="511"/>
      <c r="H16" s="511">
        <v>331933.25349999999</v>
      </c>
      <c r="I16" s="511">
        <v>331933.25349999999</v>
      </c>
      <c r="J16" s="511">
        <v>0</v>
      </c>
      <c r="K16" s="511">
        <v>0</v>
      </c>
      <c r="L16" s="511"/>
      <c r="M16" s="511">
        <v>10335.9483846</v>
      </c>
      <c r="N16" s="511">
        <v>10335.9483846</v>
      </c>
      <c r="O16" s="511">
        <v>0</v>
      </c>
      <c r="P16" s="511">
        <v>0</v>
      </c>
      <c r="Q16" s="511"/>
      <c r="R16" s="511">
        <v>6</v>
      </c>
      <c r="S16" s="681">
        <v>0</v>
      </c>
      <c r="T16" s="681">
        <v>0</v>
      </c>
      <c r="U16" s="681">
        <v>0.14069727683793501</v>
      </c>
      <c r="V16" s="681">
        <v>109.08340322097401</v>
      </c>
    </row>
    <row r="17" spans="1:22">
      <c r="A17" s="518">
        <v>8</v>
      </c>
      <c r="B17" s="522" t="s">
        <v>543</v>
      </c>
      <c r="C17" s="511">
        <v>0</v>
      </c>
      <c r="D17" s="511">
        <v>0</v>
      </c>
      <c r="E17" s="511">
        <v>0</v>
      </c>
      <c r="F17" s="511">
        <v>0</v>
      </c>
      <c r="G17" s="511"/>
      <c r="H17" s="511">
        <v>0</v>
      </c>
      <c r="I17" s="511">
        <v>0</v>
      </c>
      <c r="J17" s="511">
        <v>0</v>
      </c>
      <c r="K17" s="511">
        <v>0</v>
      </c>
      <c r="L17" s="511"/>
      <c r="M17" s="511">
        <v>0</v>
      </c>
      <c r="N17" s="511">
        <v>0</v>
      </c>
      <c r="O17" s="511">
        <v>0</v>
      </c>
      <c r="P17" s="511">
        <v>0</v>
      </c>
      <c r="Q17" s="511"/>
      <c r="R17" s="511">
        <v>0</v>
      </c>
      <c r="S17" s="681">
        <v>0</v>
      </c>
      <c r="T17" s="681">
        <v>0</v>
      </c>
      <c r="U17" s="681">
        <v>0</v>
      </c>
      <c r="V17" s="681">
        <v>0</v>
      </c>
    </row>
    <row r="18" spans="1:22">
      <c r="A18" s="521">
        <v>9</v>
      </c>
      <c r="B18" s="520" t="s">
        <v>535</v>
      </c>
      <c r="C18" s="519">
        <v>0</v>
      </c>
      <c r="D18" s="519">
        <v>0</v>
      </c>
      <c r="E18" s="519">
        <v>0</v>
      </c>
      <c r="F18" s="519">
        <v>0</v>
      </c>
      <c r="G18" s="519"/>
      <c r="H18" s="519">
        <v>0</v>
      </c>
      <c r="I18" s="519">
        <v>0</v>
      </c>
      <c r="J18" s="519">
        <v>0</v>
      </c>
      <c r="K18" s="519">
        <v>0</v>
      </c>
      <c r="L18" s="519"/>
      <c r="M18" s="519">
        <v>0</v>
      </c>
      <c r="N18" s="519">
        <v>0</v>
      </c>
      <c r="O18" s="519">
        <v>0</v>
      </c>
      <c r="P18" s="519">
        <v>0</v>
      </c>
      <c r="Q18" s="519"/>
      <c r="R18" s="519">
        <v>0</v>
      </c>
      <c r="S18" s="682">
        <v>0</v>
      </c>
      <c r="T18" s="682">
        <v>0</v>
      </c>
      <c r="U18" s="682">
        <v>0</v>
      </c>
      <c r="V18" s="682">
        <v>0</v>
      </c>
    </row>
    <row r="19" spans="1:22">
      <c r="A19" s="518">
        <v>10</v>
      </c>
      <c r="B19" s="517" t="s">
        <v>546</v>
      </c>
      <c r="C19" s="511">
        <v>16767922.91</v>
      </c>
      <c r="D19" s="511">
        <v>16068456.68</v>
      </c>
      <c r="E19" s="511">
        <v>370341.64999999997</v>
      </c>
      <c r="F19" s="511">
        <v>329124.57999999996</v>
      </c>
      <c r="G19" s="511"/>
      <c r="H19" s="511">
        <v>16886310.848282803</v>
      </c>
      <c r="I19" s="511">
        <v>16164141.072921202</v>
      </c>
      <c r="J19" s="511">
        <v>381867.30328239995</v>
      </c>
      <c r="K19" s="511">
        <v>340302.47207919997</v>
      </c>
      <c r="L19" s="511"/>
      <c r="M19" s="511">
        <v>606648.32698719285</v>
      </c>
      <c r="N19" s="511">
        <v>324288.98539366305</v>
      </c>
      <c r="O19" s="511">
        <v>92860.266540199998</v>
      </c>
      <c r="P19" s="511">
        <v>189499.07505332999</v>
      </c>
      <c r="Q19" s="511"/>
      <c r="R19" s="511">
        <v>1284</v>
      </c>
      <c r="S19" s="681">
        <v>0.25071168739359301</v>
      </c>
      <c r="T19" s="681">
        <v>0.29546253016177498</v>
      </c>
      <c r="U19" s="681">
        <v>0.193378037050183</v>
      </c>
      <c r="V19" s="681">
        <v>49.607680601659801</v>
      </c>
    </row>
    <row r="20" spans="1:22" ht="25.5">
      <c r="A20" s="516">
        <v>10.1</v>
      </c>
      <c r="B20" s="515" t="s">
        <v>550</v>
      </c>
      <c r="C20" s="511"/>
      <c r="D20" s="511"/>
      <c r="E20" s="511"/>
      <c r="F20" s="511"/>
      <c r="G20" s="511"/>
      <c r="H20" s="511">
        <v>0</v>
      </c>
      <c r="I20" s="511"/>
      <c r="J20" s="511"/>
      <c r="K20" s="511"/>
      <c r="L20" s="511"/>
      <c r="M20" s="511">
        <v>0</v>
      </c>
      <c r="N20" s="511"/>
      <c r="O20" s="511"/>
      <c r="P20" s="511"/>
      <c r="Q20" s="511"/>
      <c r="R20" s="511"/>
      <c r="S20" s="511"/>
      <c r="T20" s="511"/>
      <c r="U20" s="511"/>
      <c r="V20" s="511"/>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9"/>
  <sheetViews>
    <sheetView topLeftCell="A24" zoomScale="80" zoomScaleNormal="80" workbookViewId="0">
      <selection activeCell="C7" sqref="C7:H69"/>
    </sheetView>
  </sheetViews>
  <sheetFormatPr defaultRowHeight="15"/>
  <cols>
    <col min="1" max="1" width="8.7109375" style="400"/>
    <col min="2" max="2" width="69.28515625" style="401" customWidth="1"/>
    <col min="3" max="3" width="13.5703125" customWidth="1"/>
    <col min="4" max="4" width="14.42578125" customWidth="1"/>
    <col min="5" max="8" width="13.140625" customWidth="1"/>
  </cols>
  <sheetData>
    <row r="1" spans="1:8" s="5" customFormat="1" ht="14.25">
      <c r="A1" s="2" t="s">
        <v>30</v>
      </c>
      <c r="B1" s="3" t="str">
        <f>'Info '!C2</f>
        <v>JSC Silk Bank</v>
      </c>
      <c r="C1" s="3"/>
      <c r="D1" s="4"/>
      <c r="E1" s="4"/>
      <c r="F1" s="4"/>
      <c r="G1" s="4"/>
    </row>
    <row r="2" spans="1:8" s="5" customFormat="1" ht="14.25">
      <c r="A2" s="2" t="s">
        <v>31</v>
      </c>
      <c r="B2" s="537">
        <f>'1. key ratios '!B2</f>
        <v>45291</v>
      </c>
      <c r="C2" s="3"/>
      <c r="D2" s="4"/>
      <c r="E2" s="4"/>
      <c r="F2" s="4"/>
      <c r="G2" s="4"/>
    </row>
    <row r="3" spans="1:8" s="5" customFormat="1" ht="14.25">
      <c r="A3" s="2"/>
      <c r="B3" s="3"/>
      <c r="C3" s="3"/>
      <c r="D3" s="4"/>
      <c r="E3" s="4"/>
      <c r="F3" s="4"/>
      <c r="G3" s="4"/>
    </row>
    <row r="4" spans="1:8" ht="21" customHeight="1">
      <c r="A4" s="692" t="s">
        <v>6</v>
      </c>
      <c r="B4" s="693" t="s">
        <v>557</v>
      </c>
      <c r="C4" s="695" t="s">
        <v>558</v>
      </c>
      <c r="D4" s="695"/>
      <c r="E4" s="695"/>
      <c r="F4" s="695" t="s">
        <v>559</v>
      </c>
      <c r="G4" s="695"/>
      <c r="H4" s="696"/>
    </row>
    <row r="5" spans="1:8" ht="21" customHeight="1">
      <c r="A5" s="692"/>
      <c r="B5" s="694"/>
      <c r="C5" s="371" t="s">
        <v>32</v>
      </c>
      <c r="D5" s="371" t="s">
        <v>33</v>
      </c>
      <c r="E5" s="371" t="s">
        <v>34</v>
      </c>
      <c r="F5" s="371" t="s">
        <v>32</v>
      </c>
      <c r="G5" s="371" t="s">
        <v>33</v>
      </c>
      <c r="H5" s="371" t="s">
        <v>34</v>
      </c>
    </row>
    <row r="6" spans="1:8" ht="26.45" customHeight="1">
      <c r="A6" s="692"/>
      <c r="B6" s="372" t="s">
        <v>560</v>
      </c>
      <c r="C6" s="697"/>
      <c r="D6" s="698"/>
      <c r="E6" s="698"/>
      <c r="F6" s="698"/>
      <c r="G6" s="698"/>
      <c r="H6" s="699"/>
    </row>
    <row r="7" spans="1:8" ht="23.1" customHeight="1">
      <c r="A7" s="373">
        <v>1</v>
      </c>
      <c r="B7" s="374" t="s">
        <v>561</v>
      </c>
      <c r="C7" s="567">
        <v>41392605.191618845</v>
      </c>
      <c r="D7" s="567">
        <v>12741184.650000025</v>
      </c>
      <c r="E7" s="568">
        <v>54133789.841618866</v>
      </c>
      <c r="F7" s="567">
        <v>8246490.319999977</v>
      </c>
      <c r="G7" s="567">
        <v>4143651.9100000393</v>
      </c>
      <c r="H7" s="568">
        <v>12390142.230000015</v>
      </c>
    </row>
    <row r="8" spans="1:8">
      <c r="A8" s="373">
        <v>1.1000000000000001</v>
      </c>
      <c r="B8" s="375" t="s">
        <v>562</v>
      </c>
      <c r="C8" s="567">
        <v>1043516.549999997</v>
      </c>
      <c r="D8" s="567">
        <v>1400059.9599999974</v>
      </c>
      <c r="E8" s="568">
        <v>2443576.5099999942</v>
      </c>
      <c r="F8" s="567">
        <v>894230.83000000473</v>
      </c>
      <c r="G8" s="567">
        <v>1493006.9400000034</v>
      </c>
      <c r="H8" s="568">
        <v>2387237.7700000079</v>
      </c>
    </row>
    <row r="9" spans="1:8">
      <c r="A9" s="373">
        <v>1.2</v>
      </c>
      <c r="B9" s="375" t="s">
        <v>563</v>
      </c>
      <c r="C9" s="567">
        <v>182563.29999995232</v>
      </c>
      <c r="D9" s="567">
        <v>2871077.0599999917</v>
      </c>
      <c r="E9" s="568">
        <v>3053640.359999944</v>
      </c>
      <c r="F9" s="567">
        <v>84634.02999997139</v>
      </c>
      <c r="G9" s="567">
        <v>1962917.3900000046</v>
      </c>
      <c r="H9" s="568">
        <v>2047551.4199999759</v>
      </c>
    </row>
    <row r="10" spans="1:8">
      <c r="A10" s="373">
        <v>1.3</v>
      </c>
      <c r="B10" s="375" t="s">
        <v>564</v>
      </c>
      <c r="C10" s="569">
        <v>40166525.341618896</v>
      </c>
      <c r="D10" s="569">
        <v>8470047.6300000362</v>
      </c>
      <c r="E10" s="568">
        <v>48636572.971618935</v>
      </c>
      <c r="F10" s="567">
        <v>7267625.4600000009</v>
      </c>
      <c r="G10" s="567">
        <v>687727.58000003104</v>
      </c>
      <c r="H10" s="568">
        <v>7955353.0400000317</v>
      </c>
    </row>
    <row r="11" spans="1:8">
      <c r="A11" s="373">
        <v>2</v>
      </c>
      <c r="B11" s="376" t="s">
        <v>565</v>
      </c>
      <c r="C11" s="567">
        <v>103879.78193583728</v>
      </c>
      <c r="D11" s="567">
        <v>30416.830000000016</v>
      </c>
      <c r="E11" s="568">
        <v>134296.61193583731</v>
      </c>
      <c r="F11" s="567">
        <v>37020.400000000023</v>
      </c>
      <c r="G11" s="567">
        <v>0</v>
      </c>
      <c r="H11" s="568">
        <v>37020.400000000023</v>
      </c>
    </row>
    <row r="12" spans="1:8">
      <c r="A12" s="373">
        <v>2.1</v>
      </c>
      <c r="B12" s="377" t="s">
        <v>566</v>
      </c>
      <c r="C12" s="567">
        <v>103879.78193583728</v>
      </c>
      <c r="D12" s="567">
        <v>30416.830000000016</v>
      </c>
      <c r="E12" s="568">
        <v>134296.61193583731</v>
      </c>
      <c r="F12" s="567">
        <v>37020.400000000023</v>
      </c>
      <c r="G12" s="567">
        <v>0</v>
      </c>
      <c r="H12" s="568">
        <v>37020.400000000023</v>
      </c>
    </row>
    <row r="13" spans="1:8" ht="26.45" customHeight="1">
      <c r="A13" s="373">
        <v>3</v>
      </c>
      <c r="B13" s="378" t="s">
        <v>567</v>
      </c>
      <c r="C13" s="567"/>
      <c r="D13" s="567"/>
      <c r="E13" s="568">
        <v>0</v>
      </c>
      <c r="F13" s="567"/>
      <c r="G13" s="567"/>
      <c r="H13" s="568">
        <v>0</v>
      </c>
    </row>
    <row r="14" spans="1:8" ht="26.45" customHeight="1">
      <c r="A14" s="373">
        <v>4</v>
      </c>
      <c r="B14" s="379" t="s">
        <v>568</v>
      </c>
      <c r="C14" s="567"/>
      <c r="D14" s="567"/>
      <c r="E14" s="568">
        <v>0</v>
      </c>
      <c r="F14" s="567"/>
      <c r="G14" s="567"/>
      <c r="H14" s="568">
        <v>0</v>
      </c>
    </row>
    <row r="15" spans="1:8" ht="24.6" customHeight="1">
      <c r="A15" s="373">
        <v>5</v>
      </c>
      <c r="B15" s="380" t="s">
        <v>569</v>
      </c>
      <c r="C15" s="570">
        <v>20000</v>
      </c>
      <c r="D15" s="570">
        <v>0</v>
      </c>
      <c r="E15" s="571">
        <v>20000</v>
      </c>
      <c r="F15" s="570">
        <v>20000</v>
      </c>
      <c r="G15" s="570">
        <v>0</v>
      </c>
      <c r="H15" s="571">
        <v>20000</v>
      </c>
    </row>
    <row r="16" spans="1:8">
      <c r="A16" s="373">
        <v>5.0999999999999996</v>
      </c>
      <c r="B16" s="381" t="s">
        <v>570</v>
      </c>
      <c r="C16" s="567">
        <v>20000</v>
      </c>
      <c r="D16" s="567"/>
      <c r="E16" s="568">
        <v>20000</v>
      </c>
      <c r="F16" s="567">
        <v>20000</v>
      </c>
      <c r="G16" s="567">
        <v>0</v>
      </c>
      <c r="H16" s="568">
        <v>20000</v>
      </c>
    </row>
    <row r="17" spans="1:8">
      <c r="A17" s="373">
        <v>5.2</v>
      </c>
      <c r="B17" s="381" t="s">
        <v>571</v>
      </c>
      <c r="C17" s="567"/>
      <c r="D17" s="567"/>
      <c r="E17" s="568">
        <v>0</v>
      </c>
      <c r="F17" s="567"/>
      <c r="G17" s="567"/>
      <c r="H17" s="568">
        <v>0</v>
      </c>
    </row>
    <row r="18" spans="1:8">
      <c r="A18" s="373">
        <v>5.3</v>
      </c>
      <c r="B18" s="382" t="s">
        <v>572</v>
      </c>
      <c r="C18" s="567"/>
      <c r="D18" s="567"/>
      <c r="E18" s="568">
        <v>0</v>
      </c>
      <c r="F18" s="567"/>
      <c r="G18" s="567"/>
      <c r="H18" s="568">
        <v>0</v>
      </c>
    </row>
    <row r="19" spans="1:8">
      <c r="A19" s="373">
        <v>6</v>
      </c>
      <c r="B19" s="378" t="s">
        <v>573</v>
      </c>
      <c r="C19" s="567">
        <v>62379206.743106477</v>
      </c>
      <c r="D19" s="567">
        <v>19907202.468262773</v>
      </c>
      <c r="E19" s="568">
        <v>82286409.211369246</v>
      </c>
      <c r="F19" s="567">
        <v>43853435.389864616</v>
      </c>
      <c r="G19" s="567">
        <v>7127927.6645942936</v>
      </c>
      <c r="H19" s="568">
        <v>50981363.054458909</v>
      </c>
    </row>
    <row r="20" spans="1:8">
      <c r="A20" s="373">
        <v>6.1</v>
      </c>
      <c r="B20" s="381" t="s">
        <v>571</v>
      </c>
      <c r="C20" s="567">
        <v>24999886.568560913</v>
      </c>
      <c r="D20" s="567">
        <v>2213884.3914239998</v>
      </c>
      <c r="E20" s="568">
        <v>27213770.959984913</v>
      </c>
      <c r="F20" s="567">
        <v>32184825.741283435</v>
      </c>
      <c r="G20" s="567"/>
      <c r="H20" s="568">
        <v>32184825.741283435</v>
      </c>
    </row>
    <row r="21" spans="1:8">
      <c r="A21" s="373">
        <v>6.2</v>
      </c>
      <c r="B21" s="382" t="s">
        <v>572</v>
      </c>
      <c r="C21" s="567">
        <v>37379320.174545564</v>
      </c>
      <c r="D21" s="567">
        <v>17693318.076838773</v>
      </c>
      <c r="E21" s="568">
        <v>55072638.251384333</v>
      </c>
      <c r="F21" s="569">
        <v>11668609.648581183</v>
      </c>
      <c r="G21" s="569">
        <v>7127927.6645942936</v>
      </c>
      <c r="H21" s="568">
        <v>18796537.313175477</v>
      </c>
    </row>
    <row r="22" spans="1:8">
      <c r="A22" s="373">
        <v>7</v>
      </c>
      <c r="B22" s="376" t="s">
        <v>574</v>
      </c>
      <c r="C22" s="567"/>
      <c r="D22" s="567"/>
      <c r="E22" s="568">
        <v>0</v>
      </c>
      <c r="F22" s="567"/>
      <c r="G22" s="567"/>
      <c r="H22" s="568">
        <v>0</v>
      </c>
    </row>
    <row r="23" spans="1:8">
      <c r="A23" s="373">
        <v>8</v>
      </c>
      <c r="B23" s="383" t="s">
        <v>575</v>
      </c>
      <c r="C23" s="567">
        <v>3651626.4593548691</v>
      </c>
      <c r="D23" s="567">
        <v>0</v>
      </c>
      <c r="E23" s="568">
        <v>3651626.4593548691</v>
      </c>
      <c r="F23" s="567">
        <v>3286095.8751614019</v>
      </c>
      <c r="G23" s="567"/>
      <c r="H23" s="568">
        <v>3286095.8751614019</v>
      </c>
    </row>
    <row r="24" spans="1:8">
      <c r="A24" s="373">
        <v>9</v>
      </c>
      <c r="B24" s="379" t="s">
        <v>576</v>
      </c>
      <c r="C24" s="567">
        <v>20643828.830000006</v>
      </c>
      <c r="D24" s="567">
        <v>0</v>
      </c>
      <c r="E24" s="568">
        <v>20643828.830000006</v>
      </c>
      <c r="F24" s="567">
        <v>19309322.230000004</v>
      </c>
      <c r="G24" s="567">
        <v>0</v>
      </c>
      <c r="H24" s="568">
        <v>19309322.230000004</v>
      </c>
    </row>
    <row r="25" spans="1:8">
      <c r="A25" s="373">
        <v>9.1</v>
      </c>
      <c r="B25" s="381" t="s">
        <v>577</v>
      </c>
      <c r="C25" s="567">
        <v>20643828.830000006</v>
      </c>
      <c r="D25" s="567"/>
      <c r="E25" s="568">
        <v>20643828.830000006</v>
      </c>
      <c r="F25" s="567">
        <v>19309322.230000004</v>
      </c>
      <c r="G25" s="567"/>
      <c r="H25" s="568">
        <v>19309322.230000004</v>
      </c>
    </row>
    <row r="26" spans="1:8">
      <c r="A26" s="373">
        <v>9.1999999999999993</v>
      </c>
      <c r="B26" s="381" t="s">
        <v>578</v>
      </c>
      <c r="C26" s="567"/>
      <c r="D26" s="567"/>
      <c r="E26" s="568">
        <v>0</v>
      </c>
      <c r="F26" s="567"/>
      <c r="G26" s="567"/>
      <c r="H26" s="568">
        <v>0</v>
      </c>
    </row>
    <row r="27" spans="1:8">
      <c r="A27" s="373">
        <v>10</v>
      </c>
      <c r="B27" s="379" t="s">
        <v>579</v>
      </c>
      <c r="C27" s="567">
        <v>1120485.0400000012</v>
      </c>
      <c r="D27" s="567">
        <v>0</v>
      </c>
      <c r="E27" s="568">
        <v>1120485.0400000012</v>
      </c>
      <c r="F27" s="567">
        <v>278009.04000000027</v>
      </c>
      <c r="G27" s="567">
        <v>0</v>
      </c>
      <c r="H27" s="568">
        <v>278009.04000000027</v>
      </c>
    </row>
    <row r="28" spans="1:8">
      <c r="A28" s="373">
        <v>10.1</v>
      </c>
      <c r="B28" s="381" t="s">
        <v>580</v>
      </c>
      <c r="C28" s="567"/>
      <c r="D28" s="567"/>
      <c r="E28" s="568">
        <v>0</v>
      </c>
      <c r="F28" s="567"/>
      <c r="G28" s="567"/>
      <c r="H28" s="568">
        <v>0</v>
      </c>
    </row>
    <row r="29" spans="1:8">
      <c r="A29" s="373">
        <v>10.199999999999999</v>
      </c>
      <c r="B29" s="381" t="s">
        <v>581</v>
      </c>
      <c r="C29" s="567">
        <v>1120485.0400000012</v>
      </c>
      <c r="D29" s="567"/>
      <c r="E29" s="568">
        <v>1120485.0400000012</v>
      </c>
      <c r="F29" s="567">
        <v>278009.04000000027</v>
      </c>
      <c r="G29" s="567"/>
      <c r="H29" s="568">
        <v>278009.04000000027</v>
      </c>
    </row>
    <row r="30" spans="1:8">
      <c r="A30" s="373">
        <v>11</v>
      </c>
      <c r="B30" s="379" t="s">
        <v>582</v>
      </c>
      <c r="C30" s="567">
        <v>45248.5</v>
      </c>
      <c r="D30" s="567">
        <v>0</v>
      </c>
      <c r="E30" s="568">
        <v>45248.5</v>
      </c>
      <c r="F30" s="567">
        <v>45248.5</v>
      </c>
      <c r="G30" s="567">
        <v>0</v>
      </c>
      <c r="H30" s="568">
        <v>45248.5</v>
      </c>
    </row>
    <row r="31" spans="1:8">
      <c r="A31" s="373">
        <v>11.1</v>
      </c>
      <c r="B31" s="381" t="s">
        <v>583</v>
      </c>
      <c r="C31" s="567">
        <v>45248.5</v>
      </c>
      <c r="D31" s="567"/>
      <c r="E31" s="568">
        <v>45248.5</v>
      </c>
      <c r="F31" s="567">
        <v>45248.5</v>
      </c>
      <c r="G31" s="567">
        <v>0</v>
      </c>
      <c r="H31" s="568">
        <v>45248.5</v>
      </c>
    </row>
    <row r="32" spans="1:8">
      <c r="A32" s="373">
        <v>11.2</v>
      </c>
      <c r="B32" s="381" t="s">
        <v>584</v>
      </c>
      <c r="C32" s="567"/>
      <c r="D32" s="567"/>
      <c r="E32" s="568">
        <v>0</v>
      </c>
      <c r="F32" s="567"/>
      <c r="G32" s="567"/>
      <c r="H32" s="568">
        <v>0</v>
      </c>
    </row>
    <row r="33" spans="1:8">
      <c r="A33" s="373">
        <v>13</v>
      </c>
      <c r="B33" s="379" t="s">
        <v>585</v>
      </c>
      <c r="C33" s="569">
        <v>4994711.71</v>
      </c>
      <c r="D33" s="569">
        <v>38863.100000000006</v>
      </c>
      <c r="E33" s="568">
        <v>5033574.8099999996</v>
      </c>
      <c r="F33" s="567">
        <v>1402100.42</v>
      </c>
      <c r="G33" s="567">
        <v>6741.860000000016</v>
      </c>
      <c r="H33" s="568">
        <v>1408842.28</v>
      </c>
    </row>
    <row r="34" spans="1:8">
      <c r="A34" s="373">
        <v>13.1</v>
      </c>
      <c r="B34" s="384" t="s">
        <v>586</v>
      </c>
      <c r="C34" s="569"/>
      <c r="D34" s="569"/>
      <c r="E34" s="568">
        <v>0</v>
      </c>
      <c r="F34" s="567"/>
      <c r="G34" s="567"/>
      <c r="H34" s="568">
        <v>0</v>
      </c>
    </row>
    <row r="35" spans="1:8">
      <c r="A35" s="373">
        <v>13.2</v>
      </c>
      <c r="B35" s="384" t="s">
        <v>587</v>
      </c>
      <c r="C35" s="567"/>
      <c r="D35" s="567"/>
      <c r="E35" s="568">
        <v>0</v>
      </c>
      <c r="F35" s="567"/>
      <c r="G35" s="567"/>
      <c r="H35" s="568">
        <v>0</v>
      </c>
    </row>
    <row r="36" spans="1:8">
      <c r="A36" s="373">
        <v>14</v>
      </c>
      <c r="B36" s="385" t="s">
        <v>588</v>
      </c>
      <c r="C36" s="567">
        <v>134351592.25601602</v>
      </c>
      <c r="D36" s="567">
        <v>32717667.048262797</v>
      </c>
      <c r="E36" s="568">
        <v>167069259.30427882</v>
      </c>
      <c r="F36" s="567">
        <v>76477722.175026</v>
      </c>
      <c r="G36" s="567">
        <v>11278321.434594333</v>
      </c>
      <c r="H36" s="568">
        <v>87756043.609620333</v>
      </c>
    </row>
    <row r="37" spans="1:8" ht="22.5" customHeight="1">
      <c r="A37" s="373"/>
      <c r="B37" s="386" t="s">
        <v>589</v>
      </c>
      <c r="C37" s="588"/>
      <c r="D37" s="589"/>
      <c r="E37" s="589"/>
      <c r="F37" s="589"/>
      <c r="G37" s="589"/>
      <c r="H37" s="590"/>
    </row>
    <row r="38" spans="1:8">
      <c r="A38" s="373">
        <v>15</v>
      </c>
      <c r="B38" s="387" t="s">
        <v>590</v>
      </c>
      <c r="C38" s="567">
        <v>240.22999999998137</v>
      </c>
      <c r="D38" s="567">
        <v>0</v>
      </c>
      <c r="E38" s="568">
        <v>240.22999999998137</v>
      </c>
      <c r="F38" s="567">
        <v>82445.661205882876</v>
      </c>
      <c r="G38" s="567">
        <v>1602.1925999999512</v>
      </c>
      <c r="H38" s="568">
        <v>84047.853805882827</v>
      </c>
    </row>
    <row r="39" spans="1:8">
      <c r="A39" s="388">
        <v>15.1</v>
      </c>
      <c r="B39" s="389" t="s">
        <v>566</v>
      </c>
      <c r="C39" s="567">
        <v>240.22999999998137</v>
      </c>
      <c r="D39" s="567">
        <v>0</v>
      </c>
      <c r="E39" s="568">
        <v>240.22999999998137</v>
      </c>
      <c r="F39" s="567">
        <v>82445.661205882876</v>
      </c>
      <c r="G39" s="567">
        <v>1602.1925999999512</v>
      </c>
      <c r="H39" s="568">
        <v>84047.853805882827</v>
      </c>
    </row>
    <row r="40" spans="1:8" ht="24" customHeight="1">
      <c r="A40" s="388">
        <v>16</v>
      </c>
      <c r="B40" s="376" t="s">
        <v>591</v>
      </c>
      <c r="C40" s="567"/>
      <c r="D40" s="567"/>
      <c r="E40" s="568">
        <v>0</v>
      </c>
      <c r="F40" s="567"/>
      <c r="G40" s="567"/>
      <c r="H40" s="568">
        <v>0</v>
      </c>
    </row>
    <row r="41" spans="1:8">
      <c r="A41" s="388">
        <v>17</v>
      </c>
      <c r="B41" s="376" t="s">
        <v>592</v>
      </c>
      <c r="C41" s="567">
        <v>79802951.652684465</v>
      </c>
      <c r="D41" s="567">
        <v>22232761.02</v>
      </c>
      <c r="E41" s="568">
        <v>102035712.67268446</v>
      </c>
      <c r="F41" s="567">
        <v>18050649.804842014</v>
      </c>
      <c r="G41" s="567">
        <v>7165551.0599999968</v>
      </c>
      <c r="H41" s="568">
        <v>25216200.864842013</v>
      </c>
    </row>
    <row r="42" spans="1:8">
      <c r="A42" s="388">
        <v>17.100000000000001</v>
      </c>
      <c r="B42" s="390" t="s">
        <v>593</v>
      </c>
      <c r="C42" s="569">
        <v>79776058.112684458</v>
      </c>
      <c r="D42" s="569">
        <v>20860537.649999999</v>
      </c>
      <c r="E42" s="568">
        <v>100636595.76268446</v>
      </c>
      <c r="F42" s="569">
        <v>7988426.3448420307</v>
      </c>
      <c r="G42" s="569">
        <v>6907730.9399999967</v>
      </c>
      <c r="H42" s="568">
        <v>14896157.284842027</v>
      </c>
    </row>
    <row r="43" spans="1:8">
      <c r="A43" s="388">
        <v>17.2</v>
      </c>
      <c r="B43" s="391" t="s">
        <v>594</v>
      </c>
      <c r="C43" s="569">
        <v>0</v>
      </c>
      <c r="D43" s="569">
        <v>0</v>
      </c>
      <c r="E43" s="568">
        <v>0</v>
      </c>
      <c r="F43" s="567">
        <v>10027443.879999984</v>
      </c>
      <c r="G43" s="567">
        <v>0</v>
      </c>
      <c r="H43" s="568">
        <v>10027443.879999984</v>
      </c>
    </row>
    <row r="44" spans="1:8">
      <c r="A44" s="388">
        <v>17.3</v>
      </c>
      <c r="B44" s="390" t="s">
        <v>595</v>
      </c>
      <c r="C44" s="569"/>
      <c r="D44" s="569"/>
      <c r="E44" s="568">
        <v>0</v>
      </c>
      <c r="F44" s="567"/>
      <c r="G44" s="567"/>
      <c r="H44" s="568">
        <v>0</v>
      </c>
    </row>
    <row r="45" spans="1:8">
      <c r="A45" s="388">
        <v>17.399999999999999</v>
      </c>
      <c r="B45" s="390" t="s">
        <v>596</v>
      </c>
      <c r="C45" s="569">
        <v>26893.540000000074</v>
      </c>
      <c r="D45" s="569">
        <v>1372223.3699999999</v>
      </c>
      <c r="E45" s="568">
        <v>1399116.91</v>
      </c>
      <c r="F45" s="569">
        <v>34779.580000000009</v>
      </c>
      <c r="G45" s="569">
        <v>257820.12000000002</v>
      </c>
      <c r="H45" s="568">
        <v>292599.7</v>
      </c>
    </row>
    <row r="46" spans="1:8">
      <c r="A46" s="388">
        <v>18</v>
      </c>
      <c r="B46" s="379" t="s">
        <v>597</v>
      </c>
      <c r="C46" s="567">
        <v>26456.311641654211</v>
      </c>
      <c r="D46" s="567">
        <v>29558.818441389762</v>
      </c>
      <c r="E46" s="568">
        <v>56015.130083043972</v>
      </c>
      <c r="F46" s="567">
        <v>5240</v>
      </c>
      <c r="G46" s="567">
        <v>5136.793454215941</v>
      </c>
      <c r="H46" s="568">
        <v>10376.793454215942</v>
      </c>
    </row>
    <row r="47" spans="1:8">
      <c r="A47" s="388">
        <v>19</v>
      </c>
      <c r="B47" s="379" t="s">
        <v>598</v>
      </c>
      <c r="C47" s="567">
        <v>1831361.398579011</v>
      </c>
      <c r="D47" s="567">
        <v>0</v>
      </c>
      <c r="E47" s="568">
        <v>1831361.398579011</v>
      </c>
      <c r="F47" s="567">
        <v>1752441.5988421449</v>
      </c>
      <c r="G47" s="567">
        <v>0</v>
      </c>
      <c r="H47" s="568">
        <v>1752441.5988421449</v>
      </c>
    </row>
    <row r="48" spans="1:8">
      <c r="A48" s="388">
        <v>19.100000000000001</v>
      </c>
      <c r="B48" s="392" t="s">
        <v>599</v>
      </c>
      <c r="C48" s="567">
        <v>0</v>
      </c>
      <c r="D48" s="567">
        <v>0</v>
      </c>
      <c r="E48" s="568">
        <v>0</v>
      </c>
      <c r="F48" s="567">
        <v>0</v>
      </c>
      <c r="G48" s="567"/>
      <c r="H48" s="568">
        <v>0</v>
      </c>
    </row>
    <row r="49" spans="1:8">
      <c r="A49" s="388">
        <v>19.2</v>
      </c>
      <c r="B49" s="393" t="s">
        <v>600</v>
      </c>
      <c r="C49" s="567">
        <v>1831361.398579011</v>
      </c>
      <c r="D49" s="567">
        <v>0</v>
      </c>
      <c r="E49" s="568">
        <v>1831361.398579011</v>
      </c>
      <c r="F49" s="567">
        <v>1752441.5988421449</v>
      </c>
      <c r="G49" s="567">
        <v>0</v>
      </c>
      <c r="H49" s="568">
        <v>1752441.5988421449</v>
      </c>
    </row>
    <row r="50" spans="1:8">
      <c r="A50" s="388">
        <v>20</v>
      </c>
      <c r="B50" s="394" t="s">
        <v>601</v>
      </c>
      <c r="C50" s="567">
        <v>2878544.5300000003</v>
      </c>
      <c r="D50" s="567">
        <v>0</v>
      </c>
      <c r="E50" s="568">
        <v>2878544.5300000003</v>
      </c>
      <c r="F50" s="567">
        <v>2878544.5300000003</v>
      </c>
      <c r="G50" s="567">
        <v>0</v>
      </c>
      <c r="H50" s="568">
        <v>2878544.5300000003</v>
      </c>
    </row>
    <row r="51" spans="1:8">
      <c r="A51" s="388">
        <v>21</v>
      </c>
      <c r="B51" s="383" t="s">
        <v>602</v>
      </c>
      <c r="C51" s="567">
        <v>988505.64000000048</v>
      </c>
      <c r="D51" s="567">
        <v>242202.71999999997</v>
      </c>
      <c r="E51" s="568">
        <v>1230708.3600000003</v>
      </c>
      <c r="F51" s="567">
        <v>616685.59999999986</v>
      </c>
      <c r="G51" s="567">
        <v>210126.56999999995</v>
      </c>
      <c r="H51" s="568">
        <v>826812.16999999981</v>
      </c>
    </row>
    <row r="52" spans="1:8">
      <c r="A52" s="388">
        <v>21.1</v>
      </c>
      <c r="B52" s="391" t="s">
        <v>603</v>
      </c>
      <c r="C52" s="567"/>
      <c r="D52" s="567"/>
      <c r="E52" s="568">
        <v>0</v>
      </c>
      <c r="F52" s="567"/>
      <c r="G52" s="567"/>
      <c r="H52" s="568">
        <v>0</v>
      </c>
    </row>
    <row r="53" spans="1:8">
      <c r="A53" s="388">
        <v>22</v>
      </c>
      <c r="B53" s="395" t="s">
        <v>604</v>
      </c>
      <c r="C53" s="567">
        <v>85528059.762905136</v>
      </c>
      <c r="D53" s="567">
        <v>22504522.558441389</v>
      </c>
      <c r="E53" s="568">
        <v>108032582.32134652</v>
      </c>
      <c r="F53" s="567">
        <v>23386007.194890045</v>
      </c>
      <c r="G53" s="567">
        <v>7382416.6160542127</v>
      </c>
      <c r="H53" s="568">
        <v>30768423.810944259</v>
      </c>
    </row>
    <row r="54" spans="1:8" ht="24" customHeight="1">
      <c r="A54" s="388"/>
      <c r="B54" s="396" t="s">
        <v>605</v>
      </c>
      <c r="C54" s="588"/>
      <c r="D54" s="589"/>
      <c r="E54" s="589"/>
      <c r="F54" s="589"/>
      <c r="G54" s="589"/>
      <c r="H54" s="590"/>
    </row>
    <row r="55" spans="1:8">
      <c r="A55" s="388">
        <v>23</v>
      </c>
      <c r="B55" s="394" t="s">
        <v>606</v>
      </c>
      <c r="C55" s="567">
        <v>72746400</v>
      </c>
      <c r="D55" s="567"/>
      <c r="E55" s="568">
        <v>72746400</v>
      </c>
      <c r="F55" s="567">
        <v>62946400</v>
      </c>
      <c r="G55" s="567"/>
      <c r="H55" s="568">
        <v>62946400</v>
      </c>
    </row>
    <row r="56" spans="1:8">
      <c r="A56" s="388">
        <v>24</v>
      </c>
      <c r="B56" s="394" t="s">
        <v>607</v>
      </c>
      <c r="C56" s="567"/>
      <c r="D56" s="567"/>
      <c r="E56" s="568">
        <v>0</v>
      </c>
      <c r="F56" s="567"/>
      <c r="G56" s="567"/>
      <c r="H56" s="568">
        <v>0</v>
      </c>
    </row>
    <row r="57" spans="1:8">
      <c r="A57" s="388">
        <v>25</v>
      </c>
      <c r="B57" s="379" t="s">
        <v>608</v>
      </c>
      <c r="C57" s="567"/>
      <c r="D57" s="567"/>
      <c r="E57" s="568">
        <v>0</v>
      </c>
      <c r="F57" s="567"/>
      <c r="G57" s="567"/>
      <c r="H57" s="568">
        <v>0</v>
      </c>
    </row>
    <row r="58" spans="1:8">
      <c r="A58" s="388">
        <v>26</v>
      </c>
      <c r="B58" s="379" t="s">
        <v>609</v>
      </c>
      <c r="C58" s="567"/>
      <c r="D58" s="567"/>
      <c r="E58" s="568">
        <v>0</v>
      </c>
      <c r="F58" s="567"/>
      <c r="G58" s="567"/>
      <c r="H58" s="568">
        <v>0</v>
      </c>
    </row>
    <row r="59" spans="1:8">
      <c r="A59" s="388">
        <v>27</v>
      </c>
      <c r="B59" s="379" t="s">
        <v>610</v>
      </c>
      <c r="C59" s="567">
        <v>0</v>
      </c>
      <c r="D59" s="567">
        <v>0</v>
      </c>
      <c r="E59" s="568">
        <v>0</v>
      </c>
      <c r="F59" s="567"/>
      <c r="G59" s="567"/>
      <c r="H59" s="568">
        <v>0</v>
      </c>
    </row>
    <row r="60" spans="1:8">
      <c r="A60" s="388">
        <v>27.1</v>
      </c>
      <c r="B60" s="390" t="s">
        <v>611</v>
      </c>
      <c r="C60" s="567"/>
      <c r="D60" s="567"/>
      <c r="E60" s="568">
        <v>0</v>
      </c>
      <c r="F60" s="567"/>
      <c r="G60" s="567"/>
      <c r="H60" s="568">
        <v>0</v>
      </c>
    </row>
    <row r="61" spans="1:8">
      <c r="A61" s="388">
        <v>27.2</v>
      </c>
      <c r="B61" s="390" t="s">
        <v>612</v>
      </c>
      <c r="C61" s="567"/>
      <c r="D61" s="567"/>
      <c r="E61" s="568">
        <v>0</v>
      </c>
      <c r="F61" s="567"/>
      <c r="G61" s="567"/>
      <c r="H61" s="568">
        <v>0</v>
      </c>
    </row>
    <row r="62" spans="1:8">
      <c r="A62" s="388">
        <v>28</v>
      </c>
      <c r="B62" s="397" t="s">
        <v>613</v>
      </c>
      <c r="C62" s="567"/>
      <c r="D62" s="567"/>
      <c r="E62" s="568">
        <v>0</v>
      </c>
      <c r="F62" s="567"/>
      <c r="G62" s="567"/>
      <c r="H62" s="568">
        <v>0</v>
      </c>
    </row>
    <row r="63" spans="1:8">
      <c r="A63" s="388">
        <v>29</v>
      </c>
      <c r="B63" s="379" t="s">
        <v>614</v>
      </c>
      <c r="C63" s="567">
        <v>3985507.7298158458</v>
      </c>
      <c r="D63" s="567">
        <v>0</v>
      </c>
      <c r="E63" s="568">
        <v>3985507.7298158458</v>
      </c>
      <c r="F63" s="567">
        <v>4352500.4589957595</v>
      </c>
      <c r="G63" s="567"/>
      <c r="H63" s="568">
        <v>4352500.4589957595</v>
      </c>
    </row>
    <row r="64" spans="1:8">
      <c r="A64" s="388">
        <v>29.1</v>
      </c>
      <c r="B64" s="382" t="s">
        <v>615</v>
      </c>
      <c r="C64" s="567">
        <v>3985507.7298158458</v>
      </c>
      <c r="D64" s="567"/>
      <c r="E64" s="568">
        <v>3985507.7298158458</v>
      </c>
      <c r="F64" s="567">
        <v>4352500.4589957595</v>
      </c>
      <c r="G64" s="567"/>
      <c r="H64" s="568">
        <v>4352500.4589957595</v>
      </c>
    </row>
    <row r="65" spans="1:8" ht="24.95" customHeight="1">
      <c r="A65" s="388">
        <v>29.2</v>
      </c>
      <c r="B65" s="392" t="s">
        <v>616</v>
      </c>
      <c r="C65" s="567"/>
      <c r="D65" s="567"/>
      <c r="E65" s="568">
        <v>0</v>
      </c>
      <c r="F65" s="567"/>
      <c r="G65" s="567"/>
      <c r="H65" s="568">
        <v>0</v>
      </c>
    </row>
    <row r="66" spans="1:8" ht="22.5" customHeight="1">
      <c r="A66" s="388">
        <v>29.3</v>
      </c>
      <c r="B66" s="392" t="s">
        <v>617</v>
      </c>
      <c r="C66" s="567"/>
      <c r="D66" s="567"/>
      <c r="E66" s="568">
        <v>0</v>
      </c>
      <c r="F66" s="567"/>
      <c r="G66" s="567"/>
      <c r="H66" s="568">
        <v>0</v>
      </c>
    </row>
    <row r="67" spans="1:8">
      <c r="A67" s="388">
        <v>30</v>
      </c>
      <c r="B67" s="379" t="s">
        <v>618</v>
      </c>
      <c r="C67" s="567">
        <v>-17695230.990883514</v>
      </c>
      <c r="D67" s="567"/>
      <c r="E67" s="568">
        <v>-17695230.990883514</v>
      </c>
      <c r="F67" s="567">
        <v>-10311280.901719742</v>
      </c>
      <c r="G67" s="567"/>
      <c r="H67" s="568">
        <v>-10311280.901719742</v>
      </c>
    </row>
    <row r="68" spans="1:8">
      <c r="A68" s="388">
        <v>31</v>
      </c>
      <c r="B68" s="398" t="s">
        <v>619</v>
      </c>
      <c r="C68" s="567">
        <v>59036676.738932326</v>
      </c>
      <c r="D68" s="567">
        <v>0</v>
      </c>
      <c r="E68" s="568">
        <v>59036676.738932326</v>
      </c>
      <c r="F68" s="567">
        <v>56987619.557276018</v>
      </c>
      <c r="G68" s="567">
        <v>0</v>
      </c>
      <c r="H68" s="568">
        <v>56987619.557276018</v>
      </c>
    </row>
    <row r="69" spans="1:8">
      <c r="A69" s="388">
        <v>32</v>
      </c>
      <c r="B69" s="399" t="s">
        <v>620</v>
      </c>
      <c r="C69" s="567">
        <v>144564736.50183746</v>
      </c>
      <c r="D69" s="567">
        <v>22504522.558441389</v>
      </c>
      <c r="E69" s="568">
        <v>167069259.06027886</v>
      </c>
      <c r="F69" s="567">
        <v>80373626.752166063</v>
      </c>
      <c r="G69" s="567">
        <v>7382416.6160542127</v>
      </c>
      <c r="H69" s="568">
        <v>87756043.36822027</v>
      </c>
    </row>
  </sheetData>
  <mergeCells count="5">
    <mergeCell ref="A4:A6"/>
    <mergeCell ref="B4:B5"/>
    <mergeCell ref="C4:E4"/>
    <mergeCell ref="F4:H4"/>
    <mergeCell ref="C6:H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topLeftCell="A4" zoomScale="80" zoomScaleNormal="80" workbookViewId="0">
      <selection activeCell="C6" sqref="C6:H45"/>
    </sheetView>
  </sheetViews>
  <sheetFormatPr defaultRowHeight="15"/>
  <cols>
    <col min="2" max="2" width="66.5703125" customWidth="1"/>
    <col min="3" max="8" width="17.85546875" customWidth="1"/>
  </cols>
  <sheetData>
    <row r="1" spans="1:8" s="5" customFormat="1" ht="14.25">
      <c r="A1" s="2" t="s">
        <v>30</v>
      </c>
      <c r="B1" s="3" t="str">
        <f>'Info '!C2</f>
        <v>JSC Silk Bank</v>
      </c>
      <c r="C1" s="3"/>
      <c r="D1" s="4"/>
      <c r="E1" s="4"/>
      <c r="F1" s="4"/>
      <c r="G1" s="4"/>
    </row>
    <row r="2" spans="1:8" s="5" customFormat="1" ht="14.25">
      <c r="A2" s="2" t="s">
        <v>31</v>
      </c>
      <c r="B2" s="537">
        <f>'1. key ratios '!B2</f>
        <v>45291</v>
      </c>
      <c r="C2" s="3"/>
      <c r="D2" s="4"/>
      <c r="E2" s="4"/>
      <c r="F2" s="4"/>
      <c r="G2" s="4"/>
    </row>
    <row r="4" spans="1:8">
      <c r="A4" s="700" t="s">
        <v>6</v>
      </c>
      <c r="B4" s="702" t="s">
        <v>621</v>
      </c>
      <c r="C4" s="695" t="s">
        <v>558</v>
      </c>
      <c r="D4" s="695"/>
      <c r="E4" s="695"/>
      <c r="F4" s="695" t="s">
        <v>559</v>
      </c>
      <c r="G4" s="695"/>
      <c r="H4" s="696"/>
    </row>
    <row r="5" spans="1:8" ht="15.6" customHeight="1">
      <c r="A5" s="701"/>
      <c r="B5" s="703"/>
      <c r="C5" s="402" t="s">
        <v>32</v>
      </c>
      <c r="D5" s="402" t="s">
        <v>33</v>
      </c>
      <c r="E5" s="402" t="s">
        <v>34</v>
      </c>
      <c r="F5" s="402" t="s">
        <v>32</v>
      </c>
      <c r="G5" s="402" t="s">
        <v>33</v>
      </c>
      <c r="H5" s="402" t="s">
        <v>34</v>
      </c>
    </row>
    <row r="6" spans="1:8">
      <c r="A6" s="403">
        <v>1</v>
      </c>
      <c r="B6" s="404" t="s">
        <v>622</v>
      </c>
      <c r="C6" s="572">
        <v>8390991.6259471755</v>
      </c>
      <c r="D6" s="572">
        <v>1213918.6720988187</v>
      </c>
      <c r="E6" s="573">
        <v>9604910.2980459947</v>
      </c>
      <c r="F6" s="572">
        <v>5438431.3154241759</v>
      </c>
      <c r="G6" s="572">
        <v>524029.67999999993</v>
      </c>
      <c r="H6" s="573">
        <v>5962460.9954241756</v>
      </c>
    </row>
    <row r="7" spans="1:8">
      <c r="A7" s="403">
        <v>1.1000000000000001</v>
      </c>
      <c r="B7" s="392" t="s">
        <v>565</v>
      </c>
      <c r="C7" s="572"/>
      <c r="D7" s="572"/>
      <c r="E7" s="573">
        <v>0</v>
      </c>
      <c r="F7" s="572"/>
      <c r="G7" s="572"/>
      <c r="H7" s="573">
        <v>0</v>
      </c>
    </row>
    <row r="8" spans="1:8">
      <c r="A8" s="403">
        <v>1.2</v>
      </c>
      <c r="B8" s="392" t="s">
        <v>567</v>
      </c>
      <c r="C8" s="572"/>
      <c r="D8" s="572"/>
      <c r="E8" s="573">
        <v>0</v>
      </c>
      <c r="F8" s="572"/>
      <c r="G8" s="572"/>
      <c r="H8" s="573">
        <v>0</v>
      </c>
    </row>
    <row r="9" spans="1:8" ht="21.6" customHeight="1">
      <c r="A9" s="403">
        <v>1.3</v>
      </c>
      <c r="B9" s="392" t="s">
        <v>623</v>
      </c>
      <c r="C9" s="572"/>
      <c r="D9" s="572"/>
      <c r="E9" s="573">
        <v>0</v>
      </c>
      <c r="F9" s="572"/>
      <c r="G9" s="572"/>
      <c r="H9" s="573">
        <v>0</v>
      </c>
    </row>
    <row r="10" spans="1:8">
      <c r="A10" s="403">
        <v>1.4</v>
      </c>
      <c r="B10" s="392" t="s">
        <v>569</v>
      </c>
      <c r="C10" s="572"/>
      <c r="D10" s="572"/>
      <c r="E10" s="573">
        <v>0</v>
      </c>
      <c r="F10" s="572"/>
      <c r="G10" s="572"/>
      <c r="H10" s="573">
        <v>0</v>
      </c>
    </row>
    <row r="11" spans="1:8">
      <c r="A11" s="403">
        <v>1.5</v>
      </c>
      <c r="B11" s="392" t="s">
        <v>573</v>
      </c>
      <c r="C11" s="572">
        <v>8390991.6259471755</v>
      </c>
      <c r="D11" s="572">
        <v>1213918.6720988187</v>
      </c>
      <c r="E11" s="573">
        <v>9604910.2980459947</v>
      </c>
      <c r="F11" s="572">
        <v>5438431.3154241759</v>
      </c>
      <c r="G11" s="572">
        <v>524029.67999999993</v>
      </c>
      <c r="H11" s="573">
        <v>5962460.9954241756</v>
      </c>
    </row>
    <row r="12" spans="1:8">
      <c r="A12" s="403">
        <v>1.6</v>
      </c>
      <c r="B12" s="393" t="s">
        <v>455</v>
      </c>
      <c r="C12" s="572"/>
      <c r="D12" s="572"/>
      <c r="E12" s="573">
        <v>0</v>
      </c>
      <c r="F12" s="572"/>
      <c r="G12" s="572"/>
      <c r="H12" s="573">
        <v>0</v>
      </c>
    </row>
    <row r="13" spans="1:8">
      <c r="A13" s="403">
        <v>2</v>
      </c>
      <c r="B13" s="405" t="s">
        <v>624</v>
      </c>
      <c r="C13" s="572">
        <v>-5140099.5178424213</v>
      </c>
      <c r="D13" s="572">
        <v>-345786.05999999988</v>
      </c>
      <c r="E13" s="573">
        <v>-5485885.5778424209</v>
      </c>
      <c r="F13" s="572">
        <v>-2511080.7963446882</v>
      </c>
      <c r="G13" s="572">
        <v>-9853.2399999999652</v>
      </c>
      <c r="H13" s="573">
        <v>-2520934.0363446879</v>
      </c>
    </row>
    <row r="14" spans="1:8">
      <c r="A14" s="403">
        <v>2.1</v>
      </c>
      <c r="B14" s="392" t="s">
        <v>625</v>
      </c>
      <c r="C14" s="572"/>
      <c r="D14" s="572"/>
      <c r="E14" s="573">
        <v>0</v>
      </c>
      <c r="F14" s="572"/>
      <c r="G14" s="572"/>
      <c r="H14" s="573">
        <v>0</v>
      </c>
    </row>
    <row r="15" spans="1:8" ht="24.6" customHeight="1">
      <c r="A15" s="403">
        <v>2.2000000000000002</v>
      </c>
      <c r="B15" s="392" t="s">
        <v>626</v>
      </c>
      <c r="C15" s="572"/>
      <c r="D15" s="572"/>
      <c r="E15" s="573">
        <v>0</v>
      </c>
      <c r="F15" s="572"/>
      <c r="G15" s="572"/>
      <c r="H15" s="573">
        <v>0</v>
      </c>
    </row>
    <row r="16" spans="1:8" ht="20.45" customHeight="1">
      <c r="A16" s="403">
        <v>2.2999999999999998</v>
      </c>
      <c r="B16" s="392" t="s">
        <v>627</v>
      </c>
      <c r="C16" s="572">
        <v>-5140099.5178424213</v>
      </c>
      <c r="D16" s="572">
        <v>-345786.05999999988</v>
      </c>
      <c r="E16" s="573">
        <v>-5485885.5778424209</v>
      </c>
      <c r="F16" s="572">
        <v>-2511080.7963446882</v>
      </c>
      <c r="G16" s="572">
        <v>-9853.2399999999652</v>
      </c>
      <c r="H16" s="573">
        <v>-2520934.0363446879</v>
      </c>
    </row>
    <row r="17" spans="1:8">
      <c r="A17" s="403">
        <v>2.4</v>
      </c>
      <c r="B17" s="392" t="s">
        <v>628</v>
      </c>
      <c r="C17" s="572"/>
      <c r="D17" s="572"/>
      <c r="E17" s="573">
        <v>0</v>
      </c>
      <c r="F17" s="572"/>
      <c r="G17" s="572"/>
      <c r="H17" s="573">
        <v>0</v>
      </c>
    </row>
    <row r="18" spans="1:8">
      <c r="A18" s="403">
        <v>3</v>
      </c>
      <c r="B18" s="405" t="s">
        <v>629</v>
      </c>
      <c r="C18" s="572"/>
      <c r="D18" s="572"/>
      <c r="E18" s="573">
        <v>0</v>
      </c>
      <c r="F18" s="572"/>
      <c r="G18" s="572"/>
      <c r="H18" s="573">
        <v>0</v>
      </c>
    </row>
    <row r="19" spans="1:8">
      <c r="A19" s="403">
        <v>4</v>
      </c>
      <c r="B19" s="405" t="s">
        <v>630</v>
      </c>
      <c r="C19" s="572">
        <v>121111.62000000017</v>
      </c>
      <c r="D19" s="572">
        <v>102786.47000000002</v>
      </c>
      <c r="E19" s="573">
        <v>223898.0900000002</v>
      </c>
      <c r="F19" s="572">
        <v>181456.40000000002</v>
      </c>
      <c r="G19" s="572">
        <v>46283.880000000005</v>
      </c>
      <c r="H19" s="573">
        <v>227740.28000000003</v>
      </c>
    </row>
    <row r="20" spans="1:8">
      <c r="A20" s="403">
        <v>5</v>
      </c>
      <c r="B20" s="405" t="s">
        <v>631</v>
      </c>
      <c r="C20" s="572">
        <v>-109818.22</v>
      </c>
      <c r="D20" s="572">
        <v>-97277.489999999991</v>
      </c>
      <c r="E20" s="573">
        <v>-207095.71</v>
      </c>
      <c r="F20" s="572">
        <v>-49832.050000000047</v>
      </c>
      <c r="G20" s="572">
        <v>-47709.74000000002</v>
      </c>
      <c r="H20" s="573">
        <v>-97541.790000000066</v>
      </c>
    </row>
    <row r="21" spans="1:8" ht="24" customHeight="1">
      <c r="A21" s="403">
        <v>6</v>
      </c>
      <c r="B21" s="405" t="s">
        <v>632</v>
      </c>
      <c r="C21" s="572"/>
      <c r="D21" s="572"/>
      <c r="E21" s="573">
        <v>0</v>
      </c>
      <c r="F21" s="572"/>
      <c r="G21" s="572"/>
      <c r="H21" s="573">
        <v>0</v>
      </c>
    </row>
    <row r="22" spans="1:8" ht="18.600000000000001" customHeight="1">
      <c r="A22" s="403">
        <v>7</v>
      </c>
      <c r="B22" s="405" t="s">
        <v>633</v>
      </c>
      <c r="C22" s="572"/>
      <c r="D22" s="572"/>
      <c r="E22" s="573">
        <v>0</v>
      </c>
      <c r="F22" s="572"/>
      <c r="G22" s="572"/>
      <c r="H22" s="573">
        <v>0</v>
      </c>
    </row>
    <row r="23" spans="1:8" ht="25.5" customHeight="1">
      <c r="A23" s="403">
        <v>8</v>
      </c>
      <c r="B23" s="406" t="s">
        <v>634</v>
      </c>
      <c r="C23" s="572"/>
      <c r="D23" s="572"/>
      <c r="E23" s="573">
        <v>0</v>
      </c>
      <c r="F23" s="572"/>
      <c r="G23" s="572"/>
      <c r="H23" s="573">
        <v>0</v>
      </c>
    </row>
    <row r="24" spans="1:8" ht="34.5" customHeight="1">
      <c r="A24" s="403">
        <v>9</v>
      </c>
      <c r="B24" s="406" t="s">
        <v>635</v>
      </c>
      <c r="C24" s="572"/>
      <c r="D24" s="572"/>
      <c r="E24" s="573">
        <v>0</v>
      </c>
      <c r="F24" s="572"/>
      <c r="G24" s="572"/>
      <c r="H24" s="573">
        <v>0</v>
      </c>
    </row>
    <row r="25" spans="1:8">
      <c r="A25" s="403">
        <v>10</v>
      </c>
      <c r="B25" s="405" t="s">
        <v>636</v>
      </c>
      <c r="C25" s="572">
        <v>700495.25314170867</v>
      </c>
      <c r="D25" s="572">
        <v>0</v>
      </c>
      <c r="E25" s="573">
        <v>700495.25314170867</v>
      </c>
      <c r="F25" s="572">
        <v>38167.456282291561</v>
      </c>
      <c r="G25" s="572">
        <v>0</v>
      </c>
      <c r="H25" s="573">
        <v>38167.456282291561</v>
      </c>
    </row>
    <row r="26" spans="1:8">
      <c r="A26" s="403">
        <v>11</v>
      </c>
      <c r="B26" s="407" t="s">
        <v>637</v>
      </c>
      <c r="C26" s="572">
        <v>-75714.656308175443</v>
      </c>
      <c r="D26" s="572">
        <v>0</v>
      </c>
      <c r="E26" s="573">
        <v>-75714.656308175443</v>
      </c>
      <c r="F26" s="572">
        <v>31910.779067402327</v>
      </c>
      <c r="G26" s="572">
        <v>0</v>
      </c>
      <c r="H26" s="573">
        <v>31910.779067402327</v>
      </c>
    </row>
    <row r="27" spans="1:8">
      <c r="A27" s="403">
        <v>12</v>
      </c>
      <c r="B27" s="405" t="s">
        <v>638</v>
      </c>
      <c r="C27" s="572">
        <v>70876.812015014584</v>
      </c>
      <c r="D27" s="572">
        <v>339.34</v>
      </c>
      <c r="E27" s="573">
        <v>71216.152015014581</v>
      </c>
      <c r="F27" s="574">
        <v>39638.067499986886</v>
      </c>
      <c r="G27" s="575">
        <v>16655.260000000002</v>
      </c>
      <c r="H27" s="573">
        <v>56293.327499986888</v>
      </c>
    </row>
    <row r="28" spans="1:8">
      <c r="A28" s="403">
        <v>13</v>
      </c>
      <c r="B28" s="408" t="s">
        <v>639</v>
      </c>
      <c r="C28" s="572">
        <v>-14043.119615</v>
      </c>
      <c r="D28" s="572">
        <v>0</v>
      </c>
      <c r="E28" s="573">
        <v>-14043.119615</v>
      </c>
      <c r="F28" s="575">
        <v>-6587.6074999999992</v>
      </c>
      <c r="G28" s="575">
        <v>0</v>
      </c>
      <c r="H28" s="573">
        <v>-6587.6074999999992</v>
      </c>
    </row>
    <row r="29" spans="1:8">
      <c r="A29" s="403">
        <v>14</v>
      </c>
      <c r="B29" s="409" t="s">
        <v>640</v>
      </c>
      <c r="C29" s="572">
        <v>-9632631.6300000008</v>
      </c>
      <c r="D29" s="572">
        <v>-1314671.9300000002</v>
      </c>
      <c r="E29" s="573">
        <v>-10947303.560000001</v>
      </c>
      <c r="F29" s="575">
        <v>-6105881.7100000009</v>
      </c>
      <c r="G29" s="575">
        <v>-750186.68</v>
      </c>
      <c r="H29" s="576">
        <v>-6856068.3900000006</v>
      </c>
    </row>
    <row r="30" spans="1:8">
      <c r="A30" s="403">
        <v>14.1</v>
      </c>
      <c r="B30" s="381" t="s">
        <v>641</v>
      </c>
      <c r="C30" s="572">
        <v>-6607226.6000000006</v>
      </c>
      <c r="D30" s="572">
        <v>0</v>
      </c>
      <c r="E30" s="573">
        <v>-6607226.6000000006</v>
      </c>
      <c r="F30" s="575">
        <v>-3793899.2800000012</v>
      </c>
      <c r="G30" s="575">
        <v>0</v>
      </c>
      <c r="H30" s="576">
        <v>-3793899.2800000012</v>
      </c>
    </row>
    <row r="31" spans="1:8">
      <c r="A31" s="403">
        <v>14.2</v>
      </c>
      <c r="B31" s="381" t="s">
        <v>642</v>
      </c>
      <c r="C31" s="572">
        <v>-3025405.0300000003</v>
      </c>
      <c r="D31" s="572">
        <v>-1314671.9300000002</v>
      </c>
      <c r="E31" s="573">
        <v>-4340076.9600000009</v>
      </c>
      <c r="F31" s="575">
        <v>-2311982.4299999997</v>
      </c>
      <c r="G31" s="575">
        <v>-750186.68</v>
      </c>
      <c r="H31" s="576">
        <v>-3062169.11</v>
      </c>
    </row>
    <row r="32" spans="1:8">
      <c r="A32" s="403">
        <v>15</v>
      </c>
      <c r="B32" s="405" t="s">
        <v>643</v>
      </c>
      <c r="C32" s="572">
        <v>-990970.64</v>
      </c>
      <c r="D32" s="572">
        <v>0</v>
      </c>
      <c r="E32" s="573">
        <v>-990970.64</v>
      </c>
      <c r="F32" s="575">
        <v>-719984.41999999993</v>
      </c>
      <c r="G32" s="575">
        <v>0</v>
      </c>
      <c r="H32" s="576">
        <v>-719984.41999999993</v>
      </c>
    </row>
    <row r="33" spans="1:8" ht="22.5" customHeight="1">
      <c r="A33" s="403">
        <v>16</v>
      </c>
      <c r="B33" s="379" t="s">
        <v>644</v>
      </c>
      <c r="C33" s="572"/>
      <c r="D33" s="572"/>
      <c r="E33" s="573">
        <v>0</v>
      </c>
      <c r="F33" s="572"/>
      <c r="G33" s="572"/>
      <c r="H33" s="573">
        <v>0</v>
      </c>
    </row>
    <row r="34" spans="1:8">
      <c r="A34" s="403">
        <v>17</v>
      </c>
      <c r="B34" s="405" t="s">
        <v>645</v>
      </c>
      <c r="C34" s="572">
        <v>-38629.872823600395</v>
      </c>
      <c r="D34" s="572">
        <v>-24422.02498717382</v>
      </c>
      <c r="E34" s="573">
        <v>-63051.897810774215</v>
      </c>
      <c r="F34" s="572">
        <v>-5239.9999999999854</v>
      </c>
      <c r="G34" s="572">
        <v>-5136.793454215941</v>
      </c>
      <c r="H34" s="573">
        <v>-10376.793454215927</v>
      </c>
    </row>
    <row r="35" spans="1:8">
      <c r="A35" s="403">
        <v>17.100000000000001</v>
      </c>
      <c r="B35" s="381" t="s">
        <v>646</v>
      </c>
      <c r="C35" s="572">
        <v>-38629.872823600395</v>
      </c>
      <c r="D35" s="572">
        <v>-24422.02498717382</v>
      </c>
      <c r="E35" s="573">
        <v>-63051.897810774215</v>
      </c>
      <c r="F35" s="572">
        <v>-5239.9999999999854</v>
      </c>
      <c r="G35" s="572">
        <v>-5136.793454215941</v>
      </c>
      <c r="H35" s="573">
        <v>-10376.793454215927</v>
      </c>
    </row>
    <row r="36" spans="1:8">
      <c r="A36" s="403">
        <v>17.2</v>
      </c>
      <c r="B36" s="381" t="s">
        <v>647</v>
      </c>
      <c r="C36" s="572"/>
      <c r="D36" s="572"/>
      <c r="E36" s="573">
        <v>0</v>
      </c>
      <c r="F36" s="572"/>
      <c r="G36" s="572"/>
      <c r="H36" s="573">
        <v>0</v>
      </c>
    </row>
    <row r="37" spans="1:8" ht="41.45" customHeight="1">
      <c r="A37" s="403">
        <v>18</v>
      </c>
      <c r="B37" s="410" t="s">
        <v>648</v>
      </c>
      <c r="C37" s="572">
        <v>-748995.07088048349</v>
      </c>
      <c r="D37" s="572">
        <v>51955.73014566183</v>
      </c>
      <c r="E37" s="573">
        <v>-697039.34073482163</v>
      </c>
      <c r="F37" s="577">
        <v>367486.05713711301</v>
      </c>
      <c r="G37" s="577">
        <v>106453.32999999999</v>
      </c>
      <c r="H37" s="573">
        <v>473939.38713711302</v>
      </c>
    </row>
    <row r="38" spans="1:8">
      <c r="A38" s="403">
        <v>18.100000000000001</v>
      </c>
      <c r="B38" s="411" t="s">
        <v>649</v>
      </c>
      <c r="C38" s="572"/>
      <c r="D38" s="572"/>
      <c r="E38" s="573">
        <v>0</v>
      </c>
      <c r="F38" s="577"/>
      <c r="G38" s="577"/>
      <c r="H38" s="573">
        <v>0</v>
      </c>
    </row>
    <row r="39" spans="1:8">
      <c r="A39" s="403">
        <v>18.2</v>
      </c>
      <c r="B39" s="411" t="s">
        <v>650</v>
      </c>
      <c r="C39" s="572">
        <v>-748995.07088048349</v>
      </c>
      <c r="D39" s="572">
        <v>51955.73014566183</v>
      </c>
      <c r="E39" s="573">
        <v>-697039.34073482163</v>
      </c>
      <c r="F39" s="578">
        <v>367486.05713711301</v>
      </c>
      <c r="G39" s="577">
        <v>106453.32999999999</v>
      </c>
      <c r="H39" s="573">
        <v>473939.38713711302</v>
      </c>
    </row>
    <row r="40" spans="1:8" ht="24.6" customHeight="1">
      <c r="A40" s="403">
        <v>19</v>
      </c>
      <c r="B40" s="410" t="s">
        <v>651</v>
      </c>
      <c r="C40" s="572"/>
      <c r="D40" s="572"/>
      <c r="E40" s="573">
        <v>0</v>
      </c>
      <c r="F40" s="572"/>
      <c r="G40" s="572"/>
      <c r="H40" s="573">
        <v>0</v>
      </c>
    </row>
    <row r="41" spans="1:8" ht="17.45" customHeight="1">
      <c r="A41" s="403">
        <v>20</v>
      </c>
      <c r="B41" s="410" t="s">
        <v>652</v>
      </c>
      <c r="C41" s="572">
        <v>558489.82050164836</v>
      </c>
      <c r="D41" s="572">
        <v>0</v>
      </c>
      <c r="E41" s="573">
        <v>558489.82050164836</v>
      </c>
      <c r="F41" s="572">
        <v>32827.455804541241</v>
      </c>
      <c r="G41" s="572">
        <v>0</v>
      </c>
      <c r="H41" s="573">
        <v>32827.455804541241</v>
      </c>
    </row>
    <row r="42" spans="1:8" ht="26.45" customHeight="1">
      <c r="A42" s="403">
        <v>21</v>
      </c>
      <c r="B42" s="410" t="s">
        <v>653</v>
      </c>
      <c r="C42" s="572"/>
      <c r="D42" s="572"/>
      <c r="E42" s="573">
        <v>0</v>
      </c>
      <c r="F42" s="572"/>
      <c r="G42" s="572"/>
      <c r="H42" s="573">
        <v>0</v>
      </c>
    </row>
    <row r="43" spans="1:8">
      <c r="A43" s="403">
        <v>22</v>
      </c>
      <c r="B43" s="412" t="s">
        <v>654</v>
      </c>
      <c r="C43" s="572">
        <v>-6908937.5958641358</v>
      </c>
      <c r="D43" s="572">
        <v>-413157.29274269333</v>
      </c>
      <c r="E43" s="573">
        <v>-7322094.8886068296</v>
      </c>
      <c r="F43" s="572">
        <v>-3268689.0526291784</v>
      </c>
      <c r="G43" s="572">
        <v>-119464.30345421605</v>
      </c>
      <c r="H43" s="573">
        <v>-3388153.3560833945</v>
      </c>
    </row>
    <row r="44" spans="1:8">
      <c r="A44" s="403">
        <v>23</v>
      </c>
      <c r="B44" s="412" t="s">
        <v>655</v>
      </c>
      <c r="C44" s="572">
        <v>148905.47973686524</v>
      </c>
      <c r="D44" s="572"/>
      <c r="E44" s="573">
        <v>148905.47973686524</v>
      </c>
      <c r="F44" s="572">
        <v>536709.4318522606</v>
      </c>
      <c r="G44" s="572"/>
      <c r="H44" s="573">
        <v>536709.4318522606</v>
      </c>
    </row>
    <row r="45" spans="1:8">
      <c r="A45" s="403">
        <v>24</v>
      </c>
      <c r="B45" s="413" t="s">
        <v>656</v>
      </c>
      <c r="C45" s="572">
        <v>-7057843.0756010013</v>
      </c>
      <c r="D45" s="572">
        <v>-413157.29274269333</v>
      </c>
      <c r="E45" s="573">
        <v>-7471000.3683436941</v>
      </c>
      <c r="F45" s="572">
        <v>-3805398.484481439</v>
      </c>
      <c r="G45" s="572">
        <v>-119464.30345421605</v>
      </c>
      <c r="H45" s="573">
        <v>-3924862.7879356551</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topLeftCell="A29" zoomScaleNormal="100" workbookViewId="0">
      <selection activeCell="C6" sqref="C6:H43"/>
    </sheetView>
  </sheetViews>
  <sheetFormatPr defaultRowHeight="15"/>
  <cols>
    <col min="1" max="1" width="8.7109375" style="400"/>
    <col min="2" max="2" width="87.5703125" bestFit="1" customWidth="1"/>
    <col min="3" max="8" width="15.42578125" customWidth="1"/>
  </cols>
  <sheetData>
    <row r="1" spans="1:8" s="5" customFormat="1" ht="14.25">
      <c r="A1" s="2" t="s">
        <v>30</v>
      </c>
      <c r="B1" s="3" t="str">
        <f>'Info '!C2</f>
        <v>JSC Silk Bank</v>
      </c>
      <c r="C1" s="3"/>
      <c r="D1" s="4"/>
      <c r="E1" s="4"/>
      <c r="F1" s="4"/>
      <c r="G1" s="4"/>
    </row>
    <row r="2" spans="1:8" s="5" customFormat="1" ht="14.25">
      <c r="A2" s="2" t="s">
        <v>31</v>
      </c>
      <c r="B2" s="537">
        <f>'1. key ratios '!B2</f>
        <v>45291</v>
      </c>
      <c r="C2" s="3"/>
      <c r="D2" s="4"/>
      <c r="E2" s="4"/>
      <c r="F2" s="4"/>
      <c r="G2" s="4"/>
    </row>
    <row r="3" spans="1:8" ht="15.75" thickBot="1">
      <c r="A3"/>
    </row>
    <row r="4" spans="1:8">
      <c r="A4" s="704" t="s">
        <v>6</v>
      </c>
      <c r="B4" s="705" t="s">
        <v>94</v>
      </c>
      <c r="C4" s="695" t="s">
        <v>558</v>
      </c>
      <c r="D4" s="695"/>
      <c r="E4" s="695"/>
      <c r="F4" s="695" t="s">
        <v>559</v>
      </c>
      <c r="G4" s="695"/>
      <c r="H4" s="696"/>
    </row>
    <row r="5" spans="1:8">
      <c r="A5" s="704"/>
      <c r="B5" s="705"/>
      <c r="C5" s="402" t="s">
        <v>32</v>
      </c>
      <c r="D5" s="402" t="s">
        <v>33</v>
      </c>
      <c r="E5" s="402" t="s">
        <v>34</v>
      </c>
      <c r="F5" s="402" t="s">
        <v>32</v>
      </c>
      <c r="G5" s="402" t="s">
        <v>33</v>
      </c>
      <c r="H5" s="402" t="s">
        <v>34</v>
      </c>
    </row>
    <row r="6" spans="1:8" ht="15.75">
      <c r="A6" s="388">
        <v>1</v>
      </c>
      <c r="B6" s="414" t="s">
        <v>657</v>
      </c>
      <c r="C6" s="415">
        <v>0</v>
      </c>
      <c r="D6" s="415">
        <v>0</v>
      </c>
      <c r="E6" s="416">
        <v>0</v>
      </c>
      <c r="F6" s="415">
        <v>0</v>
      </c>
      <c r="G6" s="415">
        <v>0</v>
      </c>
      <c r="H6" s="417">
        <v>0</v>
      </c>
    </row>
    <row r="7" spans="1:8" ht="15.75">
      <c r="A7" s="388">
        <v>2</v>
      </c>
      <c r="B7" s="414" t="s">
        <v>196</v>
      </c>
      <c r="C7" s="415">
        <v>0</v>
      </c>
      <c r="D7" s="415">
        <v>0</v>
      </c>
      <c r="E7" s="416">
        <v>0</v>
      </c>
      <c r="F7" s="415">
        <v>0</v>
      </c>
      <c r="G7" s="415">
        <v>0</v>
      </c>
      <c r="H7" s="417">
        <v>0</v>
      </c>
    </row>
    <row r="8" spans="1:8" ht="15.75">
      <c r="A8" s="388">
        <v>3</v>
      </c>
      <c r="B8" s="414" t="s">
        <v>206</v>
      </c>
      <c r="C8" s="415">
        <v>288000</v>
      </c>
      <c r="D8" s="415">
        <v>593550580</v>
      </c>
      <c r="E8" s="416">
        <v>593838580</v>
      </c>
      <c r="F8" s="415">
        <v>117000</v>
      </c>
      <c r="G8" s="415">
        <v>13780200</v>
      </c>
      <c r="H8" s="417">
        <v>13897200</v>
      </c>
    </row>
    <row r="9" spans="1:8" ht="15.75">
      <c r="A9" s="388">
        <v>3.1</v>
      </c>
      <c r="B9" s="418" t="s">
        <v>197</v>
      </c>
      <c r="C9" s="415">
        <v>288000</v>
      </c>
      <c r="D9" s="415">
        <v>593550580</v>
      </c>
      <c r="E9" s="416">
        <v>593838580</v>
      </c>
      <c r="F9" s="415">
        <v>117000</v>
      </c>
      <c r="G9" s="415">
        <v>13780200</v>
      </c>
      <c r="H9" s="417">
        <v>13897200</v>
      </c>
    </row>
    <row r="10" spans="1:8" ht="15.75">
      <c r="A10" s="388">
        <v>3.2</v>
      </c>
      <c r="B10" s="418" t="s">
        <v>193</v>
      </c>
      <c r="C10" s="415">
        <v>0</v>
      </c>
      <c r="D10" s="415">
        <v>0</v>
      </c>
      <c r="E10" s="416">
        <v>0</v>
      </c>
      <c r="F10" s="415">
        <v>0</v>
      </c>
      <c r="G10" s="415">
        <v>0</v>
      </c>
      <c r="H10" s="417">
        <v>0</v>
      </c>
    </row>
    <row r="11" spans="1:8" ht="15.75">
      <c r="A11" s="388">
        <v>4</v>
      </c>
      <c r="B11" s="419" t="s">
        <v>195</v>
      </c>
      <c r="C11" s="415">
        <v>0</v>
      </c>
      <c r="D11" s="415">
        <v>0</v>
      </c>
      <c r="E11" s="416">
        <v>0</v>
      </c>
      <c r="F11" s="415">
        <v>10620000</v>
      </c>
      <c r="G11" s="415">
        <v>0</v>
      </c>
      <c r="H11" s="417">
        <v>10620000</v>
      </c>
    </row>
    <row r="12" spans="1:8" ht="15.75">
      <c r="A12" s="388">
        <v>4.0999999999999996</v>
      </c>
      <c r="B12" s="418" t="s">
        <v>179</v>
      </c>
      <c r="C12" s="415">
        <v>0</v>
      </c>
      <c r="D12" s="415">
        <v>0</v>
      </c>
      <c r="E12" s="416">
        <v>0</v>
      </c>
      <c r="F12" s="415">
        <v>10620000</v>
      </c>
      <c r="G12" s="415">
        <v>0</v>
      </c>
      <c r="H12" s="417">
        <v>10620000</v>
      </c>
    </row>
    <row r="13" spans="1:8" ht="15.75">
      <c r="A13" s="388">
        <v>4.2</v>
      </c>
      <c r="B13" s="418" t="s">
        <v>180</v>
      </c>
      <c r="C13" s="415">
        <v>0</v>
      </c>
      <c r="D13" s="415">
        <v>0</v>
      </c>
      <c r="E13" s="416">
        <v>0</v>
      </c>
      <c r="F13" s="415">
        <v>0</v>
      </c>
      <c r="G13" s="415">
        <v>0</v>
      </c>
      <c r="H13" s="417">
        <v>0</v>
      </c>
    </row>
    <row r="14" spans="1:8" ht="15.75">
      <c r="A14" s="388">
        <v>5</v>
      </c>
      <c r="B14" s="419" t="s">
        <v>205</v>
      </c>
      <c r="C14" s="415">
        <v>828227.73</v>
      </c>
      <c r="D14" s="415">
        <v>77807854.049999997</v>
      </c>
      <c r="E14" s="416">
        <v>78636081.780000001</v>
      </c>
      <c r="F14" s="415">
        <v>3767139.09</v>
      </c>
      <c r="G14" s="415">
        <v>33566597.490000002</v>
      </c>
      <c r="H14" s="417">
        <v>37333736.579999998</v>
      </c>
    </row>
    <row r="15" spans="1:8" ht="15.75">
      <c r="A15" s="388">
        <v>5.0999999999999996</v>
      </c>
      <c r="B15" s="420" t="s">
        <v>183</v>
      </c>
      <c r="C15" s="415">
        <v>813227.73</v>
      </c>
      <c r="D15" s="415">
        <v>2890048.78</v>
      </c>
      <c r="E15" s="416">
        <v>3703276.51</v>
      </c>
      <c r="F15" s="415">
        <v>585000</v>
      </c>
      <c r="G15" s="415">
        <v>32424</v>
      </c>
      <c r="H15" s="417">
        <v>617424</v>
      </c>
    </row>
    <row r="16" spans="1:8" ht="15.75">
      <c r="A16" s="388">
        <v>5.2</v>
      </c>
      <c r="B16" s="420" t="s">
        <v>182</v>
      </c>
      <c r="C16" s="415">
        <v>0</v>
      </c>
      <c r="D16" s="415">
        <v>0</v>
      </c>
      <c r="E16" s="416">
        <v>0</v>
      </c>
      <c r="F16" s="415">
        <v>0</v>
      </c>
      <c r="G16" s="415">
        <v>0</v>
      </c>
      <c r="H16" s="417">
        <v>0</v>
      </c>
    </row>
    <row r="17" spans="1:8" ht="15.75">
      <c r="A17" s="388">
        <v>5.3</v>
      </c>
      <c r="B17" s="420" t="s">
        <v>181</v>
      </c>
      <c r="C17" s="415">
        <v>0</v>
      </c>
      <c r="D17" s="415">
        <v>65222787.210000001</v>
      </c>
      <c r="E17" s="416">
        <v>65222787.210000001</v>
      </c>
      <c r="F17" s="415">
        <v>0</v>
      </c>
      <c r="G17" s="415">
        <v>28987169.240000002</v>
      </c>
      <c r="H17" s="417">
        <v>28987169.240000002</v>
      </c>
    </row>
    <row r="18" spans="1:8" ht="15.75">
      <c r="A18" s="388" t="s">
        <v>15</v>
      </c>
      <c r="B18" s="421" t="s">
        <v>36</v>
      </c>
      <c r="C18" s="415">
        <v>0</v>
      </c>
      <c r="D18" s="415">
        <v>14263232.9</v>
      </c>
      <c r="E18" s="416">
        <v>14263232.9</v>
      </c>
      <c r="F18" s="415">
        <v>0</v>
      </c>
      <c r="G18" s="415">
        <v>5690412</v>
      </c>
      <c r="H18" s="417">
        <v>5690412</v>
      </c>
    </row>
    <row r="19" spans="1:8" ht="15.75">
      <c r="A19" s="388" t="s">
        <v>16</v>
      </c>
      <c r="B19" s="421" t="s">
        <v>37</v>
      </c>
      <c r="C19" s="415">
        <v>0</v>
      </c>
      <c r="D19" s="415">
        <v>16235638.859999999</v>
      </c>
      <c r="E19" s="416">
        <v>16235638.859999999</v>
      </c>
      <c r="F19" s="415">
        <v>0</v>
      </c>
      <c r="G19" s="415">
        <v>6814173.7999999998</v>
      </c>
      <c r="H19" s="417">
        <v>6814173.7999999998</v>
      </c>
    </row>
    <row r="20" spans="1:8" ht="15.75">
      <c r="A20" s="388" t="s">
        <v>17</v>
      </c>
      <c r="B20" s="421" t="s">
        <v>38</v>
      </c>
      <c r="C20" s="415">
        <v>0</v>
      </c>
      <c r="D20" s="415">
        <v>2000913.6</v>
      </c>
      <c r="E20" s="416">
        <v>2000913.6</v>
      </c>
      <c r="F20" s="415">
        <v>0</v>
      </c>
      <c r="G20" s="415">
        <v>671023.56999999995</v>
      </c>
      <c r="H20" s="417">
        <v>671023.56999999995</v>
      </c>
    </row>
    <row r="21" spans="1:8" ht="15.75">
      <c r="A21" s="388" t="s">
        <v>18</v>
      </c>
      <c r="B21" s="421" t="s">
        <v>39</v>
      </c>
      <c r="C21" s="415">
        <v>0</v>
      </c>
      <c r="D21" s="415">
        <v>32723001.850000001</v>
      </c>
      <c r="E21" s="416">
        <v>32723001.850000001</v>
      </c>
      <c r="F21" s="415">
        <v>0</v>
      </c>
      <c r="G21" s="415">
        <v>15811559.869999999</v>
      </c>
      <c r="H21" s="417">
        <v>15811559.869999999</v>
      </c>
    </row>
    <row r="22" spans="1:8" ht="15.75">
      <c r="A22" s="388" t="s">
        <v>19</v>
      </c>
      <c r="B22" s="421" t="s">
        <v>40</v>
      </c>
      <c r="C22" s="415">
        <v>0</v>
      </c>
      <c r="D22" s="415">
        <v>0</v>
      </c>
      <c r="E22" s="416">
        <v>0</v>
      </c>
      <c r="F22" s="415">
        <v>0</v>
      </c>
      <c r="G22" s="415">
        <v>0</v>
      </c>
      <c r="H22" s="417">
        <v>0</v>
      </c>
    </row>
    <row r="23" spans="1:8" ht="15.75">
      <c r="A23" s="388">
        <v>5.4</v>
      </c>
      <c r="B23" s="420" t="s">
        <v>184</v>
      </c>
      <c r="C23" s="415">
        <v>15000</v>
      </c>
      <c r="D23" s="415">
        <v>9695018.0600000005</v>
      </c>
      <c r="E23" s="416">
        <v>9710018.0600000005</v>
      </c>
      <c r="F23" s="415">
        <v>15000</v>
      </c>
      <c r="G23" s="415">
        <v>0</v>
      </c>
      <c r="H23" s="417">
        <v>15000</v>
      </c>
    </row>
    <row r="24" spans="1:8" ht="15.75">
      <c r="A24" s="388">
        <v>5.5</v>
      </c>
      <c r="B24" s="420" t="s">
        <v>185</v>
      </c>
      <c r="C24" s="415">
        <v>0</v>
      </c>
      <c r="D24" s="415">
        <v>0</v>
      </c>
      <c r="E24" s="416">
        <v>0</v>
      </c>
      <c r="F24" s="415">
        <v>989730.96</v>
      </c>
      <c r="G24" s="415">
        <v>0</v>
      </c>
      <c r="H24" s="417">
        <v>989730.96</v>
      </c>
    </row>
    <row r="25" spans="1:8" ht="15.75">
      <c r="A25" s="388">
        <v>5.6</v>
      </c>
      <c r="B25" s="420" t="s">
        <v>186</v>
      </c>
      <c r="C25" s="415">
        <v>0</v>
      </c>
      <c r="D25" s="415">
        <v>0</v>
      </c>
      <c r="E25" s="416">
        <v>0</v>
      </c>
      <c r="F25" s="415">
        <v>0</v>
      </c>
      <c r="G25" s="415">
        <v>1766756.2</v>
      </c>
      <c r="H25" s="417">
        <v>1766756.2</v>
      </c>
    </row>
    <row r="26" spans="1:8" ht="15.75">
      <c r="A26" s="388">
        <v>5.7</v>
      </c>
      <c r="B26" s="420" t="s">
        <v>40</v>
      </c>
      <c r="C26" s="415">
        <v>0</v>
      </c>
      <c r="D26" s="415">
        <v>0</v>
      </c>
      <c r="E26" s="416">
        <v>0</v>
      </c>
      <c r="F26" s="415">
        <v>2177408.13</v>
      </c>
      <c r="G26" s="415">
        <v>2780248.05</v>
      </c>
      <c r="H26" s="417">
        <v>4957656.18</v>
      </c>
    </row>
    <row r="27" spans="1:8" ht="15.75">
      <c r="A27" s="388">
        <v>6</v>
      </c>
      <c r="B27" s="422" t="s">
        <v>658</v>
      </c>
      <c r="C27" s="415">
        <v>1788721</v>
      </c>
      <c r="D27" s="415">
        <v>1680834.63</v>
      </c>
      <c r="E27" s="416">
        <v>3469555.63</v>
      </c>
      <c r="F27" s="415">
        <v>701969.57</v>
      </c>
      <c r="G27" s="415">
        <v>27020</v>
      </c>
      <c r="H27" s="417">
        <v>728989.57</v>
      </c>
    </row>
    <row r="28" spans="1:8" ht="15.75">
      <c r="A28" s="388">
        <v>7</v>
      </c>
      <c r="B28" s="422" t="s">
        <v>659</v>
      </c>
      <c r="C28" s="415">
        <v>2191965.4</v>
      </c>
      <c r="D28" s="415">
        <v>2095226.82</v>
      </c>
      <c r="E28" s="416">
        <v>4287192.22</v>
      </c>
      <c r="F28" s="415">
        <v>729500</v>
      </c>
      <c r="G28" s="415">
        <v>945700</v>
      </c>
      <c r="H28" s="417">
        <v>1675200</v>
      </c>
    </row>
    <row r="29" spans="1:8" ht="15.75">
      <c r="A29" s="388">
        <v>8</v>
      </c>
      <c r="B29" s="422" t="s">
        <v>194</v>
      </c>
      <c r="C29" s="415">
        <v>0</v>
      </c>
      <c r="D29" s="415">
        <v>0</v>
      </c>
      <c r="E29" s="416">
        <v>0</v>
      </c>
      <c r="F29" s="415">
        <v>0</v>
      </c>
      <c r="G29" s="415">
        <v>0</v>
      </c>
      <c r="H29" s="417">
        <v>0</v>
      </c>
    </row>
    <row r="30" spans="1:8" ht="15.75">
      <c r="A30" s="388">
        <v>9</v>
      </c>
      <c r="B30" s="423" t="s">
        <v>211</v>
      </c>
      <c r="C30" s="415">
        <v>1045600</v>
      </c>
      <c r="D30" s="415">
        <v>12102300</v>
      </c>
      <c r="E30" s="416">
        <v>13147900</v>
      </c>
      <c r="F30" s="415">
        <v>4747200</v>
      </c>
      <c r="G30" s="415">
        <v>8645859.5999999996</v>
      </c>
      <c r="H30" s="417">
        <v>13393059.6</v>
      </c>
    </row>
    <row r="31" spans="1:8" ht="15.75">
      <c r="A31" s="388">
        <v>9.1</v>
      </c>
      <c r="B31" s="424" t="s">
        <v>201</v>
      </c>
      <c r="C31" s="415">
        <v>0</v>
      </c>
      <c r="D31" s="415">
        <v>0</v>
      </c>
      <c r="E31" s="416">
        <v>0</v>
      </c>
      <c r="F31" s="415">
        <v>0</v>
      </c>
      <c r="G31" s="415">
        <v>0</v>
      </c>
      <c r="H31" s="417">
        <v>0</v>
      </c>
    </row>
    <row r="32" spans="1:8" ht="15.75">
      <c r="A32" s="388">
        <v>9.1999999999999993</v>
      </c>
      <c r="B32" s="424" t="s">
        <v>202</v>
      </c>
      <c r="C32" s="415">
        <v>1045600</v>
      </c>
      <c r="D32" s="415">
        <v>12102300</v>
      </c>
      <c r="E32" s="416">
        <v>13147900</v>
      </c>
      <c r="F32" s="415">
        <v>4747200</v>
      </c>
      <c r="G32" s="415">
        <v>8645859.5999999996</v>
      </c>
      <c r="H32" s="417">
        <v>13393059.6</v>
      </c>
    </row>
    <row r="33" spans="1:8" ht="15.75">
      <c r="A33" s="388">
        <v>9.3000000000000007</v>
      </c>
      <c r="B33" s="424" t="s">
        <v>198</v>
      </c>
      <c r="C33" s="415">
        <v>0</v>
      </c>
      <c r="D33" s="415">
        <v>0</v>
      </c>
      <c r="E33" s="416">
        <v>0</v>
      </c>
      <c r="F33" s="415">
        <v>0</v>
      </c>
      <c r="G33" s="415">
        <v>0</v>
      </c>
      <c r="H33" s="417">
        <v>0</v>
      </c>
    </row>
    <row r="34" spans="1:8" ht="15.75">
      <c r="A34" s="388">
        <v>9.4</v>
      </c>
      <c r="B34" s="424" t="s">
        <v>199</v>
      </c>
      <c r="C34" s="415">
        <v>0</v>
      </c>
      <c r="D34" s="415">
        <v>0</v>
      </c>
      <c r="E34" s="416">
        <v>0</v>
      </c>
      <c r="F34" s="415">
        <v>0</v>
      </c>
      <c r="G34" s="415">
        <v>0</v>
      </c>
      <c r="H34" s="417">
        <v>0</v>
      </c>
    </row>
    <row r="35" spans="1:8" ht="15.75">
      <c r="A35" s="388">
        <v>9.5</v>
      </c>
      <c r="B35" s="424" t="s">
        <v>200</v>
      </c>
      <c r="C35" s="415">
        <v>0</v>
      </c>
      <c r="D35" s="415">
        <v>0</v>
      </c>
      <c r="E35" s="416">
        <v>0</v>
      </c>
      <c r="F35" s="415">
        <v>0</v>
      </c>
      <c r="G35" s="415">
        <v>0</v>
      </c>
      <c r="H35" s="417">
        <v>0</v>
      </c>
    </row>
    <row r="36" spans="1:8" ht="15.75">
      <c r="A36" s="388">
        <v>9.6</v>
      </c>
      <c r="B36" s="424" t="s">
        <v>203</v>
      </c>
      <c r="C36" s="415">
        <v>0</v>
      </c>
      <c r="D36" s="415">
        <v>0</v>
      </c>
      <c r="E36" s="416">
        <v>0</v>
      </c>
      <c r="F36" s="415">
        <v>0</v>
      </c>
      <c r="G36" s="415">
        <v>0</v>
      </c>
      <c r="H36" s="417">
        <v>0</v>
      </c>
    </row>
    <row r="37" spans="1:8" ht="15.75">
      <c r="A37" s="388">
        <v>9.6999999999999993</v>
      </c>
      <c r="B37" s="424" t="s">
        <v>204</v>
      </c>
      <c r="C37" s="415">
        <v>0</v>
      </c>
      <c r="D37" s="415">
        <v>0</v>
      </c>
      <c r="E37" s="416">
        <v>0</v>
      </c>
      <c r="F37" s="415">
        <v>0</v>
      </c>
      <c r="G37" s="415">
        <v>0</v>
      </c>
      <c r="H37" s="417">
        <v>0</v>
      </c>
    </row>
    <row r="38" spans="1:8" ht="15.75">
      <c r="A38" s="388">
        <v>10</v>
      </c>
      <c r="B38" s="419" t="s">
        <v>207</v>
      </c>
      <c r="C38" s="415">
        <v>7879118.0599999968</v>
      </c>
      <c r="D38" s="415">
        <v>4714629.0600000005</v>
      </c>
      <c r="E38" s="416">
        <v>12593747.119999997</v>
      </c>
      <c r="F38" s="415">
        <v>8675452</v>
      </c>
      <c r="G38" s="415">
        <v>6425042</v>
      </c>
      <c r="H38" s="417">
        <v>15100494</v>
      </c>
    </row>
    <row r="39" spans="1:8" ht="15.75">
      <c r="A39" s="388">
        <v>10.1</v>
      </c>
      <c r="B39" s="425" t="s">
        <v>208</v>
      </c>
      <c r="C39" s="415">
        <v>26340.789999999997</v>
      </c>
      <c r="D39" s="415">
        <v>0</v>
      </c>
      <c r="E39" s="416">
        <v>26340.789999999997</v>
      </c>
      <c r="F39" s="415">
        <v>50149</v>
      </c>
      <c r="G39" s="415">
        <v>0</v>
      </c>
      <c r="H39" s="417">
        <v>50149</v>
      </c>
    </row>
    <row r="40" spans="1:8" ht="15.75">
      <c r="A40" s="388">
        <v>10.199999999999999</v>
      </c>
      <c r="B40" s="425" t="s">
        <v>209</v>
      </c>
      <c r="C40" s="415">
        <v>1579986</v>
      </c>
      <c r="D40" s="415">
        <v>2213443</v>
      </c>
      <c r="E40" s="416">
        <v>3793429</v>
      </c>
      <c r="F40" s="415">
        <v>1141496</v>
      </c>
      <c r="G40" s="415">
        <v>1407848</v>
      </c>
      <c r="H40" s="417">
        <v>2549344</v>
      </c>
    </row>
    <row r="41" spans="1:8" ht="15.75">
      <c r="A41" s="388">
        <v>10.3</v>
      </c>
      <c r="B41" s="425" t="s">
        <v>212</v>
      </c>
      <c r="C41" s="415">
        <v>4328658.2699999968</v>
      </c>
      <c r="D41" s="415">
        <v>154528.06</v>
      </c>
      <c r="E41" s="416">
        <v>4483186.3299999963</v>
      </c>
      <c r="F41" s="415">
        <v>4146758</v>
      </c>
      <c r="G41" s="415">
        <v>1168220</v>
      </c>
      <c r="H41" s="417">
        <v>5314978</v>
      </c>
    </row>
    <row r="42" spans="1:8" ht="25.5">
      <c r="A42" s="388">
        <v>10.4</v>
      </c>
      <c r="B42" s="425" t="s">
        <v>213</v>
      </c>
      <c r="C42" s="415">
        <v>1944133</v>
      </c>
      <c r="D42" s="415">
        <v>2346658</v>
      </c>
      <c r="E42" s="416">
        <v>4290791</v>
      </c>
      <c r="F42" s="415">
        <v>3337049</v>
      </c>
      <c r="G42" s="415">
        <v>3848974</v>
      </c>
      <c r="H42" s="417">
        <v>7186023</v>
      </c>
    </row>
    <row r="43" spans="1:8" ht="16.5" thickBot="1">
      <c r="A43" s="388">
        <v>11</v>
      </c>
      <c r="B43" s="141" t="s">
        <v>210</v>
      </c>
      <c r="C43" s="415">
        <v>0</v>
      </c>
      <c r="D43" s="415">
        <v>0</v>
      </c>
      <c r="E43" s="416">
        <v>0</v>
      </c>
      <c r="F43" s="415">
        <v>0</v>
      </c>
      <c r="G43" s="415">
        <v>0</v>
      </c>
      <c r="H43" s="417">
        <v>0</v>
      </c>
    </row>
    <row r="44" spans="1:8" ht="15.75">
      <c r="C44" s="426"/>
      <c r="D44" s="426"/>
      <c r="E44" s="426"/>
      <c r="F44" s="426"/>
      <c r="G44" s="426"/>
      <c r="H44" s="426"/>
    </row>
    <row r="45" spans="1:8" ht="15.75">
      <c r="C45" s="426"/>
      <c r="D45" s="426"/>
      <c r="E45" s="426"/>
      <c r="F45" s="426"/>
      <c r="G45" s="426"/>
      <c r="H45" s="426"/>
    </row>
    <row r="46" spans="1:8" ht="15.75">
      <c r="C46" s="426"/>
      <c r="D46" s="426"/>
      <c r="E46" s="426"/>
      <c r="F46" s="426"/>
      <c r="G46" s="426"/>
      <c r="H46" s="426"/>
    </row>
    <row r="47" spans="1:8" ht="15.75">
      <c r="C47" s="426"/>
      <c r="D47" s="426"/>
      <c r="E47" s="426"/>
      <c r="F47" s="426"/>
      <c r="G47" s="426"/>
      <c r="H47" s="426"/>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6" sqref="C6:G13"/>
    </sheetView>
  </sheetViews>
  <sheetFormatPr defaultColWidth="9.140625" defaultRowHeight="12.75"/>
  <cols>
    <col min="1" max="1" width="9.5703125" style="4" bestFit="1" customWidth="1"/>
    <col min="2" max="2" width="93.5703125" style="4" customWidth="1"/>
    <col min="3" max="4" width="10.7109375" style="4" customWidth="1"/>
    <col min="5" max="11" width="9.7109375" style="19" customWidth="1"/>
    <col min="12" max="16384" width="9.140625" style="19"/>
  </cols>
  <sheetData>
    <row r="1" spans="1:7">
      <c r="A1" s="2" t="s">
        <v>30</v>
      </c>
      <c r="B1" s="3" t="str">
        <f>'Info '!C2</f>
        <v>JSC Silk Bank</v>
      </c>
      <c r="C1" s="3"/>
    </row>
    <row r="2" spans="1:7">
      <c r="A2" s="2" t="s">
        <v>31</v>
      </c>
      <c r="B2" s="537">
        <f>'1. key ratios '!B2</f>
        <v>45291</v>
      </c>
      <c r="C2" s="3"/>
    </row>
    <row r="3" spans="1:7">
      <c r="A3" s="2"/>
      <c r="B3" s="3"/>
      <c r="C3" s="3"/>
    </row>
    <row r="4" spans="1:7" ht="15" customHeight="1" thickBot="1">
      <c r="A4" s="4" t="s">
        <v>96</v>
      </c>
      <c r="B4" s="88" t="s">
        <v>187</v>
      </c>
      <c r="C4" s="22" t="s">
        <v>35</v>
      </c>
    </row>
    <row r="5" spans="1:7" ht="15" customHeight="1">
      <c r="A5" s="165" t="s">
        <v>6</v>
      </c>
      <c r="B5" s="166"/>
      <c r="C5" s="317" t="str">
        <f>INT((MONTH($B$2))/3)&amp;"Q"&amp;"-"&amp;YEAR($B$2)</f>
        <v>4Q-2023</v>
      </c>
      <c r="D5" s="317" t="str">
        <f>IF(INT(MONTH($B$2))=3, "4"&amp;"Q"&amp;"-"&amp;YEAR($B$2)-1, IF(INT(MONTH($B$2))=6, "1"&amp;"Q"&amp;"-"&amp;YEAR($B$2), IF(INT(MONTH($B$2))=9, "2"&amp;"Q"&amp;"-"&amp;YEAR($B$2),IF(INT(MONTH($B$2))=12, "3"&amp;"Q"&amp;"-"&amp;YEAR($B$2), 0))))</f>
        <v>3Q-2023</v>
      </c>
      <c r="E5" s="317" t="str">
        <f>IF(INT(MONTH($B$2))=3, "3"&amp;"Q"&amp;"-"&amp;YEAR($B$2)-1, IF(INT(MONTH($B$2))=6, "4"&amp;"Q"&amp;"-"&amp;YEAR($B$2)-1, IF(INT(MONTH($B$2))=9, "1"&amp;"Q"&amp;"-"&amp;YEAR($B$2),IF(INT(MONTH($B$2))=12, "2"&amp;"Q"&amp;"-"&amp;YEAR($B$2), 0))))</f>
        <v>2Q-2023</v>
      </c>
      <c r="F5" s="317" t="str">
        <f>IF(INT(MONTH($B$2))=3, "2"&amp;"Q"&amp;"-"&amp;YEAR($B$2)-1, IF(INT(MONTH($B$2))=6, "3"&amp;"Q"&amp;"-"&amp;YEAR($B$2)-1, IF(INT(MONTH($B$2))=9, "4"&amp;"Q"&amp;"-"&amp;YEAR($B$2)-1,IF(INT(MONTH($B$2))=12, "1"&amp;"Q"&amp;"-"&amp;YEAR($B$2), 0))))</f>
        <v>1Q-2023</v>
      </c>
      <c r="G5" s="318" t="str">
        <f>IF(INT(MONTH($B$2))=3, "1"&amp;"Q"&amp;"-"&amp;YEAR($B$2)-1, IF(INT(MONTH($B$2))=6, "2"&amp;"Q"&amp;"-"&amp;YEAR($B$2)-1, IF(INT(MONTH($B$2))=9, "3"&amp;"Q"&amp;"-"&amp;YEAR($B$2)-1,IF(INT(MONTH($B$2))=12, "4"&amp;"Q"&amp;"-"&amp;YEAR($B$2)-1, 0))))</f>
        <v>4Q-2022</v>
      </c>
    </row>
    <row r="6" spans="1:7" ht="15" customHeight="1">
      <c r="A6" s="23">
        <v>1</v>
      </c>
      <c r="B6" s="248" t="s">
        <v>191</v>
      </c>
      <c r="C6" s="309">
        <v>110764522.38074145</v>
      </c>
      <c r="D6" s="311">
        <v>79633223.293629467</v>
      </c>
      <c r="E6" s="250">
        <v>61938851.293507352</v>
      </c>
      <c r="F6" s="309">
        <v>48673601.495233156</v>
      </c>
      <c r="G6" s="314">
        <v>52131562.31952107</v>
      </c>
    </row>
    <row r="7" spans="1:7" ht="15" customHeight="1">
      <c r="A7" s="23">
        <v>1.1000000000000001</v>
      </c>
      <c r="B7" s="248" t="s">
        <v>357</v>
      </c>
      <c r="C7" s="310">
        <v>106221900.62103853</v>
      </c>
      <c r="D7" s="312">
        <v>75682512.27550739</v>
      </c>
      <c r="E7" s="310">
        <v>60964339.293507352</v>
      </c>
      <c r="F7" s="310">
        <v>47707923.095233157</v>
      </c>
      <c r="G7" s="315">
        <v>50188501.127521068</v>
      </c>
    </row>
    <row r="8" spans="1:7">
      <c r="A8" s="23" t="s">
        <v>14</v>
      </c>
      <c r="B8" s="248" t="s">
        <v>95</v>
      </c>
      <c r="C8" s="310"/>
      <c r="D8" s="312"/>
      <c r="E8" s="310"/>
      <c r="F8" s="310"/>
      <c r="G8" s="315"/>
    </row>
    <row r="9" spans="1:7" ht="15" customHeight="1">
      <c r="A9" s="23">
        <v>1.2</v>
      </c>
      <c r="B9" s="249" t="s">
        <v>94</v>
      </c>
      <c r="C9" s="310">
        <v>4279663.7597029284</v>
      </c>
      <c r="D9" s="312">
        <v>3817303.0181220695</v>
      </c>
      <c r="E9" s="310">
        <v>759877</v>
      </c>
      <c r="F9" s="310">
        <v>755104</v>
      </c>
      <c r="G9" s="315">
        <v>1675200</v>
      </c>
    </row>
    <row r="10" spans="1:7" ht="15" customHeight="1">
      <c r="A10" s="23">
        <v>1.3</v>
      </c>
      <c r="B10" s="248" t="s">
        <v>28</v>
      </c>
      <c r="C10" s="310">
        <v>262958</v>
      </c>
      <c r="D10" s="312">
        <v>133408</v>
      </c>
      <c r="E10" s="310">
        <v>214635</v>
      </c>
      <c r="F10" s="310">
        <v>210574.4</v>
      </c>
      <c r="G10" s="315">
        <v>267861.19199999998</v>
      </c>
    </row>
    <row r="11" spans="1:7" ht="15" customHeight="1">
      <c r="A11" s="23">
        <v>2</v>
      </c>
      <c r="B11" s="248" t="s">
        <v>188</v>
      </c>
      <c r="C11" s="310">
        <v>749272.26096899912</v>
      </c>
      <c r="D11" s="312">
        <v>297313.52988999954</v>
      </c>
      <c r="E11" s="310">
        <v>229858.94887295188</v>
      </c>
      <c r="F11" s="310">
        <v>176313.25844009916</v>
      </c>
      <c r="G11" s="315">
        <v>558585.90173394338</v>
      </c>
    </row>
    <row r="12" spans="1:7" ht="15" customHeight="1">
      <c r="A12" s="23">
        <v>3</v>
      </c>
      <c r="B12" s="248" t="s">
        <v>189</v>
      </c>
      <c r="C12" s="310">
        <v>9168301.2517249286</v>
      </c>
      <c r="D12" s="312">
        <v>8764146.5926030725</v>
      </c>
      <c r="E12" s="310">
        <v>8764146.5926030725</v>
      </c>
      <c r="F12" s="310">
        <v>8764146.5926030725</v>
      </c>
      <c r="G12" s="315">
        <v>8764146.5926030725</v>
      </c>
    </row>
    <row r="13" spans="1:7" ht="15" customHeight="1" thickBot="1">
      <c r="A13" s="25">
        <v>4</v>
      </c>
      <c r="B13" s="26" t="s">
        <v>190</v>
      </c>
      <c r="C13" s="251">
        <v>120682095.89343537</v>
      </c>
      <c r="D13" s="313">
        <v>88694683.416122541</v>
      </c>
      <c r="E13" s="252">
        <v>70932856.834983379</v>
      </c>
      <c r="F13" s="251">
        <v>57614061.346276328</v>
      </c>
      <c r="G13" s="316">
        <v>61454294.813858084</v>
      </c>
    </row>
    <row r="14" spans="1:7">
      <c r="B14" s="29"/>
    </row>
    <row r="15" spans="1:7" ht="25.5">
      <c r="B15" s="29" t="s">
        <v>358</v>
      </c>
    </row>
    <row r="16" spans="1:7">
      <c r="B16" s="29"/>
    </row>
    <row r="17" s="19" customFormat="1" ht="11.25"/>
    <row r="18" s="19" customFormat="1" ht="11.25"/>
    <row r="19" s="19" customFormat="1" ht="11.25"/>
    <row r="20" s="19" customFormat="1" ht="11.25"/>
    <row r="21" s="19" customFormat="1" ht="11.25"/>
    <row r="22" s="19" customFormat="1" ht="11.25"/>
    <row r="23" s="19" customFormat="1" ht="11.25"/>
    <row r="24" s="19" customFormat="1" ht="11.25"/>
    <row r="25" s="19" customFormat="1" ht="11.25"/>
    <row r="26" s="19" customFormat="1" ht="11.25"/>
    <row r="27" s="19" customFormat="1" ht="11.25"/>
    <row r="28" s="19" customFormat="1" ht="11.25"/>
    <row r="29" s="19"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6"/>
  <sheetViews>
    <sheetView zoomScaleNormal="100" workbookViewId="0">
      <pane xSplit="1" ySplit="4" topLeftCell="B13" activePane="bottomRight" state="frozen"/>
      <selection activeCell="B2" sqref="B2"/>
      <selection pane="topRight" activeCell="B2" sqref="B2"/>
      <selection pane="bottomLeft" activeCell="B2" sqref="B2"/>
      <selection pane="bottomRight" activeCell="G25" sqref="G25"/>
    </sheetView>
  </sheetViews>
  <sheetFormatPr defaultColWidth="9.140625" defaultRowHeight="14.25"/>
  <cols>
    <col min="1" max="1" width="9.5703125" style="4" bestFit="1" customWidth="1"/>
    <col min="2" max="2" width="65.5703125" style="4" customWidth="1"/>
    <col min="3" max="3" width="31" style="4" customWidth="1"/>
    <col min="4" max="16384" width="9.140625" style="5"/>
  </cols>
  <sheetData>
    <row r="1" spans="1:3">
      <c r="A1" s="2" t="s">
        <v>30</v>
      </c>
      <c r="B1" s="3" t="str">
        <f>'Info '!C2</f>
        <v>JSC Silk Bank</v>
      </c>
    </row>
    <row r="2" spans="1:3">
      <c r="A2" s="2" t="s">
        <v>31</v>
      </c>
      <c r="B2" s="537">
        <f>'1. key ratios '!B2</f>
        <v>45291</v>
      </c>
    </row>
    <row r="4" spans="1:3" ht="27.95" customHeight="1" thickBot="1">
      <c r="A4" s="30" t="s">
        <v>41</v>
      </c>
      <c r="B4" s="31" t="s">
        <v>163</v>
      </c>
      <c r="C4" s="32"/>
    </row>
    <row r="5" spans="1:3">
      <c r="A5" s="33"/>
      <c r="B5" s="304" t="s">
        <v>42</v>
      </c>
      <c r="C5" s="305" t="s">
        <v>371</v>
      </c>
    </row>
    <row r="6" spans="1:3">
      <c r="A6" s="34">
        <v>1</v>
      </c>
      <c r="B6" s="35" t="s">
        <v>717</v>
      </c>
      <c r="C6" s="36" t="s">
        <v>722</v>
      </c>
    </row>
    <row r="7" spans="1:3">
      <c r="A7" s="34">
        <v>2</v>
      </c>
      <c r="B7" s="35" t="s">
        <v>718</v>
      </c>
      <c r="C7" s="36" t="s">
        <v>723</v>
      </c>
    </row>
    <row r="8" spans="1:3">
      <c r="A8" s="34">
        <v>3</v>
      </c>
      <c r="B8" s="35" t="s">
        <v>726</v>
      </c>
      <c r="C8" s="36" t="s">
        <v>723</v>
      </c>
    </row>
    <row r="9" spans="1:3">
      <c r="A9" s="34">
        <v>4</v>
      </c>
      <c r="B9" s="35" t="s">
        <v>719</v>
      </c>
      <c r="C9" s="36" t="s">
        <v>723</v>
      </c>
    </row>
    <row r="10" spans="1:3">
      <c r="A10" s="34">
        <v>5</v>
      </c>
      <c r="B10" s="35" t="s">
        <v>720</v>
      </c>
      <c r="C10" s="36" t="s">
        <v>724</v>
      </c>
    </row>
    <row r="11" spans="1:3">
      <c r="A11" s="34">
        <v>6</v>
      </c>
      <c r="B11" s="35" t="s">
        <v>721</v>
      </c>
      <c r="C11" s="36" t="s">
        <v>724</v>
      </c>
    </row>
    <row r="12" spans="1:3">
      <c r="A12" s="34"/>
      <c r="B12" s="306"/>
      <c r="C12" s="307"/>
    </row>
    <row r="13" spans="1:3" ht="25.5">
      <c r="A13" s="34"/>
      <c r="B13" s="147" t="s">
        <v>43</v>
      </c>
      <c r="C13" s="308" t="s">
        <v>372</v>
      </c>
    </row>
    <row r="14" spans="1:3">
      <c r="A14" s="34">
        <v>1</v>
      </c>
      <c r="B14" s="35" t="s">
        <v>725</v>
      </c>
      <c r="C14" s="37" t="s">
        <v>733</v>
      </c>
    </row>
    <row r="15" spans="1:3">
      <c r="A15" s="34">
        <v>2</v>
      </c>
      <c r="B15" s="35" t="s">
        <v>727</v>
      </c>
      <c r="C15" s="37" t="s">
        <v>734</v>
      </c>
    </row>
    <row r="16" spans="1:3">
      <c r="A16" s="34">
        <v>3</v>
      </c>
      <c r="B16" s="35" t="s">
        <v>728</v>
      </c>
      <c r="C16" s="37" t="s">
        <v>735</v>
      </c>
    </row>
    <row r="17" spans="1:3">
      <c r="A17" s="34">
        <v>4</v>
      </c>
      <c r="B17" s="35" t="s">
        <v>729</v>
      </c>
      <c r="C17" s="37" t="s">
        <v>736</v>
      </c>
    </row>
    <row r="18" spans="1:3">
      <c r="A18" s="34">
        <v>5</v>
      </c>
      <c r="B18" s="35" t="s">
        <v>730</v>
      </c>
      <c r="C18" s="37" t="s">
        <v>737</v>
      </c>
    </row>
    <row r="19" spans="1:3">
      <c r="A19" s="34">
        <v>6</v>
      </c>
      <c r="B19" s="35" t="s">
        <v>731</v>
      </c>
      <c r="C19" s="37" t="s">
        <v>738</v>
      </c>
    </row>
    <row r="20" spans="1:3">
      <c r="A20" s="34">
        <v>7</v>
      </c>
      <c r="B20" s="35" t="s">
        <v>732</v>
      </c>
      <c r="C20" s="37" t="s">
        <v>739</v>
      </c>
    </row>
    <row r="21" spans="1:3">
      <c r="A21" s="34">
        <v>8</v>
      </c>
      <c r="B21" s="35"/>
      <c r="C21" s="38"/>
    </row>
    <row r="22" spans="1:3" ht="15.75" customHeight="1">
      <c r="A22" s="34"/>
      <c r="B22" s="35"/>
      <c r="C22" s="38"/>
    </row>
    <row r="23" spans="1:3" ht="15.75" customHeight="1">
      <c r="A23" s="34"/>
      <c r="B23" s="706" t="s">
        <v>44</v>
      </c>
      <c r="C23" s="707"/>
    </row>
    <row r="24" spans="1:3" ht="30" customHeight="1">
      <c r="A24" s="34">
        <v>1</v>
      </c>
      <c r="B24" s="35" t="s">
        <v>740</v>
      </c>
      <c r="C24" s="541">
        <v>0.58832464561820241</v>
      </c>
    </row>
    <row r="25" spans="1:3">
      <c r="A25" s="34">
        <v>2</v>
      </c>
      <c r="B25" s="538" t="s">
        <v>741</v>
      </c>
      <c r="C25" s="543">
        <v>0.36415547710952018</v>
      </c>
    </row>
    <row r="26" spans="1:3">
      <c r="A26" s="34">
        <v>3</v>
      </c>
      <c r="B26" s="538" t="s">
        <v>742</v>
      </c>
      <c r="C26" s="543">
        <v>4.7469015648884345E-2</v>
      </c>
    </row>
    <row r="27" spans="1:3">
      <c r="A27" s="34"/>
      <c r="B27" s="35"/>
      <c r="C27" s="36"/>
    </row>
    <row r="28" spans="1:3" ht="15.75" customHeight="1">
      <c r="A28" s="34"/>
      <c r="B28" s="706" t="s">
        <v>45</v>
      </c>
      <c r="C28" s="707"/>
    </row>
    <row r="29" spans="1:3" ht="29.25" customHeight="1">
      <c r="A29" s="34">
        <v>1</v>
      </c>
      <c r="B29" s="35" t="s">
        <v>743</v>
      </c>
      <c r="C29" s="541">
        <v>0.58832464561820241</v>
      </c>
    </row>
    <row r="30" spans="1:3">
      <c r="A30" s="539">
        <v>1.1000000000000001</v>
      </c>
      <c r="B30" s="540" t="s">
        <v>744</v>
      </c>
      <c r="C30" s="542">
        <v>0.36417295563766733</v>
      </c>
    </row>
    <row r="31" spans="1:3">
      <c r="A31" s="539">
        <v>1.2</v>
      </c>
      <c r="B31" s="540" t="s">
        <v>745</v>
      </c>
      <c r="C31" s="542">
        <v>0.16814318371768222</v>
      </c>
    </row>
    <row r="32" spans="1:3">
      <c r="A32" s="539">
        <v>1.3</v>
      </c>
      <c r="B32" s="540" t="s">
        <v>746</v>
      </c>
      <c r="C32" s="542">
        <v>5.6008506262852878E-2</v>
      </c>
    </row>
    <row r="33" spans="1:3">
      <c r="A33" s="539">
        <v>2</v>
      </c>
      <c r="B33" s="540" t="s">
        <v>741</v>
      </c>
      <c r="C33" s="542">
        <v>0.36415547710952018</v>
      </c>
    </row>
    <row r="34" spans="1:3">
      <c r="A34" s="539">
        <v>2.1</v>
      </c>
      <c r="B34" s="540" t="s">
        <v>747</v>
      </c>
      <c r="C34" s="542">
        <v>0.36415547710952018</v>
      </c>
    </row>
    <row r="35" spans="1:3">
      <c r="A35" s="544" t="s">
        <v>749</v>
      </c>
      <c r="B35" s="540" t="s">
        <v>748</v>
      </c>
      <c r="C35" s="542">
        <v>0.36415547710952018</v>
      </c>
    </row>
    <row r="36" spans="1:3" ht="15" thickBot="1">
      <c r="A36" s="39"/>
      <c r="B36" s="40"/>
      <c r="C36" s="41"/>
    </row>
  </sheetData>
  <mergeCells count="2">
    <mergeCell ref="B28:C28"/>
    <mergeCell ref="B23:C23"/>
  </mergeCells>
  <dataValidations count="1">
    <dataValidation type="list" allowBlank="1" showInputMessage="1" showErrorMessage="1" sqref="C6:C11"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Normal="100" workbookViewId="0">
      <pane xSplit="1" ySplit="5" topLeftCell="B11" activePane="bottomRight" state="frozen"/>
      <selection activeCell="C8" sqref="C8:E36"/>
      <selection pane="topRight" activeCell="C8" sqref="C8:E36"/>
      <selection pane="bottomLeft" activeCell="C8" sqref="C8:E36"/>
      <selection pane="bottomRight" activeCell="C8" sqref="C8:E37"/>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5">
      <c r="A1" s="28" t="s">
        <v>30</v>
      </c>
      <c r="B1" s="3" t="str">
        <f>'Info '!C2</f>
        <v>JSC Silk Bank</v>
      </c>
    </row>
    <row r="2" spans="1:5" s="2" customFormat="1" ht="15.75" customHeight="1">
      <c r="A2" s="28" t="s">
        <v>31</v>
      </c>
      <c r="B2" s="537">
        <f>'1. key ratios '!B2</f>
        <v>45291</v>
      </c>
    </row>
    <row r="3" spans="1:5" s="2" customFormat="1" ht="15.75" customHeight="1">
      <c r="A3" s="28"/>
    </row>
    <row r="4" spans="1:5" s="2" customFormat="1" ht="15.75" customHeight="1" thickBot="1">
      <c r="A4" s="202" t="s">
        <v>99</v>
      </c>
      <c r="B4" s="712" t="s">
        <v>225</v>
      </c>
      <c r="C4" s="713"/>
      <c r="D4" s="713"/>
      <c r="E4" s="713"/>
    </row>
    <row r="5" spans="1:5" s="45" customFormat="1" ht="17.45" customHeight="1">
      <c r="A5" s="150"/>
      <c r="B5" s="151"/>
      <c r="C5" s="43" t="s">
        <v>0</v>
      </c>
      <c r="D5" s="43" t="s">
        <v>1</v>
      </c>
      <c r="E5" s="44" t="s">
        <v>2</v>
      </c>
    </row>
    <row r="6" spans="1:5" ht="14.45" customHeight="1">
      <c r="A6" s="105"/>
      <c r="B6" s="708" t="s">
        <v>232</v>
      </c>
      <c r="C6" s="708" t="s">
        <v>660</v>
      </c>
      <c r="D6" s="710" t="s">
        <v>98</v>
      </c>
      <c r="E6" s="711"/>
    </row>
    <row r="7" spans="1:5" ht="99.6" customHeight="1">
      <c r="A7" s="105"/>
      <c r="B7" s="709"/>
      <c r="C7" s="708"/>
      <c r="D7" s="234" t="s">
        <v>97</v>
      </c>
      <c r="E7" s="235" t="s">
        <v>233</v>
      </c>
    </row>
    <row r="8" spans="1:5" ht="21">
      <c r="A8" s="373">
        <v>1</v>
      </c>
      <c r="B8" s="374" t="s">
        <v>561</v>
      </c>
      <c r="C8" s="427">
        <v>54133789.841618873</v>
      </c>
      <c r="D8" s="427">
        <v>0</v>
      </c>
      <c r="E8" s="427">
        <v>54133789.841618873</v>
      </c>
    </row>
    <row r="9" spans="1:5" ht="15">
      <c r="A9" s="373">
        <v>1.1000000000000001</v>
      </c>
      <c r="B9" s="375" t="s">
        <v>562</v>
      </c>
      <c r="C9" s="427">
        <v>2443576.5099999942</v>
      </c>
      <c r="D9" s="427"/>
      <c r="E9" s="427">
        <v>2443576.5099999942</v>
      </c>
    </row>
    <row r="10" spans="1:5" ht="15">
      <c r="A10" s="373">
        <v>1.2</v>
      </c>
      <c r="B10" s="375" t="s">
        <v>563</v>
      </c>
      <c r="C10" s="427">
        <v>3053640.359999944</v>
      </c>
      <c r="D10" s="427"/>
      <c r="E10" s="427">
        <v>3053640.359999944</v>
      </c>
    </row>
    <row r="11" spans="1:5" ht="15">
      <c r="A11" s="373">
        <v>1.3</v>
      </c>
      <c r="B11" s="375" t="s">
        <v>564</v>
      </c>
      <c r="C11" s="427">
        <v>48636572.971618935</v>
      </c>
      <c r="D11" s="427"/>
      <c r="E11" s="427">
        <v>48636572.971618935</v>
      </c>
    </row>
    <row r="12" spans="1:5" ht="15">
      <c r="A12" s="373">
        <v>2</v>
      </c>
      <c r="B12" s="376" t="s">
        <v>565</v>
      </c>
      <c r="C12" s="427">
        <v>134296.61193583731</v>
      </c>
      <c r="D12" s="427"/>
      <c r="E12" s="427">
        <v>134296.61193583731</v>
      </c>
    </row>
    <row r="13" spans="1:5" ht="15">
      <c r="A13" s="373">
        <v>2.1</v>
      </c>
      <c r="B13" s="377" t="s">
        <v>566</v>
      </c>
      <c r="C13" s="428">
        <v>134296.61193583731</v>
      </c>
      <c r="D13" s="428"/>
      <c r="E13" s="428">
        <v>134296.61193583731</v>
      </c>
    </row>
    <row r="14" spans="1:5" ht="21">
      <c r="A14" s="373">
        <v>3</v>
      </c>
      <c r="B14" s="378" t="s">
        <v>567</v>
      </c>
      <c r="C14" s="428">
        <v>0</v>
      </c>
      <c r="D14" s="428"/>
      <c r="E14" s="428">
        <v>0</v>
      </c>
    </row>
    <row r="15" spans="1:5" ht="21">
      <c r="A15" s="373">
        <v>4</v>
      </c>
      <c r="B15" s="379" t="s">
        <v>568</v>
      </c>
      <c r="C15" s="428">
        <v>0</v>
      </c>
      <c r="D15" s="428"/>
      <c r="E15" s="428">
        <v>0</v>
      </c>
    </row>
    <row r="16" spans="1:5" ht="21">
      <c r="A16" s="373">
        <v>5</v>
      </c>
      <c r="B16" s="380" t="s">
        <v>569</v>
      </c>
      <c r="C16" s="428">
        <v>20000</v>
      </c>
      <c r="D16" s="428">
        <v>0</v>
      </c>
      <c r="E16" s="428">
        <v>20000</v>
      </c>
    </row>
    <row r="17" spans="1:5" ht="15">
      <c r="A17" s="373">
        <v>5.0999999999999996</v>
      </c>
      <c r="B17" s="381" t="s">
        <v>570</v>
      </c>
      <c r="C17" s="428">
        <v>20000</v>
      </c>
      <c r="D17" s="428"/>
      <c r="E17" s="428">
        <v>20000</v>
      </c>
    </row>
    <row r="18" spans="1:5" ht="15">
      <c r="A18" s="373">
        <v>5.2</v>
      </c>
      <c r="B18" s="381" t="s">
        <v>571</v>
      </c>
      <c r="C18" s="428">
        <v>0</v>
      </c>
      <c r="D18" s="428"/>
      <c r="E18" s="428">
        <v>0</v>
      </c>
    </row>
    <row r="19" spans="1:5" ht="15">
      <c r="A19" s="373">
        <v>5.3</v>
      </c>
      <c r="B19" s="382" t="s">
        <v>572</v>
      </c>
      <c r="C19" s="428">
        <v>0</v>
      </c>
      <c r="D19" s="428"/>
      <c r="E19" s="428">
        <v>0</v>
      </c>
    </row>
    <row r="20" spans="1:5" ht="15">
      <c r="A20" s="373">
        <v>6</v>
      </c>
      <c r="B20" s="378" t="s">
        <v>573</v>
      </c>
      <c r="C20" s="428">
        <v>82286409.211369246</v>
      </c>
      <c r="D20" s="428">
        <v>0</v>
      </c>
      <c r="E20" s="428">
        <v>82286409.211369246</v>
      </c>
    </row>
    <row r="21" spans="1:5" ht="15">
      <c r="A21" s="373">
        <v>6.1</v>
      </c>
      <c r="B21" s="381" t="s">
        <v>571</v>
      </c>
      <c r="C21" s="428">
        <v>27213770.959984913</v>
      </c>
      <c r="D21" s="428"/>
      <c r="E21" s="428">
        <v>27213770.959984913</v>
      </c>
    </row>
    <row r="22" spans="1:5" ht="15">
      <c r="A22" s="373">
        <v>6.2</v>
      </c>
      <c r="B22" s="382" t="s">
        <v>572</v>
      </c>
      <c r="C22" s="428">
        <v>55072638.251384333</v>
      </c>
      <c r="D22" s="428"/>
      <c r="E22" s="428">
        <v>55072638.251384333</v>
      </c>
    </row>
    <row r="23" spans="1:5" ht="21">
      <c r="A23" s="373">
        <v>7</v>
      </c>
      <c r="B23" s="376" t="s">
        <v>574</v>
      </c>
      <c r="C23" s="428">
        <v>0</v>
      </c>
      <c r="D23" s="428"/>
      <c r="E23" s="428">
        <v>0</v>
      </c>
    </row>
    <row r="24" spans="1:5" ht="21">
      <c r="A24" s="373">
        <v>8</v>
      </c>
      <c r="B24" s="383" t="s">
        <v>575</v>
      </c>
      <c r="C24" s="428">
        <v>3651626.4593548691</v>
      </c>
      <c r="D24" s="428"/>
      <c r="E24" s="428">
        <v>3651626.4593548691</v>
      </c>
    </row>
    <row r="25" spans="1:5" ht="15">
      <c r="A25" s="373">
        <v>9</v>
      </c>
      <c r="B25" s="379" t="s">
        <v>576</v>
      </c>
      <c r="C25" s="428">
        <v>20643828.830000006</v>
      </c>
      <c r="D25" s="428">
        <v>0</v>
      </c>
      <c r="E25" s="428">
        <v>20643828.830000006</v>
      </c>
    </row>
    <row r="26" spans="1:5" ht="15">
      <c r="A26" s="373">
        <v>9.1</v>
      </c>
      <c r="B26" s="381" t="s">
        <v>577</v>
      </c>
      <c r="C26" s="428">
        <v>20643828.830000006</v>
      </c>
      <c r="D26" s="428"/>
      <c r="E26" s="428">
        <v>20643828.830000006</v>
      </c>
    </row>
    <row r="27" spans="1:5" ht="15">
      <c r="A27" s="373">
        <v>9.1999999999999993</v>
      </c>
      <c r="B27" s="381" t="s">
        <v>578</v>
      </c>
      <c r="C27" s="428">
        <v>0</v>
      </c>
      <c r="D27" s="428"/>
      <c r="E27" s="428">
        <v>0</v>
      </c>
    </row>
    <row r="28" spans="1:5" ht="15">
      <c r="A28" s="373">
        <v>10</v>
      </c>
      <c r="B28" s="379" t="s">
        <v>579</v>
      </c>
      <c r="C28" s="428">
        <v>1120485.0400000012</v>
      </c>
      <c r="D28" s="428">
        <v>1120485.0400000012</v>
      </c>
      <c r="E28" s="428">
        <v>0</v>
      </c>
    </row>
    <row r="29" spans="1:5" ht="15">
      <c r="A29" s="373">
        <v>10.1</v>
      </c>
      <c r="B29" s="381" t="s">
        <v>580</v>
      </c>
      <c r="C29" s="428">
        <v>0</v>
      </c>
      <c r="D29" s="428"/>
      <c r="E29" s="428">
        <v>0</v>
      </c>
    </row>
    <row r="30" spans="1:5" ht="15">
      <c r="A30" s="373">
        <v>10.199999999999999</v>
      </c>
      <c r="B30" s="381" t="s">
        <v>581</v>
      </c>
      <c r="C30" s="428">
        <v>1120485.0400000012</v>
      </c>
      <c r="D30" s="428">
        <v>1120485.0400000012</v>
      </c>
      <c r="E30" s="428">
        <v>0</v>
      </c>
    </row>
    <row r="31" spans="1:5" ht="15">
      <c r="A31" s="373">
        <v>11</v>
      </c>
      <c r="B31" s="379" t="s">
        <v>582</v>
      </c>
      <c r="C31" s="428">
        <v>45248.5</v>
      </c>
      <c r="D31" s="428">
        <v>0</v>
      </c>
      <c r="E31" s="428">
        <v>45248.5</v>
      </c>
    </row>
    <row r="32" spans="1:5" ht="15">
      <c r="A32" s="373">
        <v>11.1</v>
      </c>
      <c r="B32" s="381" t="s">
        <v>583</v>
      </c>
      <c r="C32" s="428">
        <v>45248.5</v>
      </c>
      <c r="D32" s="428"/>
      <c r="E32" s="428">
        <v>45248.5</v>
      </c>
    </row>
    <row r="33" spans="1:7" ht="15">
      <c r="A33" s="373">
        <v>11.2</v>
      </c>
      <c r="B33" s="381" t="s">
        <v>584</v>
      </c>
      <c r="C33" s="428">
        <v>0</v>
      </c>
      <c r="D33" s="428"/>
      <c r="E33" s="428">
        <v>0</v>
      </c>
    </row>
    <row r="34" spans="1:7" ht="15">
      <c r="A34" s="373">
        <v>13</v>
      </c>
      <c r="B34" s="379" t="s">
        <v>585</v>
      </c>
      <c r="C34" s="428">
        <v>5033574.8099999996</v>
      </c>
      <c r="D34" s="428"/>
      <c r="E34" s="428">
        <v>5033574.8099999996</v>
      </c>
    </row>
    <row r="35" spans="1:7" ht="15">
      <c r="A35" s="373">
        <v>13.1</v>
      </c>
      <c r="B35" s="384" t="s">
        <v>586</v>
      </c>
      <c r="C35" s="428">
        <v>0</v>
      </c>
      <c r="D35" s="428"/>
      <c r="E35" s="428">
        <v>0</v>
      </c>
    </row>
    <row r="36" spans="1:7" ht="15">
      <c r="A36" s="373">
        <v>13.2</v>
      </c>
      <c r="B36" s="384" t="s">
        <v>587</v>
      </c>
      <c r="C36" s="428">
        <v>0</v>
      </c>
      <c r="D36" s="428"/>
      <c r="E36" s="428">
        <v>0</v>
      </c>
    </row>
    <row r="37" spans="1:7" ht="26.25" thickBot="1">
      <c r="A37" s="108"/>
      <c r="B37" s="203" t="s">
        <v>234</v>
      </c>
      <c r="C37" s="152">
        <v>167069259.30427885</v>
      </c>
      <c r="D37" s="152">
        <v>1120485.0400000012</v>
      </c>
      <c r="E37" s="152">
        <v>165948774.26427886</v>
      </c>
    </row>
    <row r="38" spans="1:7">
      <c r="A38" s="5"/>
      <c r="B38" s="5"/>
      <c r="C38" s="5"/>
      <c r="D38" s="5"/>
      <c r="E38" s="5"/>
    </row>
    <row r="39" spans="1:7">
      <c r="A39" s="5"/>
      <c r="B39" s="5"/>
      <c r="C39" s="5"/>
      <c r="D39" s="5"/>
      <c r="E39" s="5"/>
    </row>
    <row r="41" spans="1:7" s="4" customFormat="1">
      <c r="B41" s="47"/>
      <c r="F41" s="5"/>
      <c r="G41" s="5"/>
    </row>
    <row r="42" spans="1:7" s="4" customFormat="1">
      <c r="B42" s="47"/>
      <c r="F42" s="5"/>
      <c r="G42" s="5"/>
    </row>
    <row r="43" spans="1:7" s="4" customFormat="1">
      <c r="B43" s="47"/>
      <c r="F43" s="5"/>
      <c r="G43" s="5"/>
    </row>
    <row r="44" spans="1:7" s="4" customFormat="1">
      <c r="B44" s="47"/>
      <c r="F44" s="5"/>
      <c r="G44" s="5"/>
    </row>
    <row r="45" spans="1:7" s="4" customFormat="1">
      <c r="B45" s="47"/>
      <c r="F45" s="5"/>
      <c r="G45" s="5"/>
    </row>
    <row r="46" spans="1:7" s="4" customFormat="1">
      <c r="B46" s="47"/>
      <c r="F46" s="5"/>
      <c r="G46" s="5"/>
    </row>
    <row r="47" spans="1:7" s="4" customFormat="1">
      <c r="B47" s="47"/>
      <c r="F47" s="5"/>
      <c r="G47" s="5"/>
    </row>
    <row r="48" spans="1:7" s="4" customFormat="1">
      <c r="B48" s="47"/>
      <c r="F48" s="5"/>
      <c r="G48" s="5"/>
    </row>
    <row r="49" spans="2:7" s="4" customFormat="1">
      <c r="B49" s="47"/>
      <c r="F49" s="5"/>
      <c r="G49" s="5"/>
    </row>
    <row r="50" spans="2:7" s="4" customFormat="1">
      <c r="B50" s="47"/>
      <c r="F50" s="5"/>
      <c r="G50" s="5"/>
    </row>
    <row r="51" spans="2:7" s="4" customFormat="1">
      <c r="B51" s="47"/>
      <c r="F51" s="5"/>
      <c r="G51" s="5"/>
    </row>
    <row r="52" spans="2:7" s="4" customFormat="1">
      <c r="B52" s="47"/>
      <c r="F52" s="5"/>
      <c r="G52" s="5"/>
    </row>
    <row r="53" spans="2:7" s="4" customFormat="1">
      <c r="B53" s="47"/>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5" sqref="C5:C13"/>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Silk Bank</v>
      </c>
    </row>
    <row r="2" spans="1:6" s="2" customFormat="1" ht="15.75" customHeight="1">
      <c r="A2" s="2" t="s">
        <v>31</v>
      </c>
      <c r="B2" s="537">
        <f>'1. key ratios '!B2</f>
        <v>45291</v>
      </c>
      <c r="C2" s="4"/>
      <c r="D2" s="4"/>
      <c r="E2" s="4"/>
      <c r="F2" s="4"/>
    </row>
    <row r="3" spans="1:6" s="2" customFormat="1" ht="15.75" customHeight="1">
      <c r="C3" s="4"/>
      <c r="D3" s="4"/>
      <c r="E3" s="4"/>
      <c r="F3" s="4"/>
    </row>
    <row r="4" spans="1:6" s="2" customFormat="1" ht="13.5" thickBot="1">
      <c r="A4" s="2" t="s">
        <v>46</v>
      </c>
      <c r="B4" s="204" t="s">
        <v>554</v>
      </c>
      <c r="C4" s="42" t="s">
        <v>35</v>
      </c>
      <c r="D4" s="4"/>
      <c r="E4" s="4"/>
      <c r="F4" s="4"/>
    </row>
    <row r="5" spans="1:6">
      <c r="A5" s="156">
        <v>1</v>
      </c>
      <c r="B5" s="205" t="s">
        <v>556</v>
      </c>
      <c r="C5" s="157">
        <v>165948774.26427886</v>
      </c>
    </row>
    <row r="6" spans="1:6">
      <c r="A6" s="48">
        <v>2.1</v>
      </c>
      <c r="B6" s="106" t="s">
        <v>214</v>
      </c>
      <c r="C6" s="97">
        <v>7700732.7199169556</v>
      </c>
    </row>
    <row r="7" spans="1:6" s="29" customFormat="1" outlineLevel="1">
      <c r="A7" s="23">
        <v>2.2000000000000002</v>
      </c>
      <c r="B7" s="24" t="s">
        <v>215</v>
      </c>
      <c r="C7" s="158">
        <v>13147900</v>
      </c>
    </row>
    <row r="8" spans="1:6" s="29" customFormat="1">
      <c r="A8" s="23">
        <v>3</v>
      </c>
      <c r="B8" s="154" t="s">
        <v>555</v>
      </c>
      <c r="C8" s="159">
        <v>186797406.98419583</v>
      </c>
    </row>
    <row r="9" spans="1:6">
      <c r="A9" s="48">
        <v>4</v>
      </c>
      <c r="B9" s="49" t="s">
        <v>48</v>
      </c>
      <c r="C9" s="97">
        <v>0</v>
      </c>
    </row>
    <row r="10" spans="1:6" s="29" customFormat="1" outlineLevel="1">
      <c r="A10" s="23">
        <v>5.0999999999999996</v>
      </c>
      <c r="B10" s="24" t="s">
        <v>216</v>
      </c>
      <c r="C10" s="158">
        <v>-3421068.9602140272</v>
      </c>
    </row>
    <row r="11" spans="1:6" s="29" customFormat="1" outlineLevel="1">
      <c r="A11" s="23">
        <v>5.2</v>
      </c>
      <c r="B11" s="24" t="s">
        <v>217</v>
      </c>
      <c r="C11" s="158">
        <v>-12884942</v>
      </c>
    </row>
    <row r="12" spans="1:6" s="29" customFormat="1">
      <c r="A12" s="23">
        <v>6</v>
      </c>
      <c r="B12" s="153" t="s">
        <v>359</v>
      </c>
      <c r="C12" s="158"/>
    </row>
    <row r="13" spans="1:6" s="29" customFormat="1" ht="13.5" thickBot="1">
      <c r="A13" s="25">
        <v>7</v>
      </c>
      <c r="B13" s="155" t="s">
        <v>177</v>
      </c>
      <c r="C13" s="160">
        <v>170491396.02398181</v>
      </c>
    </row>
    <row r="15" spans="1:6" ht="25.5">
      <c r="B15" s="29" t="s">
        <v>360</v>
      </c>
    </row>
    <row r="17" spans="1:2" ht="15">
      <c r="A17" s="167"/>
      <c r="B17" s="168"/>
    </row>
    <row r="18" spans="1:2" ht="15">
      <c r="A18" s="172"/>
      <c r="B18" s="173"/>
    </row>
    <row r="19" spans="1:2">
      <c r="A19" s="174"/>
      <c r="B19" s="169"/>
    </row>
    <row r="20" spans="1:2">
      <c r="A20" s="175"/>
      <c r="B20" s="170"/>
    </row>
    <row r="21" spans="1:2">
      <c r="A21" s="175"/>
      <c r="B21" s="173"/>
    </row>
    <row r="22" spans="1:2">
      <c r="A22" s="174"/>
      <c r="B22" s="171"/>
    </row>
    <row r="23" spans="1:2">
      <c r="A23" s="175"/>
      <c r="B23" s="170"/>
    </row>
    <row r="24" spans="1:2">
      <c r="A24" s="175"/>
      <c r="B24" s="170"/>
    </row>
    <row r="25" spans="1:2">
      <c r="A25" s="175"/>
      <c r="B25" s="176"/>
    </row>
    <row r="26" spans="1:2">
      <c r="A26" s="175"/>
      <c r="B26" s="173"/>
    </row>
    <row r="27" spans="1:2">
      <c r="B27" s="47"/>
    </row>
    <row r="28" spans="1:2">
      <c r="B28" s="47"/>
    </row>
    <row r="29" spans="1:2">
      <c r="B29" s="47"/>
    </row>
    <row r="30" spans="1:2">
      <c r="B30" s="47"/>
    </row>
    <row r="31" spans="1:2">
      <c r="B31" s="47"/>
    </row>
    <row r="32" spans="1:2">
      <c r="B32" s="47"/>
    </row>
    <row r="33" spans="2:2">
      <c r="B33" s="47"/>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2024-01-30T14:39:40Z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