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160" tabRatio="919" firstSheet="15" activeTab="28"/>
  </bookViews>
  <sheets>
    <sheet name="Info " sheetId="82" r:id="rId1"/>
    <sheet name="1. key ratios " sheetId="84" r:id="rId2"/>
    <sheet name="2. RC" sheetId="83" r:id="rId3"/>
    <sheet name="3. PL" sheetId="85" r:id="rId4"/>
    <sheet name="4. Off-Balance" sheetId="75" r:id="rId5"/>
    <sheet name="5. RWA" sheetId="86" r:id="rId6"/>
    <sheet name="6. Administrators-shareholders" sheetId="52" r:id="rId7"/>
    <sheet name="7. LI1" sheetId="88" r:id="rId8"/>
    <sheet name="8. LI2" sheetId="73" r:id="rId9"/>
    <sheet name="9. Capital" sheetId="89" r:id="rId10"/>
    <sheet name="9.1. Capital Requirements" sheetId="94" r:id="rId11"/>
    <sheet name="10. CC2" sheetId="69" r:id="rId12"/>
    <sheet name="11. CRWA" sheetId="90" r:id="rId13"/>
    <sheet name="12. CRM" sheetId="64" r:id="rId14"/>
    <sheet name="13. CRME" sheetId="91" r:id="rId15"/>
    <sheet name="14. LCR" sheetId="93" r:id="rId16"/>
    <sheet name="15. CCR" sheetId="92" r:id="rId17"/>
    <sheet name="15.1 LR" sheetId="95" r:id="rId18"/>
    <sheet name="16. NSFR" sheetId="97" r:id="rId19"/>
    <sheet name=" 17. Residual Maturity" sheetId="98" r:id="rId20"/>
    <sheet name="18. Assets by Exposure classes" sheetId="99" r:id="rId21"/>
    <sheet name="19. Assets by Risk Sectors" sheetId="100" r:id="rId22"/>
    <sheet name="20. Reserves" sheetId="101" r:id="rId23"/>
    <sheet name="21. NPL" sheetId="102" r:id="rId24"/>
    <sheet name="22. Quality" sheetId="103" r:id="rId25"/>
    <sheet name="23. LTV" sheetId="104" r:id="rId26"/>
    <sheet name="24. Risk Sector" sheetId="105" r:id="rId27"/>
    <sheet name="25. Collateral" sheetId="106" r:id="rId28"/>
    <sheet name="26. Retail Products" sheetId="107"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1">#REF!</definedName>
    <definedName name="ACC_BALACC" localSheetId="12">#REF!</definedName>
    <definedName name="ACC_BALACC" localSheetId="14">#REF!</definedName>
    <definedName name="ACC_BALACC" localSheetId="15">#REF!</definedName>
    <definedName name="ACC_BALACC" localSheetId="16">#REF!</definedName>
    <definedName name="ACC_BALACC" localSheetId="2">#REF!</definedName>
    <definedName name="ACC_BALACC" localSheetId="23">#REF!</definedName>
    <definedName name="ACC_BALACC" localSheetId="24">#REF!</definedName>
    <definedName name="ACC_BALACC" localSheetId="25">#REF!</definedName>
    <definedName name="ACC_BALACC" localSheetId="26">#REF!</definedName>
    <definedName name="ACC_BALACC" localSheetId="28">#REF!</definedName>
    <definedName name="ACC_BALACC" localSheetId="3">#REF!</definedName>
    <definedName name="ACC_BALACC" localSheetId="5">#REF!</definedName>
    <definedName name="ACC_BALACC" localSheetId="7">#REF!</definedName>
    <definedName name="ACC_BALACC" localSheetId="9">#REF!</definedName>
    <definedName name="ACC_BALACC" localSheetId="10">#REF!</definedName>
    <definedName name="ACC_BALACC" localSheetId="0">#REF!</definedName>
    <definedName name="ACC_BALACC">#REF!</definedName>
    <definedName name="ACC_CRS" localSheetId="19">#REF!</definedName>
    <definedName name="ACC_CRS" localSheetId="1">#REF!</definedName>
    <definedName name="ACC_CRS" localSheetId="12">#REF!</definedName>
    <definedName name="ACC_CRS" localSheetId="14">#REF!</definedName>
    <definedName name="ACC_CRS" localSheetId="15">#REF!</definedName>
    <definedName name="ACC_CRS" localSheetId="16">#REF!</definedName>
    <definedName name="ACC_CRS" localSheetId="2">#REF!</definedName>
    <definedName name="ACC_CRS" localSheetId="23">#REF!</definedName>
    <definedName name="ACC_CRS" localSheetId="24">#REF!</definedName>
    <definedName name="ACC_CRS" localSheetId="25">#REF!</definedName>
    <definedName name="ACC_CRS" localSheetId="26">#REF!</definedName>
    <definedName name="ACC_CRS" localSheetId="28">#REF!</definedName>
    <definedName name="ACC_CRS" localSheetId="3">#REF!</definedName>
    <definedName name="ACC_CRS" localSheetId="4">#REF!</definedName>
    <definedName name="ACC_CRS" localSheetId="5">#REF!</definedName>
    <definedName name="ACC_CRS" localSheetId="7">#REF!</definedName>
    <definedName name="ACC_CRS" localSheetId="9">#REF!</definedName>
    <definedName name="ACC_CRS" localSheetId="10">#REF!</definedName>
    <definedName name="ACC_CRS" localSheetId="0">#REF!</definedName>
    <definedName name="ACC_CRS">#REF!</definedName>
    <definedName name="ACC_DBS" localSheetId="19">#REF!</definedName>
    <definedName name="ACC_DBS" localSheetId="1">#REF!</definedName>
    <definedName name="ACC_DBS" localSheetId="12">#REF!</definedName>
    <definedName name="ACC_DBS" localSheetId="14">#REF!</definedName>
    <definedName name="ACC_DBS" localSheetId="15">#REF!</definedName>
    <definedName name="ACC_DBS" localSheetId="16">#REF!</definedName>
    <definedName name="ACC_DBS" localSheetId="2">#REF!</definedName>
    <definedName name="ACC_DBS" localSheetId="23">#REF!</definedName>
    <definedName name="ACC_DBS" localSheetId="24">#REF!</definedName>
    <definedName name="ACC_DBS" localSheetId="25">#REF!</definedName>
    <definedName name="ACC_DBS" localSheetId="26">#REF!</definedName>
    <definedName name="ACC_DBS" localSheetId="28">#REF!</definedName>
    <definedName name="ACC_DBS" localSheetId="3">#REF!</definedName>
    <definedName name="ACC_DBS" localSheetId="4">#REF!</definedName>
    <definedName name="ACC_DBS" localSheetId="5">#REF!</definedName>
    <definedName name="ACC_DBS" localSheetId="7">#REF!</definedName>
    <definedName name="ACC_DBS" localSheetId="9">#REF!</definedName>
    <definedName name="ACC_DBS" localSheetId="10">#REF!</definedName>
    <definedName name="ACC_DBS" localSheetId="0">#REF!</definedName>
    <definedName name="ACC_DBS">#REF!</definedName>
    <definedName name="ACC_ISO" localSheetId="19">#REF!</definedName>
    <definedName name="ACC_ISO" localSheetId="1">#REF!</definedName>
    <definedName name="ACC_ISO" localSheetId="12">#REF!</definedName>
    <definedName name="ACC_ISO" localSheetId="14">#REF!</definedName>
    <definedName name="ACC_ISO" localSheetId="15">#REF!</definedName>
    <definedName name="ACC_ISO" localSheetId="16">#REF!</definedName>
    <definedName name="ACC_ISO" localSheetId="2">#REF!</definedName>
    <definedName name="ACC_ISO" localSheetId="23">#REF!</definedName>
    <definedName name="ACC_ISO" localSheetId="24">#REF!</definedName>
    <definedName name="ACC_ISO" localSheetId="25">#REF!</definedName>
    <definedName name="ACC_ISO" localSheetId="26">#REF!</definedName>
    <definedName name="ACC_ISO" localSheetId="28">#REF!</definedName>
    <definedName name="ACC_ISO" localSheetId="3">#REF!</definedName>
    <definedName name="ACC_ISO" localSheetId="4">#REF!</definedName>
    <definedName name="ACC_ISO" localSheetId="5">#REF!</definedName>
    <definedName name="ACC_ISO" localSheetId="7">#REF!</definedName>
    <definedName name="ACC_ISO" localSheetId="9">#REF!</definedName>
    <definedName name="ACC_ISO" localSheetId="10">#REF!</definedName>
    <definedName name="ACC_ISO" localSheetId="0">#REF!</definedName>
    <definedName name="ACC_ISO">#REF!</definedName>
    <definedName name="ACC_SALDO" localSheetId="19">#REF!</definedName>
    <definedName name="ACC_SALDO" localSheetId="1">#REF!</definedName>
    <definedName name="ACC_SALDO" localSheetId="12">#REF!</definedName>
    <definedName name="ACC_SALDO" localSheetId="14">#REF!</definedName>
    <definedName name="ACC_SALDO" localSheetId="15">#REF!</definedName>
    <definedName name="ACC_SALDO" localSheetId="16">#REF!</definedName>
    <definedName name="ACC_SALDO" localSheetId="2">#REF!</definedName>
    <definedName name="ACC_SALDO" localSheetId="23">#REF!</definedName>
    <definedName name="ACC_SALDO" localSheetId="24">#REF!</definedName>
    <definedName name="ACC_SALDO" localSheetId="25">#REF!</definedName>
    <definedName name="ACC_SALDO" localSheetId="26">#REF!</definedName>
    <definedName name="ACC_SALDO" localSheetId="28">#REF!</definedName>
    <definedName name="ACC_SALDO" localSheetId="3">#REF!</definedName>
    <definedName name="ACC_SALDO" localSheetId="4">#REF!</definedName>
    <definedName name="ACC_SALDO" localSheetId="5">#REF!</definedName>
    <definedName name="ACC_SALDO" localSheetId="7">#REF!</definedName>
    <definedName name="ACC_SALDO" localSheetId="9">#REF!</definedName>
    <definedName name="ACC_SALDO" localSheetId="10">#REF!</definedName>
    <definedName name="ACC_SALDO" localSheetId="0">#REF!</definedName>
    <definedName name="ACC_SALDO">#REF!</definedName>
    <definedName name="BS_BALACC" localSheetId="19">#REF!</definedName>
    <definedName name="BS_BALACC" localSheetId="1">#REF!</definedName>
    <definedName name="BS_BALACC" localSheetId="12">#REF!</definedName>
    <definedName name="BS_BALACC" localSheetId="14">#REF!</definedName>
    <definedName name="BS_BALACC" localSheetId="15">#REF!</definedName>
    <definedName name="BS_BALACC" localSheetId="16">#REF!</definedName>
    <definedName name="BS_BALACC" localSheetId="2">#REF!</definedName>
    <definedName name="BS_BALACC" localSheetId="23">#REF!</definedName>
    <definedName name="BS_BALACC" localSheetId="24">#REF!</definedName>
    <definedName name="BS_BALACC" localSheetId="25">#REF!</definedName>
    <definedName name="BS_BALACC" localSheetId="26">#REF!</definedName>
    <definedName name="BS_BALACC" localSheetId="28">#REF!</definedName>
    <definedName name="BS_BALACC" localSheetId="3">#REF!</definedName>
    <definedName name="BS_BALACC" localSheetId="4">#REF!</definedName>
    <definedName name="BS_BALACC" localSheetId="5">#REF!</definedName>
    <definedName name="BS_BALACC" localSheetId="7">#REF!</definedName>
    <definedName name="BS_BALACC" localSheetId="9">#REF!</definedName>
    <definedName name="BS_BALACC" localSheetId="10">#REF!</definedName>
    <definedName name="BS_BALACC" localSheetId="0">#REF!</definedName>
    <definedName name="BS_BALACC">#REF!</definedName>
    <definedName name="BS_BALANCE" localSheetId="19">#REF!</definedName>
    <definedName name="BS_BALANCE" localSheetId="1">#REF!</definedName>
    <definedName name="BS_BALANCE" localSheetId="12">#REF!</definedName>
    <definedName name="BS_BALANCE" localSheetId="14">#REF!</definedName>
    <definedName name="BS_BALANCE" localSheetId="15">#REF!</definedName>
    <definedName name="BS_BALANCE" localSheetId="16">#REF!</definedName>
    <definedName name="BS_BALANCE" localSheetId="2">#REF!</definedName>
    <definedName name="BS_BALANCE" localSheetId="23">#REF!</definedName>
    <definedName name="BS_BALANCE" localSheetId="24">#REF!</definedName>
    <definedName name="BS_BALANCE" localSheetId="25">#REF!</definedName>
    <definedName name="BS_BALANCE" localSheetId="26">#REF!</definedName>
    <definedName name="BS_BALANCE" localSheetId="28">#REF!</definedName>
    <definedName name="BS_BALANCE" localSheetId="3">#REF!</definedName>
    <definedName name="BS_BALANCE" localSheetId="4">#REF!</definedName>
    <definedName name="BS_BALANCE" localSheetId="5">#REF!</definedName>
    <definedName name="BS_BALANCE" localSheetId="7">#REF!</definedName>
    <definedName name="BS_BALANCE" localSheetId="9">#REF!</definedName>
    <definedName name="BS_BALANCE" localSheetId="10">#REF!</definedName>
    <definedName name="BS_BALANCE" localSheetId="0">#REF!</definedName>
    <definedName name="BS_BALANCE">#REF!</definedName>
    <definedName name="BS_CR" localSheetId="19">#REF!</definedName>
    <definedName name="BS_CR" localSheetId="1">#REF!</definedName>
    <definedName name="BS_CR" localSheetId="12">#REF!</definedName>
    <definedName name="BS_CR" localSheetId="14">#REF!</definedName>
    <definedName name="BS_CR" localSheetId="15">#REF!</definedName>
    <definedName name="BS_CR" localSheetId="16">#REF!</definedName>
    <definedName name="BS_CR" localSheetId="2">#REF!</definedName>
    <definedName name="BS_CR" localSheetId="23">#REF!</definedName>
    <definedName name="BS_CR" localSheetId="24">#REF!</definedName>
    <definedName name="BS_CR" localSheetId="25">#REF!</definedName>
    <definedName name="BS_CR" localSheetId="26">#REF!</definedName>
    <definedName name="BS_CR" localSheetId="28">#REF!</definedName>
    <definedName name="BS_CR" localSheetId="3">#REF!</definedName>
    <definedName name="BS_CR" localSheetId="4">#REF!</definedName>
    <definedName name="BS_CR" localSheetId="5">#REF!</definedName>
    <definedName name="BS_CR" localSheetId="7">#REF!</definedName>
    <definedName name="BS_CR" localSheetId="9">#REF!</definedName>
    <definedName name="BS_CR" localSheetId="10">#REF!</definedName>
    <definedName name="BS_CR" localSheetId="0">#REF!</definedName>
    <definedName name="BS_CR">#REF!</definedName>
    <definedName name="BS_CR_EQU" localSheetId="19">#REF!</definedName>
    <definedName name="BS_CR_EQU" localSheetId="1">#REF!</definedName>
    <definedName name="BS_CR_EQU" localSheetId="12">#REF!</definedName>
    <definedName name="BS_CR_EQU" localSheetId="14">#REF!</definedName>
    <definedName name="BS_CR_EQU" localSheetId="15">#REF!</definedName>
    <definedName name="BS_CR_EQU" localSheetId="16">#REF!</definedName>
    <definedName name="BS_CR_EQU" localSheetId="2">#REF!</definedName>
    <definedName name="BS_CR_EQU" localSheetId="23">#REF!</definedName>
    <definedName name="BS_CR_EQU" localSheetId="24">#REF!</definedName>
    <definedName name="BS_CR_EQU" localSheetId="25">#REF!</definedName>
    <definedName name="BS_CR_EQU" localSheetId="26">#REF!</definedName>
    <definedName name="BS_CR_EQU" localSheetId="28">#REF!</definedName>
    <definedName name="BS_CR_EQU" localSheetId="3">#REF!</definedName>
    <definedName name="BS_CR_EQU" localSheetId="4">#REF!</definedName>
    <definedName name="BS_CR_EQU" localSheetId="5">#REF!</definedName>
    <definedName name="BS_CR_EQU" localSheetId="7">#REF!</definedName>
    <definedName name="BS_CR_EQU" localSheetId="9">#REF!</definedName>
    <definedName name="BS_CR_EQU" localSheetId="10">#REF!</definedName>
    <definedName name="BS_CR_EQU" localSheetId="0">#REF!</definedName>
    <definedName name="BS_CR_EQU">#REF!</definedName>
    <definedName name="BS_DB" localSheetId="19">#REF!</definedName>
    <definedName name="BS_DB" localSheetId="1">#REF!</definedName>
    <definedName name="BS_DB" localSheetId="12">#REF!</definedName>
    <definedName name="BS_DB" localSheetId="14">#REF!</definedName>
    <definedName name="BS_DB" localSheetId="15">#REF!</definedName>
    <definedName name="BS_DB" localSheetId="16">#REF!</definedName>
    <definedName name="BS_DB" localSheetId="2">#REF!</definedName>
    <definedName name="BS_DB" localSheetId="23">#REF!</definedName>
    <definedName name="BS_DB" localSheetId="24">#REF!</definedName>
    <definedName name="BS_DB" localSheetId="25">#REF!</definedName>
    <definedName name="BS_DB" localSheetId="26">#REF!</definedName>
    <definedName name="BS_DB" localSheetId="28">#REF!</definedName>
    <definedName name="BS_DB" localSheetId="3">#REF!</definedName>
    <definedName name="BS_DB" localSheetId="4">#REF!</definedName>
    <definedName name="BS_DB" localSheetId="5">#REF!</definedName>
    <definedName name="BS_DB" localSheetId="7">#REF!</definedName>
    <definedName name="BS_DB" localSheetId="9">#REF!</definedName>
    <definedName name="BS_DB" localSheetId="10">#REF!</definedName>
    <definedName name="BS_DB" localSheetId="0">#REF!</definedName>
    <definedName name="BS_DB">#REF!</definedName>
    <definedName name="BS_DB_EQU" localSheetId="19">#REF!</definedName>
    <definedName name="BS_DB_EQU" localSheetId="1">#REF!</definedName>
    <definedName name="BS_DB_EQU" localSheetId="12">#REF!</definedName>
    <definedName name="BS_DB_EQU" localSheetId="14">#REF!</definedName>
    <definedName name="BS_DB_EQU" localSheetId="15">#REF!</definedName>
    <definedName name="BS_DB_EQU" localSheetId="16">#REF!</definedName>
    <definedName name="BS_DB_EQU" localSheetId="2">#REF!</definedName>
    <definedName name="BS_DB_EQU" localSheetId="23">#REF!</definedName>
    <definedName name="BS_DB_EQU" localSheetId="24">#REF!</definedName>
    <definedName name="BS_DB_EQU" localSheetId="25">#REF!</definedName>
    <definedName name="BS_DB_EQU" localSheetId="26">#REF!</definedName>
    <definedName name="BS_DB_EQU" localSheetId="28">#REF!</definedName>
    <definedName name="BS_DB_EQU" localSheetId="3">#REF!</definedName>
    <definedName name="BS_DB_EQU" localSheetId="4">#REF!</definedName>
    <definedName name="BS_DB_EQU" localSheetId="5">#REF!</definedName>
    <definedName name="BS_DB_EQU" localSheetId="7">#REF!</definedName>
    <definedName name="BS_DB_EQU" localSheetId="9">#REF!</definedName>
    <definedName name="BS_DB_EQU" localSheetId="10">#REF!</definedName>
    <definedName name="BS_DB_EQU" localSheetId="0">#REF!</definedName>
    <definedName name="BS_DB_EQU">#REF!</definedName>
    <definedName name="BS_DT" localSheetId="19">#REF!</definedName>
    <definedName name="BS_DT" localSheetId="1">#REF!</definedName>
    <definedName name="BS_DT" localSheetId="12">#REF!</definedName>
    <definedName name="BS_DT" localSheetId="14">#REF!</definedName>
    <definedName name="BS_DT" localSheetId="15">#REF!</definedName>
    <definedName name="BS_DT" localSheetId="16">#REF!</definedName>
    <definedName name="BS_DT" localSheetId="2">#REF!</definedName>
    <definedName name="BS_DT" localSheetId="23">#REF!</definedName>
    <definedName name="BS_DT" localSheetId="24">#REF!</definedName>
    <definedName name="BS_DT" localSheetId="25">#REF!</definedName>
    <definedName name="BS_DT" localSheetId="26">#REF!</definedName>
    <definedName name="BS_DT" localSheetId="28">#REF!</definedName>
    <definedName name="BS_DT" localSheetId="3">#REF!</definedName>
    <definedName name="BS_DT" localSheetId="4">#REF!</definedName>
    <definedName name="BS_DT" localSheetId="5">#REF!</definedName>
    <definedName name="BS_DT" localSheetId="7">#REF!</definedName>
    <definedName name="BS_DT" localSheetId="9">#REF!</definedName>
    <definedName name="BS_DT" localSheetId="10">#REF!</definedName>
    <definedName name="BS_DT" localSheetId="0">#REF!</definedName>
    <definedName name="BS_DT">#REF!</definedName>
    <definedName name="BS_ISO" localSheetId="19">#REF!</definedName>
    <definedName name="BS_ISO" localSheetId="1">#REF!</definedName>
    <definedName name="BS_ISO" localSheetId="12">#REF!</definedName>
    <definedName name="BS_ISO" localSheetId="14">#REF!</definedName>
    <definedName name="BS_ISO" localSheetId="15">#REF!</definedName>
    <definedName name="BS_ISO" localSheetId="16">#REF!</definedName>
    <definedName name="BS_ISO" localSheetId="2">#REF!</definedName>
    <definedName name="BS_ISO" localSheetId="23">#REF!</definedName>
    <definedName name="BS_ISO" localSheetId="24">#REF!</definedName>
    <definedName name="BS_ISO" localSheetId="25">#REF!</definedName>
    <definedName name="BS_ISO" localSheetId="26">#REF!</definedName>
    <definedName name="BS_ISO" localSheetId="28">#REF!</definedName>
    <definedName name="BS_ISO" localSheetId="3">#REF!</definedName>
    <definedName name="BS_ISO" localSheetId="4">#REF!</definedName>
    <definedName name="BS_ISO" localSheetId="5">#REF!</definedName>
    <definedName name="BS_ISO" localSheetId="7">#REF!</definedName>
    <definedName name="BS_ISO" localSheetId="9">#REF!</definedName>
    <definedName name="BS_ISO" localSheetId="10">#REF!</definedName>
    <definedName name="BS_ISO" localSheetId="0">#REF!</definedName>
    <definedName name="BS_ISO">#REF!</definedName>
    <definedName name="CurrentDate" localSheetId="19">#REF!</definedName>
    <definedName name="CurrentDate" localSheetId="1">#REF!</definedName>
    <definedName name="CurrentDate" localSheetId="12">#REF!</definedName>
    <definedName name="CurrentDate" localSheetId="14">#REF!</definedName>
    <definedName name="CurrentDate" localSheetId="15">#REF!</definedName>
    <definedName name="CurrentDate" localSheetId="16">#REF!</definedName>
    <definedName name="CurrentDate" localSheetId="2">#REF!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28">#REF!</definedName>
    <definedName name="CurrentDate" localSheetId="3">#REF!</definedName>
    <definedName name="CurrentDate" localSheetId="4">#REF!</definedName>
    <definedName name="CurrentDate" localSheetId="5">#REF!</definedName>
    <definedName name="CurrentDate" localSheetId="7">#REF!</definedName>
    <definedName name="CurrentDate" localSheetId="9">#REF!</definedName>
    <definedName name="CurrentDate" localSheetId="10">#REF!</definedName>
    <definedName name="CurrentDate" localSheetId="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1" i="86" l="1"/>
  <c r="B1" i="52"/>
  <c r="B1" i="88"/>
  <c r="B1" i="73"/>
  <c r="B1" i="89"/>
  <c r="B1" i="94"/>
  <c r="B1" i="69"/>
  <c r="B1" i="90"/>
  <c r="B1" i="64"/>
  <c r="B1" i="91"/>
  <c r="B1" i="93"/>
  <c r="B1" i="92"/>
  <c r="B1" i="95"/>
  <c r="B1" i="97"/>
  <c r="B1" i="98"/>
  <c r="B1" i="99"/>
  <c r="B1" i="100"/>
  <c r="B1" i="101"/>
  <c r="B1" i="102"/>
  <c r="B1" i="103"/>
  <c r="B1" i="104"/>
  <c r="B1" i="105"/>
  <c r="B1" i="106"/>
  <c r="B1" i="107"/>
  <c r="B1" i="75"/>
  <c r="B1" i="85"/>
  <c r="B1" i="83"/>
  <c r="B2" i="52" l="1"/>
  <c r="B2" i="95"/>
  <c r="B2" i="98"/>
  <c r="B2" i="99"/>
  <c r="B2" i="100"/>
  <c r="B2" i="101"/>
  <c r="B2" i="102"/>
  <c r="B2" i="103"/>
  <c r="B2" i="104"/>
  <c r="B2" i="105"/>
  <c r="B2" i="106"/>
  <c r="B2" i="107"/>
  <c r="D22" i="98" l="1"/>
  <c r="E22" i="98"/>
  <c r="F22" i="98"/>
  <c r="G22" i="98"/>
  <c r="C22" i="98"/>
  <c r="H34" i="100" l="1"/>
  <c r="G34" i="100"/>
  <c r="F34" i="100"/>
  <c r="E34" i="100"/>
  <c r="D34" i="100"/>
  <c r="I34" i="100" s="1"/>
  <c r="C34" i="100"/>
  <c r="I33" i="100"/>
  <c r="I32" i="100"/>
  <c r="I31" i="100"/>
  <c r="I30" i="100"/>
  <c r="I29" i="100"/>
  <c r="I28" i="100"/>
  <c r="I27" i="100"/>
  <c r="I26" i="100"/>
  <c r="I25" i="100"/>
  <c r="I24" i="100"/>
  <c r="I23" i="100"/>
  <c r="I22" i="100"/>
  <c r="I21" i="100"/>
  <c r="I20" i="100"/>
  <c r="I19" i="100"/>
  <c r="I18" i="100"/>
  <c r="I17" i="100"/>
  <c r="I16" i="100"/>
  <c r="I15" i="100"/>
  <c r="I14" i="100"/>
  <c r="I13" i="100"/>
  <c r="I12" i="100"/>
  <c r="I11" i="100"/>
  <c r="I10" i="100"/>
  <c r="I9" i="100"/>
  <c r="I8" i="100"/>
  <c r="I7" i="100"/>
  <c r="I23" i="99"/>
  <c r="I22" i="99"/>
  <c r="H21" i="99"/>
  <c r="G21" i="99"/>
  <c r="F21" i="99"/>
  <c r="E21" i="99"/>
  <c r="D21" i="99"/>
  <c r="C21" i="99"/>
  <c r="I21" i="99" s="1"/>
  <c r="I20" i="99"/>
  <c r="I19" i="99"/>
  <c r="I18" i="99"/>
  <c r="I17" i="99"/>
  <c r="I16" i="99"/>
  <c r="I15" i="99"/>
  <c r="I14" i="99"/>
  <c r="I13" i="99"/>
  <c r="I12" i="99"/>
  <c r="I11" i="99"/>
  <c r="I10" i="99"/>
  <c r="I9" i="99"/>
  <c r="I8" i="99"/>
  <c r="I7" i="99"/>
  <c r="H21" i="98"/>
  <c r="H20" i="98"/>
  <c r="H19" i="98"/>
  <c r="H18" i="98"/>
  <c r="H17" i="98"/>
  <c r="H16" i="98"/>
  <c r="H15" i="98"/>
  <c r="H14" i="98"/>
  <c r="H13" i="98"/>
  <c r="H12" i="98"/>
  <c r="H11" i="98"/>
  <c r="H10" i="98"/>
  <c r="H9" i="98"/>
  <c r="H8" i="98"/>
  <c r="H22" i="98" l="1"/>
  <c r="G39" i="97"/>
  <c r="G5" i="86"/>
  <c r="F5" i="86"/>
  <c r="E5" i="86"/>
  <c r="D5" i="86"/>
  <c r="C5" i="86"/>
  <c r="G5" i="84"/>
  <c r="F5" i="84"/>
  <c r="E5" i="84"/>
  <c r="D5" i="84"/>
  <c r="C5" i="84"/>
  <c r="B1" i="84" l="1"/>
  <c r="C5" i="73" l="1"/>
  <c r="C6" i="89" l="1"/>
  <c r="C45" i="69" l="1"/>
</calcChain>
</file>

<file path=xl/sharedStrings.xml><?xml version="1.0" encoding="utf-8"?>
<sst xmlns="http://schemas.openxmlformats.org/spreadsheetml/2006/main" count="1175" uniqueCount="769">
  <si>
    <t>a</t>
  </si>
  <si>
    <t>b</t>
  </si>
  <si>
    <t>c</t>
  </si>
  <si>
    <t>d</t>
  </si>
  <si>
    <t>e</t>
  </si>
  <si>
    <t>f</t>
  </si>
  <si>
    <t>N</t>
  </si>
  <si>
    <t xml:space="preserve">   </t>
  </si>
  <si>
    <t>g</t>
  </si>
  <si>
    <t>h</t>
  </si>
  <si>
    <t>i</t>
  </si>
  <si>
    <t>j</t>
  </si>
  <si>
    <t>k</t>
  </si>
  <si>
    <t>l</t>
  </si>
  <si>
    <t>1.1.1</t>
  </si>
  <si>
    <t>5.3.1</t>
  </si>
  <si>
    <t>5.3.2</t>
  </si>
  <si>
    <t>5.3.3</t>
  </si>
  <si>
    <t>5.3.4</t>
  </si>
  <si>
    <t>5.3.5</t>
  </si>
  <si>
    <t>Key ratios</t>
  </si>
  <si>
    <t>Balance Sheet</t>
  </si>
  <si>
    <t>Income statement</t>
  </si>
  <si>
    <t>Off-balance sheet</t>
  </si>
  <si>
    <t>Risk-Weighted Assets (RWA)</t>
  </si>
  <si>
    <t>Regulatory Capital</t>
  </si>
  <si>
    <t xml:space="preserve">Reconciliation of regulatory capital to balance sheet </t>
  </si>
  <si>
    <t>Credit risk mitigation</t>
  </si>
  <si>
    <t>Counterparty credit risk</t>
  </si>
  <si>
    <t>Table N</t>
  </si>
  <si>
    <t>Bank:</t>
  </si>
  <si>
    <t>Date:</t>
  </si>
  <si>
    <t>Table 2</t>
  </si>
  <si>
    <t xml:space="preserve"> Balance Sheet</t>
  </si>
  <si>
    <t>Assets</t>
  </si>
  <si>
    <t>Cash</t>
  </si>
  <si>
    <t>Due from NBG</t>
  </si>
  <si>
    <t>Due from Banks</t>
  </si>
  <si>
    <t>Dealing Securities</t>
  </si>
  <si>
    <t>Investment Securities</t>
  </si>
  <si>
    <t xml:space="preserve">Loans </t>
  </si>
  <si>
    <t>Less: Loan Loss Reserves</t>
  </si>
  <si>
    <t xml:space="preserve">Net Loans </t>
  </si>
  <si>
    <t>Accrued Interest and Dividends Receivable</t>
  </si>
  <si>
    <t>Equity Investments</t>
  </si>
  <si>
    <t>Fixed Assets and Intangible Assets</t>
  </si>
  <si>
    <t>Other Assets</t>
  </si>
  <si>
    <t>Total assets</t>
  </si>
  <si>
    <t>Liabilities</t>
  </si>
  <si>
    <t>Due to Banks</t>
  </si>
  <si>
    <t>Current (Accounts) Deposits</t>
  </si>
  <si>
    <t>Demand Deposits</t>
  </si>
  <si>
    <t>Time Deposits</t>
  </si>
  <si>
    <t>Own Debt Securities</t>
  </si>
  <si>
    <t>Borrowings</t>
  </si>
  <si>
    <t>Accrued Interest and Dividends Payable</t>
  </si>
  <si>
    <t>Other Liabilities</t>
  </si>
  <si>
    <t>Subordinated Debentures</t>
  </si>
  <si>
    <t>Total liabilities</t>
  </si>
  <si>
    <t>Equity Capital</t>
  </si>
  <si>
    <t xml:space="preserve">Common Stock </t>
  </si>
  <si>
    <t>Preferred Stock</t>
  </si>
  <si>
    <t>Less: Repurchased Shares</t>
  </si>
  <si>
    <t>Share Premium</t>
  </si>
  <si>
    <t>General Reserves</t>
  </si>
  <si>
    <t>Retained Earnings</t>
  </si>
  <si>
    <t>Asset Revaluation Reserves</t>
  </si>
  <si>
    <t>Total liabilities and Equity Capital</t>
  </si>
  <si>
    <t>Reporting Period</t>
  </si>
  <si>
    <t xml:space="preserve">GEL </t>
  </si>
  <si>
    <t xml:space="preserve">FX  </t>
  </si>
  <si>
    <t xml:space="preserve">Total </t>
  </si>
  <si>
    <t>Respective period of the previous year</t>
  </si>
  <si>
    <t>in Lari</t>
  </si>
  <si>
    <t>Table 4</t>
  </si>
  <si>
    <t>Residential Property</t>
  </si>
  <si>
    <t>Commercial Property</t>
  </si>
  <si>
    <t>Complex Real Estate</t>
  </si>
  <si>
    <t>Land Parcel</t>
  </si>
  <si>
    <t>Other</t>
  </si>
  <si>
    <t>Table 6</t>
  </si>
  <si>
    <t>Members of Supervisory Board</t>
  </si>
  <si>
    <t>Members of Board of Directors</t>
  </si>
  <si>
    <t xml:space="preserve">List of Shareholders owning 1% and more of issued capital, indicating Shares </t>
  </si>
  <si>
    <t>List of bank beneficiaries indicating names of direct or indirect holders of 5% or more of shares</t>
  </si>
  <si>
    <t>Table 8</t>
  </si>
  <si>
    <t>Table 10</t>
  </si>
  <si>
    <t>Effect of provisioning rules used for capital adequacy purposes</t>
  </si>
  <si>
    <t>Of which above 10% equity holdings in financial institutions</t>
  </si>
  <si>
    <t>Of which significant investments subject to limited recognition</t>
  </si>
  <si>
    <t>Of which intangible assets</t>
  </si>
  <si>
    <t>Carrying values as reported in published stand-alone financial statements per local accounting rules</t>
  </si>
  <si>
    <t>linkage  to capital table</t>
  </si>
  <si>
    <t>Credit Risk Mitigation</t>
  </si>
  <si>
    <t>Claims or contingent claims on central governments or central banks</t>
  </si>
  <si>
    <t>Claims or contingent claims on regional governments or local authorities</t>
  </si>
  <si>
    <t>Claims or contingent claims on multilateral development banks</t>
  </si>
  <si>
    <t>Claims or contingent claims on international organizations/institutions</t>
  </si>
  <si>
    <t>Claims or contingent claims on commercial banks</t>
  </si>
  <si>
    <t>Claims or contingent claims on corporates</t>
  </si>
  <si>
    <t>Retail claims or contingent retail claims</t>
  </si>
  <si>
    <t>Claims or contingent claims secured by mortgages on residential property</t>
  </si>
  <si>
    <t>Past due items</t>
  </si>
  <si>
    <t>Items belonging to regulatory high-risk categories</t>
  </si>
  <si>
    <t>Short-term claims on commercial banks and corporates</t>
  </si>
  <si>
    <t xml:space="preserve">Claims in the form of collective investment undertakings </t>
  </si>
  <si>
    <t>Other items</t>
  </si>
  <si>
    <t>Total</t>
  </si>
  <si>
    <t>On-balance sheet netting</t>
  </si>
  <si>
    <t>Cash on deposit with, or cash assimilated instruments</t>
  </si>
  <si>
    <t>Equities or convertible bonds that are included in a main index</t>
  </si>
  <si>
    <t>Standard gold bullion or equivalent</t>
  </si>
  <si>
    <t xml:space="preserve"> Debt securities without credit rating issued by commercial banks </t>
  </si>
  <si>
    <t>Units in collective investment undertakings</t>
  </si>
  <si>
    <t>Regional governments or local authorities</t>
  </si>
  <si>
    <t>Multilateral development banks</t>
  </si>
  <si>
    <t>International organizations / institutions</t>
  </si>
  <si>
    <t>Public sector entities</t>
  </si>
  <si>
    <t>Commercial banks</t>
  </si>
  <si>
    <t>Total Credit Risk Mitigation</t>
  </si>
  <si>
    <t>FX</t>
  </si>
  <si>
    <t>Current &amp; Demand Deposits/Total Assets</t>
  </si>
  <si>
    <t xml:space="preserve">FX Liabilities/Total Liabilities </t>
  </si>
  <si>
    <t>Liquid Assets/Total Assets</t>
  </si>
  <si>
    <t>Loan Growth-YTD</t>
  </si>
  <si>
    <t>FX Assets/Total Assets</t>
  </si>
  <si>
    <t>FX Loans/Total Loans</t>
  </si>
  <si>
    <t>LLR/Total Loans</t>
  </si>
  <si>
    <t>Non Performed Loans / Total Loans</t>
  </si>
  <si>
    <t>Net Interest Margin</t>
  </si>
  <si>
    <t>Earnings from Operations / Average Annual Assets</t>
  </si>
  <si>
    <t>Total Interest Expense / Average Annual Assets</t>
  </si>
  <si>
    <t>Total Interest Income /Average Annual Assets</t>
  </si>
  <si>
    <t>Income</t>
  </si>
  <si>
    <t>Based on Basel III framework</t>
  </si>
  <si>
    <t>Tier 1</t>
  </si>
  <si>
    <t>Regulatory capital (amounts, GEL)</t>
  </si>
  <si>
    <t>Key metrics</t>
  </si>
  <si>
    <t>Table 1</t>
  </si>
  <si>
    <t>Net Income</t>
  </si>
  <si>
    <t>Extraordinary Items</t>
  </si>
  <si>
    <t>Net Income after Taxation</t>
  </si>
  <si>
    <t>Taxation</t>
  </si>
  <si>
    <t>Net Income before Taxes and Extraordinary Items</t>
  </si>
  <si>
    <t>Total Provisions for Possible Losses</t>
  </si>
  <si>
    <t>Provision for Possible Losses on Other Assets</t>
  </si>
  <si>
    <t>Provision for Possible Losses on Investments and Securities</t>
  </si>
  <si>
    <t>Loan Loss Reserve</t>
  </si>
  <si>
    <t>Net Income before Provisions</t>
  </si>
  <si>
    <t>Other Non-Interest Expenses</t>
  </si>
  <si>
    <t xml:space="preserve">Depreciation Expense </t>
  </si>
  <si>
    <t>Operating Costs of Fixed Assets</t>
  </si>
  <si>
    <t>Personnel Expenses</t>
  </si>
  <si>
    <t>Bank Development, Consultation and Marketing Expenses</t>
  </si>
  <si>
    <t>Non-Interest Expenses from other Banking Operations</t>
  </si>
  <si>
    <t xml:space="preserve"> Non-Interest Expenses</t>
  </si>
  <si>
    <t>Other Non-Interest Income</t>
  </si>
  <si>
    <t>Non-Interest Income from other Banking Operations</t>
  </si>
  <si>
    <t>Gain (Loss) on Sales of Fixed Assets</t>
  </si>
  <si>
    <t>Gain (Loss) from Foreign Exchange Translation</t>
  </si>
  <si>
    <t>Gain (Loss) from Foreign Exchange Trading</t>
  </si>
  <si>
    <t>Gain (Loss) from Investment Securities</t>
  </si>
  <si>
    <t>Gain (Loss) from Dealing Securities</t>
  </si>
  <si>
    <t>Dividend Income</t>
  </si>
  <si>
    <t>Fee and Commission Expense</t>
  </si>
  <si>
    <t>Fee and Commission Income</t>
  </si>
  <si>
    <t>Net Fee and Commission Income</t>
  </si>
  <si>
    <t xml:space="preserve"> Non-Interest Income</t>
  </si>
  <si>
    <t>Net Interest Income</t>
  </si>
  <si>
    <t>Total Interest Expense</t>
  </si>
  <si>
    <t>Other Interest Expenses</t>
  </si>
  <si>
    <t>Interest Paid on Other Borrowings</t>
  </si>
  <si>
    <t>Interest Paid on Own Debt Securities</t>
  </si>
  <si>
    <t>Interest Paid on Banks Deposits</t>
  </si>
  <si>
    <t>Interest Paid on Time Deposits</t>
  </si>
  <si>
    <t>Interest Paid on Demand Deposits</t>
  </si>
  <si>
    <t>Interest Expense</t>
  </si>
  <si>
    <t>Total Interest Income</t>
  </si>
  <si>
    <t>Other Interest Income</t>
  </si>
  <si>
    <t>Interest and Discount Income from Securities</t>
  </si>
  <si>
    <t>Fees/penalties income from loans to customers</t>
  </si>
  <si>
    <t>from Other Sectors Loans</t>
  </si>
  <si>
    <t>from Individuals Loans</t>
  </si>
  <si>
    <t>from the Transportation or Communications Sector Loans</t>
  </si>
  <si>
    <t>from the Mining and Mineral Processing Sector Loans</t>
  </si>
  <si>
    <t>from the Construction Sector Loans</t>
  </si>
  <si>
    <t>from the Agriculture and Forestry Sector Loans</t>
  </si>
  <si>
    <t>from the Energy Sector Loans</t>
  </si>
  <si>
    <t>from the Retail or Service Sector Loans</t>
  </si>
  <si>
    <t>from the Interbank Loans</t>
  </si>
  <si>
    <t>Interest Income from Loans</t>
  </si>
  <si>
    <t>Interest Income from Bank's "Nostro" and Deposit Accounts</t>
  </si>
  <si>
    <t>Interest Income</t>
  </si>
  <si>
    <t>Table 3</t>
  </si>
  <si>
    <t>Off-balance sheet items</t>
  </si>
  <si>
    <t xml:space="preserve">       Including: amounts below the thresholds for deduction (subject to 250% risk weight)</t>
  </si>
  <si>
    <t>Table 5</t>
  </si>
  <si>
    <t>Other Real Estate Owned &amp; Repossessed Assets</t>
  </si>
  <si>
    <t>Not subject to capital requirements or subject to deduction from capital</t>
  </si>
  <si>
    <t xml:space="preserve"> Carrying values of items</t>
  </si>
  <si>
    <t>Table 7</t>
  </si>
  <si>
    <t>Tier 2 Capital</t>
  </si>
  <si>
    <t>Investments in the capital of commercial banks, insurance entities and other financial institutions where the bank does not own more than 10% of the issued share capital (amount above 10% limit)</t>
  </si>
  <si>
    <t>Significant investments in the Tier 2 capital (that are not common shares) of commercial banks, insurance entities and other financial institutions</t>
  </si>
  <si>
    <t>Reciprocal cross-holdings in Tier 2 capital</t>
  </si>
  <si>
    <t>Investments in own shares that meet the criteria for Tier 2 capital</t>
  </si>
  <si>
    <t>Regulatory Adjustments of Tier 2 Capital</t>
  </si>
  <si>
    <t>General reserves, limited to a maximum of 1.25% of the bank’s credit risk-weighted exposures</t>
  </si>
  <si>
    <t>Stock surplus (share premium) that meet the criteria for Tier 2 capital</t>
  </si>
  <si>
    <t>Instruments that comply with the criteria for Tier 2 capital</t>
  </si>
  <si>
    <t>Tier 2 capital before regulatory adjustments</t>
  </si>
  <si>
    <t>Additional Tier 1 Capital</t>
  </si>
  <si>
    <t>Regulatory adjustments applied to Additional Tier 1 resulting from shortfall of Tier 2 capital to deduct investments</t>
  </si>
  <si>
    <t>Significant investments in the Additional Tier 1 capital (that are not common shares) of commercial banks, insurance entities and other financial institutions</t>
  </si>
  <si>
    <t>Reciprocal cross-holdings in Additional Tier 1 instruments</t>
  </si>
  <si>
    <t>Investments in own Additional Tier 1 instruments</t>
  </si>
  <si>
    <t>Regulatory Adjustments of Additional Tier 1 capital</t>
  </si>
  <si>
    <t>Stock surplus (share premium) that meet the criteria for Additional Tier 1 capital</t>
  </si>
  <si>
    <t>Including: instruments classified as liabilities under the relevant accounting standards</t>
  </si>
  <si>
    <t>Instruments that comply with the criteria for Additional tier 1 capital</t>
  </si>
  <si>
    <t>Additional tier 1 capital before regulatory adjustments</t>
  </si>
  <si>
    <t xml:space="preserve">Common Equity Tier 1 </t>
  </si>
  <si>
    <t>Regulatory adjustments applied to Common Equity Tier 1 resulting from shortfall of Tier 1 and Tier 2 capital to deduct investments</t>
  </si>
  <si>
    <t>The amount of significant Investments and Deferred Tax Assets which exceed 15% of common equity tier 1</t>
  </si>
  <si>
    <t>Deferred tax assets arising from temporary differences (amount above 10% threshold, net of related tax liability)</t>
  </si>
  <si>
    <t>Significant investments in the common shares of commercial banks, insurance entities and other financial institutions (amount above 10% limit)</t>
  </si>
  <si>
    <t>Holdings of equity and other participations constituting more than 10% of the share capital of other commercial entities</t>
  </si>
  <si>
    <t>Significant investments in the common equity tier 1 capital (that are not common shares) of commercial banks, insurance entities and other financial institutions that are outside the scope of regulatory consolidation</t>
  </si>
  <si>
    <t>Deferred tax assets not subject to the threshold deduction (net of related tax liability)</t>
  </si>
  <si>
    <t>Cash flow hedge reserve</t>
  </si>
  <si>
    <t>Reciprocal cross holdings in the capital of commercial banks, insurance entities and other financial institutions</t>
  </si>
  <si>
    <t>Investments in own shares</t>
  </si>
  <si>
    <t>Shortfall of the stock of provisions to the provisions based on the Asset Classification</t>
  </si>
  <si>
    <t xml:space="preserve">Intangible assets </t>
  </si>
  <si>
    <t>Accumulated unrealized revaluation gains on assets through profit and loss to the extent that they exceed accumulated unrealized revaluation losses through profit and loss</t>
  </si>
  <si>
    <t xml:space="preserve">Revaluation reserves on assets </t>
  </si>
  <si>
    <t>Regulatory Adjustments of Common Equity Tier 1 capital</t>
  </si>
  <si>
    <t xml:space="preserve">Retained earnings (loss) </t>
  </si>
  <si>
    <t>Other disclosed reserves</t>
  </si>
  <si>
    <t xml:space="preserve">Accumulated other comprehensive income </t>
  </si>
  <si>
    <t>Stock surplus (share premium) of common share that meets the criteria of Common Equity Tier 1</t>
  </si>
  <si>
    <t>Common shares that comply with the criteria for Common Equity Tier 1</t>
  </si>
  <si>
    <t>Common Equity Tier 1 capital before regulatory adjustments</t>
  </si>
  <si>
    <t>Regulatory capital</t>
  </si>
  <si>
    <t>Table 9</t>
  </si>
  <si>
    <t>Claims in the form of collective investment undertakings (‘CIU’)</t>
  </si>
  <si>
    <t>Risk Weighted Exposures before Credit Risk Mitigation</t>
  </si>
  <si>
    <t>Table 11</t>
  </si>
  <si>
    <t>Off-balance sheet amount</t>
  </si>
  <si>
    <t>On-balance sheet amount</t>
  </si>
  <si>
    <t>Asset Classes</t>
  </si>
  <si>
    <t>Table 13</t>
  </si>
  <si>
    <t>Maturity over 5 years</t>
  </si>
  <si>
    <t>Maturity from 4 years up to 5 years</t>
  </si>
  <si>
    <t>Maturity from 3 years up to 4 years</t>
  </si>
  <si>
    <t>Maturity from 2 years up to 3 years</t>
  </si>
  <si>
    <t>Maturity from 1 year up to 2 years</t>
  </si>
  <si>
    <t>Maturity less than 1 year</t>
  </si>
  <si>
    <t>Interest rate contracts</t>
  </si>
  <si>
    <t>FX contracts</t>
  </si>
  <si>
    <t>Exposure value</t>
  </si>
  <si>
    <t>Percentage</t>
  </si>
  <si>
    <t>Nominal amount</t>
  </si>
  <si>
    <t>Table 15</t>
  </si>
  <si>
    <t>Total Equity Capital</t>
  </si>
  <si>
    <t>Information about supervisory board, directorate, beneficiary owners and shareholders</t>
  </si>
  <si>
    <t>Of which below 10% equity holdings subject to limited recognition</t>
  </si>
  <si>
    <t>Claims or contingent claims on public sector entities</t>
  </si>
  <si>
    <t>Claims or contingent claims on  public sector entities</t>
  </si>
  <si>
    <t xml:space="preserve">Return on Average Assets (ROAA) </t>
  </si>
  <si>
    <t xml:space="preserve">Return on Average Equity (ROAE) </t>
  </si>
  <si>
    <t>Total Non-Interest Income</t>
  </si>
  <si>
    <t>Total Non-Interest Expenses</t>
  </si>
  <si>
    <t>Net Non-Interest Income</t>
  </si>
  <si>
    <t>Counterparty Credit Risk Weighted Exposures</t>
  </si>
  <si>
    <t>Funded Credit Protection</t>
  </si>
  <si>
    <t>Unfunded Credit Protection</t>
  </si>
  <si>
    <t>Debt securities with a short-term credit assessment, which has been determined by NBG to be associated with credit quality step 3 or above under the rules for the risk weighting of short term exposures</t>
  </si>
  <si>
    <t>Debt securities issued by central governments or central banks, regional governments or local authorities, public sector entities, multilateral development banks and international organizations/institutions</t>
  </si>
  <si>
    <t>Debt securities issued by regional governments or local authorities, public sector entities, multilateral development banks and international organizations/institutions</t>
  </si>
  <si>
    <t>Central governments or central banks</t>
  </si>
  <si>
    <t>Other corporate entities that have a credit assessment, which has been determined by NBG to be associated with credit quality step 2 or above under the rules for the risk weighting of exposures to corporates</t>
  </si>
  <si>
    <t>Debt securities issued by other entities, which securities have a credit assessment, which has been determined by NBG to be associated with credit quality step 3 or above under the rules for the risk weighting of exposures to corporates.</t>
  </si>
  <si>
    <t>Total exposures subject to credit risk weighting</t>
  </si>
  <si>
    <t xml:space="preserve"> Reconcilation of balance sheet to regulatory capital</t>
  </si>
  <si>
    <t>GEL</t>
  </si>
  <si>
    <t>Other Contingent Liabilities</t>
  </si>
  <si>
    <t>Financial assets of the bank</t>
  </si>
  <si>
    <t>Non-financial assets of the bank</t>
  </si>
  <si>
    <t>Real Estate:</t>
  </si>
  <si>
    <t>Precious metals and stones</t>
  </si>
  <si>
    <t xml:space="preserve">Cash </t>
  </si>
  <si>
    <t>Movable Property</t>
  </si>
  <si>
    <t>Shares Pledged</t>
  </si>
  <si>
    <t>Securities</t>
  </si>
  <si>
    <t>Risk Weighted Assets</t>
  </si>
  <si>
    <t>Risk Weighted Assets for Market Risk</t>
  </si>
  <si>
    <t>Risk Weighted Assets for Operational Risk</t>
  </si>
  <si>
    <t>Total Risk Weighted Assets</t>
  </si>
  <si>
    <t>Risk Weighted Assets for Credit Risk</t>
  </si>
  <si>
    <t>Including:instruments classified as equity under the relevant accounting standards</t>
  </si>
  <si>
    <t>Non-cancelable operating lease</t>
  </si>
  <si>
    <t>Guarantees</t>
  </si>
  <si>
    <t>Guarantees Issued</t>
  </si>
  <si>
    <t>Letters of credit Issued</t>
  </si>
  <si>
    <t>Undrawn loan commitments</t>
  </si>
  <si>
    <t>Assets pledged as security for liabilities of the bank</t>
  </si>
  <si>
    <t>Guarantees received as security for liabilities of the bank</t>
  </si>
  <si>
    <t xml:space="preserve">Surety, joint liability </t>
  </si>
  <si>
    <t xml:space="preserve">          Principal of interest rate contracts (except options)</t>
  </si>
  <si>
    <t xml:space="preserve">          Options sold</t>
  </si>
  <si>
    <t xml:space="preserve">          Options purchased</t>
  </si>
  <si>
    <t xml:space="preserve">          Receivables through FX contracts (except options)</t>
  </si>
  <si>
    <t xml:space="preserve">          Payables through FX contracts (except options)</t>
  </si>
  <si>
    <t xml:space="preserve">          Nominal value of potential receivables through other derivatives</t>
  </si>
  <si>
    <t xml:space="preserve">          Nominal value of potential payables through other derivatives</t>
  </si>
  <si>
    <t>Assets pledged as security for receivables of the bank</t>
  </si>
  <si>
    <t>Guaratees received as security for receivables of the bank</t>
  </si>
  <si>
    <t>Receivables not recognized on-balance</t>
  </si>
  <si>
    <t xml:space="preserve">        Principal of receivables derecognized during last 3 month</t>
  </si>
  <si>
    <t xml:space="preserve">        Interest and penalty receivable not recognized on-balance or derecognized during last 3 month</t>
  </si>
  <si>
    <t>Capital expenditure commitment</t>
  </si>
  <si>
    <t>Derivatives</t>
  </si>
  <si>
    <t xml:space="preserve">        Principal of receivables derecognized during 5 years month (including last 3 month)</t>
  </si>
  <si>
    <t xml:space="preserve">        Interest and penalty receivable not recognized on-balance or derecognized during last 5 years (including last 3 month)</t>
  </si>
  <si>
    <t>Through indefinit term agreement</t>
  </si>
  <si>
    <t>Within one year</t>
  </si>
  <si>
    <t>From 1 to 2 years</t>
  </si>
  <si>
    <t>From 2 to 3 years</t>
  </si>
  <si>
    <t>From 3 to 4 years</t>
  </si>
  <si>
    <t>From 4 to 5 years</t>
  </si>
  <si>
    <t>More than 5 years</t>
  </si>
  <si>
    <t>Differences between carrying values per standardized balance sheet used for regulatory reporting purposes and the exposure amounts used for capital adequacy calculation purposes</t>
  </si>
  <si>
    <t>Nominal values of off-balance sheet items subject to credit risk weighting</t>
  </si>
  <si>
    <t>Nominal values of off-balance sheet items subject to counterparty credit risk weighting</t>
  </si>
  <si>
    <t>Total nominal values of on-balance and off-balance sheet items before any adjustments used for credit risk weighting purposes</t>
  </si>
  <si>
    <t>Effect of credit conversion factor of off-balance sheet items related to credit risk framework</t>
  </si>
  <si>
    <t xml:space="preserve">Effect of credit conversion factor of off-balance sheet items related to counterparty credit risk framework (table CCR) </t>
  </si>
  <si>
    <t xml:space="preserve">On-balance sheet items per standardized regulatory report </t>
  </si>
  <si>
    <t>Chairman of the Supervisory Board</t>
  </si>
  <si>
    <t xml:space="preserve">Bank's web page </t>
  </si>
  <si>
    <t>Table of contents</t>
  </si>
  <si>
    <t xml:space="preserve"> Pillar 3 quarterly report</t>
  </si>
  <si>
    <t xml:space="preserve">Name of a bank </t>
  </si>
  <si>
    <t>CEO of a bank</t>
  </si>
  <si>
    <t>Linkages between financial statement assets and  balance sheet items subject to credit risk weighting</t>
  </si>
  <si>
    <t>Differences between carrying values of balance sheet items and exposure amounts subject to credit risk weighting</t>
  </si>
  <si>
    <t>Credit risk weighted exposures</t>
  </si>
  <si>
    <t>Standardized approach - effect of credit risk mitigation</t>
  </si>
  <si>
    <t>Asset Quality</t>
  </si>
  <si>
    <t>Liquidity</t>
  </si>
  <si>
    <t>Information about supervisory board, senior management and shareholders</t>
  </si>
  <si>
    <t>Account name of standardazed supervisory balance sheet item</t>
  </si>
  <si>
    <t>Subject to credit risk weighting</t>
  </si>
  <si>
    <t>Total carrying value of balance sheet items subject to credit risk weighting before adjustments</t>
  </si>
  <si>
    <t>Total exposures subject to credit risk weighting before adjustments</t>
  </si>
  <si>
    <t>m</t>
  </si>
  <si>
    <t>n</t>
  </si>
  <si>
    <t>o</t>
  </si>
  <si>
    <t>p</t>
  </si>
  <si>
    <t>q</t>
  </si>
  <si>
    <t xml:space="preserve">                                                                                                                                           Risk weights
Exposure classes</t>
  </si>
  <si>
    <t xml:space="preserve">Total Credit Risk Mitigation - On-balance sheet </t>
  </si>
  <si>
    <t xml:space="preserve">Total Credit Risk Mitigation - Off-balance sheet </t>
  </si>
  <si>
    <t>Table 12</t>
  </si>
  <si>
    <t>Off-balance sheet exposures</t>
  </si>
  <si>
    <t>On-balance sheet exposures</t>
  </si>
  <si>
    <t>Off-balance sheet exposures post CCF</t>
  </si>
  <si>
    <t xml:space="preserve">Off-balance sheet exposures - Nominal value </t>
  </si>
  <si>
    <t>RWA Density
f=e/(a+c)</t>
  </si>
  <si>
    <t>RWA before Credit Risk Mitigation</t>
  </si>
  <si>
    <t>RWA post Credit Risk Mitigation</t>
  </si>
  <si>
    <t>Contingent Liabilities and Commitments</t>
  </si>
  <si>
    <t>Credit Risk Weighted Exposures 
(On-balance items and off-balance items after credit conversion factor)</t>
  </si>
  <si>
    <t>Standardized approach - Effect of credit risk mitigation</t>
  </si>
  <si>
    <t>Liquidity Coverage Ratio</t>
  </si>
  <si>
    <t>Total HQLA</t>
  </si>
  <si>
    <t>LCR ratio (%)</t>
  </si>
  <si>
    <t>High-quality liquid assets</t>
  </si>
  <si>
    <t>Cash outflows</t>
  </si>
  <si>
    <t>Cash inflows</t>
  </si>
  <si>
    <t>Unsecured wholesale funding</t>
  </si>
  <si>
    <t>Secured wholesale funding</t>
  </si>
  <si>
    <t>TOTAL CASH OUTFLOWS</t>
  </si>
  <si>
    <t>TOTAL CASH INFLOWS</t>
  </si>
  <si>
    <t>Other cash inflows</t>
  </si>
  <si>
    <t>Secured lending (eg reverse repos)</t>
  </si>
  <si>
    <t>Retail deposits</t>
  </si>
  <si>
    <t>Net cash outflow</t>
  </si>
  <si>
    <t>Liquidity coverage ratio (%)</t>
  </si>
  <si>
    <t>Outflows related to off-balance sheet obligations and net short position of derivative exposures</t>
  </si>
  <si>
    <t>*** LCR calculated according to NBG's methodology which is more focused on local risks than Basel framework. See the table 14. LCR; Commercial banks are required to comply with the limits by coefficients calculated according to NBG's methodology. The numbers calculated within Basel framework are given for illustratory purposes.</t>
  </si>
  <si>
    <t>Liquidity Coverage Ratio***</t>
  </si>
  <si>
    <t>1.1</t>
  </si>
  <si>
    <t>1.2</t>
  </si>
  <si>
    <t>1.3</t>
  </si>
  <si>
    <t>2</t>
  </si>
  <si>
    <t>2.1</t>
  </si>
  <si>
    <t>2.2</t>
  </si>
  <si>
    <t>2.3</t>
  </si>
  <si>
    <t>3</t>
  </si>
  <si>
    <t>6</t>
  </si>
  <si>
    <t>Table 9.1</t>
  </si>
  <si>
    <t>Capital Adequacy Requirements</t>
  </si>
  <si>
    <t>Ratios</t>
  </si>
  <si>
    <t>Amounts (GEL)</t>
  </si>
  <si>
    <t>Minimum Requirements</t>
  </si>
  <si>
    <t>Pillar 1 Requirements</t>
  </si>
  <si>
    <t>Minimum CET1 Requirement</t>
  </si>
  <si>
    <t>Minimum Tier 1 Requirement</t>
  </si>
  <si>
    <t>Minimum Regulatory Capital Requirement</t>
  </si>
  <si>
    <t>Combined Buffer</t>
  </si>
  <si>
    <t>Countercyclical Buffer</t>
  </si>
  <si>
    <t>Systemic Risk Buffer</t>
  </si>
  <si>
    <t>CET1</t>
  </si>
  <si>
    <t>Total regulatory Capital</t>
  </si>
  <si>
    <t>9.1</t>
  </si>
  <si>
    <t xml:space="preserve">Senior management of the bank ensures fair presentation and accuracy of the information provided within Pillar 3 disclosure report. The report is prepared in accordance with internal review and control processes coordinated with the board. The report meets the requirements of the decree N92/04 of the Governor of the National Bank of Georgia on “Disclosure requirements for commercial banks within Pillar 3” and other relevant decrees and regulations of NBG. </t>
  </si>
  <si>
    <t>CET1 Pillar 2 Requirement</t>
  </si>
  <si>
    <t>Tier 1 Pillar2 Requirement</t>
  </si>
  <si>
    <t>Regulatory capital Pillar 2 Requirement</t>
  </si>
  <si>
    <t>Other contractual funding obligations</t>
  </si>
  <si>
    <t>Other contingent funding obligations</t>
  </si>
  <si>
    <t>Inflows from fully performing exposures</t>
  </si>
  <si>
    <t>* Commercial banks are required to comply with the limits by coefficients calculated according to NBG's methodology. The numbers calculated within Basel framework are given for illustratory purposes.</t>
  </si>
  <si>
    <t>Total unweighted value (daily average)</t>
  </si>
  <si>
    <t>Total weighted values according to NBG's methodology* (daily average)</t>
  </si>
  <si>
    <t>Total weighted values according to Basel methodology (daily average)</t>
  </si>
  <si>
    <t>Table 15.1</t>
  </si>
  <si>
    <t>Leverage Ratio</t>
  </si>
  <si>
    <t>On-balance sheet exposures (excluding derivatives and SFTs)</t>
  </si>
  <si>
    <t>(Asset amounts deducted in determining Tier 1 capital)</t>
  </si>
  <si>
    <t>Total on-balance sheet exposures (excluding derivatives, SFTs and fiduciary assets) (sum of lines 1 and 2)</t>
  </si>
  <si>
    <t>Derivative exposures</t>
  </si>
  <si>
    <r>
      <t xml:space="preserve">Replacement cost associated with </t>
    </r>
    <r>
      <rPr>
        <i/>
        <sz val="9"/>
        <rFont val="Arial"/>
        <family val="2"/>
      </rPr>
      <t>all</t>
    </r>
    <r>
      <rPr>
        <sz val="9"/>
        <rFont val="Arial"/>
        <family val="2"/>
      </rPr>
      <t xml:space="preserve"> derivatives transactions (ie net of eligible cash variation margin)</t>
    </r>
  </si>
  <si>
    <r>
      <t xml:space="preserve">Add-on amounts for PFE associated with </t>
    </r>
    <r>
      <rPr>
        <i/>
        <sz val="9"/>
        <rFont val="Arial"/>
        <family val="2"/>
      </rPr>
      <t xml:space="preserve">all </t>
    </r>
    <r>
      <rPr>
        <sz val="9"/>
        <rFont val="Arial"/>
        <family val="2"/>
      </rPr>
      <t>derivatives transactions (mark-to-market method)</t>
    </r>
  </si>
  <si>
    <t>EU-5a</t>
  </si>
  <si>
    <t>Exposure determined under Original Exposure Method</t>
  </si>
  <si>
    <t>Gross-up for derivatives collateral provided where deducted from the balance sheet assets pursuant to the applicable accounting framework</t>
  </si>
  <si>
    <t>(Deductions of receivables assets for cash variation margin provided in derivatives transactions)</t>
  </si>
  <si>
    <t>(Exempted CCP leg of client-cleared trade exposures)</t>
  </si>
  <si>
    <t>Adjusted effective notional amount of written credit derivatives</t>
  </si>
  <si>
    <t>(Adjusted effective notional offsets and add-on deductions for written credit derivatives)</t>
  </si>
  <si>
    <t>Total derivative exposures (sum of lines 4 to 10)</t>
  </si>
  <si>
    <t>Securities financing transaction exposures</t>
  </si>
  <si>
    <t>Gross SFT assets (with no recognition of netting), after adjusting for sales accounting transactions</t>
  </si>
  <si>
    <t>(Netted amounts of cash payables and cash receivables of gross SFT assets)</t>
  </si>
  <si>
    <t>Counterparty credit risk exposure for SFT assets</t>
  </si>
  <si>
    <t>EU-14a</t>
  </si>
  <si>
    <t>Derogation for SFTs: Counterparty credit risk exposure in accordance with Article 429b (4) and 222 of Regulation (EU) No 575/2013</t>
  </si>
  <si>
    <t>Agent transaction exposures</t>
  </si>
  <si>
    <t>EU-15a</t>
  </si>
  <si>
    <t>(Exempted CCP leg of client-cleared SFT exposure)</t>
  </si>
  <si>
    <t>Total securities financing transaction exposures (sum of lines 12 to 15a)</t>
  </si>
  <si>
    <t>Other off-balance sheet exposures</t>
  </si>
  <si>
    <t>Off-balance sheet exposures at gross notional amount</t>
  </si>
  <si>
    <t>(Adjustments for conversion to credit equivalent amounts)</t>
  </si>
  <si>
    <t>Other off-balance sheet exposures (sum of lines 17 to 18)</t>
  </si>
  <si>
    <t>Exempted exposures in accordance with CRR Article 429 (7) and (14) (on and off balance sheet)</t>
  </si>
  <si>
    <t>EU-19a</t>
  </si>
  <si>
    <t xml:space="preserve">(Exemption of intragroup exposures (solo basis) in accordance with Article 429(7) of Regulation (EU) No 575/2013 (on and off balance sheet)) </t>
  </si>
  <si>
    <t>EU-19b</t>
  </si>
  <si>
    <t>(Exposures exempted in accordance with Article 429 (14) of Regulation (EU) No 575/2013 (on and off balance sheet))</t>
  </si>
  <si>
    <r>
      <t xml:space="preserve">Capital and </t>
    </r>
    <r>
      <rPr>
        <b/>
        <sz val="10"/>
        <rFont val="Arial"/>
        <family val="2"/>
      </rPr>
      <t xml:space="preserve">total </t>
    </r>
    <r>
      <rPr>
        <b/>
        <sz val="10"/>
        <rFont val="Arial"/>
        <family val="2"/>
      </rPr>
      <t>exposures</t>
    </r>
  </si>
  <si>
    <t>Tier 1 capital</t>
  </si>
  <si>
    <t>Total leverage ratio exposures (sum of lines 3, 11, 16, 19, EU-19a and EU-19b)</t>
  </si>
  <si>
    <t>Leverage ratio</t>
  </si>
  <si>
    <t>Choice on transitional arrangements and amount of derecognised fiduciary items</t>
  </si>
  <si>
    <t>EU-23</t>
  </si>
  <si>
    <t>Choice on transitional arrangements for the definition of the capital measure</t>
  </si>
  <si>
    <t>EU-24</t>
  </si>
  <si>
    <t>Amount of derecognised fiduciary items in accordance with Article 429(11) of Regulation (EU) NO 575/2013</t>
  </si>
  <si>
    <t>Total Requirements</t>
  </si>
  <si>
    <t>Pillar 2 Requirements</t>
  </si>
  <si>
    <t>Based on Basel III framework *</t>
  </si>
  <si>
    <t>Capital Conservation Buffer *</t>
  </si>
  <si>
    <t>Balance sheet items *</t>
  </si>
  <si>
    <t>Effect of other adjustments *</t>
  </si>
  <si>
    <t>On-balance sheet items (excluding derivatives, SFTs and fiduciary assets, but including collateral) *</t>
  </si>
  <si>
    <t>*COVID 19 related provisions are deducted from balance sheet items</t>
  </si>
  <si>
    <t>CET1 capital</t>
  </si>
  <si>
    <t>Tier1 capital</t>
  </si>
  <si>
    <t>Regulatory capital total requirement</t>
  </si>
  <si>
    <t>CET1 capital total requirement</t>
  </si>
  <si>
    <t>Tier1 capital total requirement</t>
  </si>
  <si>
    <t>Total Risk Weighted Assets (Total RWA) (Based on Basel III framework)</t>
  </si>
  <si>
    <t>Total Risk Weighted Assets (amounts, GEL)</t>
  </si>
  <si>
    <t>Capital Adequacy Ratios</t>
  </si>
  <si>
    <t>Independence status</t>
  </si>
  <si>
    <t>Position/Subordinated business units</t>
  </si>
  <si>
    <t>Net Stable Funding Ratio</t>
  </si>
  <si>
    <t>Unweighted value by residual maturity</t>
  </si>
  <si>
    <t>Weighted value</t>
  </si>
  <si>
    <t>No maturity</t>
  </si>
  <si>
    <t>&lt; 6 month</t>
  </si>
  <si>
    <t>6 month to &lt;1yr</t>
  </si>
  <si>
    <t>&gt;= 1 yr</t>
  </si>
  <si>
    <t>Available stable funding</t>
  </si>
  <si>
    <t>Capital:</t>
  </si>
  <si>
    <t xml:space="preserve">Regulatory capital </t>
  </si>
  <si>
    <t>Other non-redeemable capital instruments and liabilities with remaining maturity more than 1 year</t>
  </si>
  <si>
    <t>Redeemable retail deposits or non-redeemable retail deposits with residual maturity of less than one year</t>
  </si>
  <si>
    <t xml:space="preserve">Residents' deposits </t>
  </si>
  <si>
    <t xml:space="preserve">Non-residents' deposits </t>
  </si>
  <si>
    <t>Wholesale funding</t>
  </si>
  <si>
    <t>Redeemable funding or non-redeemable funding with residual maturity of less than one year, provided by the government or enterprises controlled by the government, international financial institutions and legal entities, excluding representatives of financial sector</t>
  </si>
  <si>
    <t>Redeemable funding or non-redeemable funding with residual maturity of less than one year, provided by the central banks and other financial institutions</t>
  </si>
  <si>
    <t>Liabilities with matching interdependent assets</t>
  </si>
  <si>
    <t>Other liabilities:</t>
  </si>
  <si>
    <t>Liabilities related to derivatives</t>
  </si>
  <si>
    <t>All other liabilities and equity not included in the above categories</t>
  </si>
  <si>
    <t>Total available stable funding</t>
  </si>
  <si>
    <t>Required stable funding</t>
  </si>
  <si>
    <t>Total high-quality liquid assets (HQLA)</t>
  </si>
  <si>
    <t>Performing loans and securities:</t>
  </si>
  <si>
    <t xml:space="preserve">Loans and deposits to financial institutions secured by Level 1 HQLA </t>
  </si>
  <si>
    <t xml:space="preserve">Loans and deposits to financial institutions secured by non-Level 1 HQLA and unsecured performing loans to financial institutions </t>
  </si>
  <si>
    <t xml:space="preserve">Loans to non-financial institutions and retail customers, of which: </t>
  </si>
  <si>
    <t>With a risk weight of less than or equal to 35%</t>
  </si>
  <si>
    <t>Residential mortgages, of which:</t>
  </si>
  <si>
    <t>Securities that do not qualify as HQLA</t>
  </si>
  <si>
    <t xml:space="preserve">Assets with matching interdependent liabilities </t>
  </si>
  <si>
    <t xml:space="preserve">Other assets: </t>
  </si>
  <si>
    <t>Assets related to derivatives</t>
  </si>
  <si>
    <t xml:space="preserve">All other assets not included in the above categories </t>
  </si>
  <si>
    <t xml:space="preserve">Off-balance sheet items </t>
  </si>
  <si>
    <t>Total required stable funding</t>
  </si>
  <si>
    <t>Net stable funding ratio</t>
  </si>
  <si>
    <t>*Items to be reported in the ‘no maturity’ time bucket do not have a stated maturity. These may include, but are not limited to, items such as capital with perpetual maturity, current/demand deposits, etc.</t>
  </si>
  <si>
    <t>Table 16</t>
  </si>
  <si>
    <t>Net stable funding ratio (%)</t>
  </si>
  <si>
    <t>Exposures distributed by residual maturity and Risk Classes</t>
  </si>
  <si>
    <t>Change in reserve for loans and Corporate debt securities</t>
  </si>
  <si>
    <t>Distribution of loans, Debt securities  and Off-balance-sheet items according to  Risk classification and Past due days</t>
  </si>
  <si>
    <t>Loans Distributed according to LTV ratio, Loan reserves, Value of collateral for loans and loans secured by guarantees according to Risk classification and past due days</t>
  </si>
  <si>
    <t>Loans and reserves on loans distributed according to Sectors of income source and risk classification</t>
  </si>
  <si>
    <t>Loans, corporate debt securities and Off-balance-sheet items distributed by type of collateral</t>
  </si>
  <si>
    <t>Table 17</t>
  </si>
  <si>
    <t xml:space="preserve">                                                                                                                         Distribution by residual maturity                                                            
Risk classes</t>
  </si>
  <si>
    <t>Exposures of On-Balance Items</t>
  </si>
  <si>
    <t xml:space="preserve">On demand </t>
  </si>
  <si>
    <t>≤ 1 year</t>
  </si>
  <si>
    <t xml:space="preserve">&gt; 1 year ≤ 5 year </t>
  </si>
  <si>
    <t>&gt; 5 year</t>
  </si>
  <si>
    <t xml:space="preserve">No stated maturity </t>
  </si>
  <si>
    <t>Table 18</t>
  </si>
  <si>
    <t xml:space="preserve">                                                                                                                                      On Balance Assets                                                                                                                   
                                                                                                                                                                                                                                                                                                            Risk classes</t>
  </si>
  <si>
    <t xml:space="preserve">Gross carrying values </t>
  </si>
  <si>
    <t>Special Reserve</t>
  </si>
  <si>
    <t>General Reserve</t>
  </si>
  <si>
    <t>Additional General Reserve</t>
  </si>
  <si>
    <t>Accumulated write-off, during the reporting period</t>
  </si>
  <si>
    <t>Book value</t>
  </si>
  <si>
    <t>Of which: Loans and other Assets - Non-Performing</t>
  </si>
  <si>
    <t>Of which: Loans and other Assets - other than Non-Performing</t>
  </si>
  <si>
    <t>(a+b-c-d-e)</t>
  </si>
  <si>
    <t>Past due items*</t>
  </si>
  <si>
    <t xml:space="preserve"> Of which: loans</t>
  </si>
  <si>
    <t xml:space="preserve"> Of which: securities</t>
  </si>
  <si>
    <t>Table 19</t>
  </si>
  <si>
    <t>Financial Institutions</t>
  </si>
  <si>
    <t>Pawn-shops</t>
  </si>
  <si>
    <t>Real Estate Management</t>
  </si>
  <si>
    <t>Construction Companies</t>
  </si>
  <si>
    <t>Production and Trade of Construction Materials</t>
  </si>
  <si>
    <t>Trade of Consumer Foods and Goods</t>
  </si>
  <si>
    <t>Production of Consumer Foods and Goods</t>
  </si>
  <si>
    <t>Production and Trade of Durable Goods</t>
  </si>
  <si>
    <t>Production and Trade of Clothes, Shoes and Textiles</t>
  </si>
  <si>
    <t>Trade (Other)</t>
  </si>
  <si>
    <t>Other Production</t>
  </si>
  <si>
    <t>Hotels, Tourism</t>
  </si>
  <si>
    <t>Restaurants</t>
  </si>
  <si>
    <t>Industry</t>
  </si>
  <si>
    <t>Energy</t>
  </si>
  <si>
    <t>Auto Dealers</t>
  </si>
  <si>
    <t>Pharmacy</t>
  </si>
  <si>
    <t>Telecommunication</t>
  </si>
  <si>
    <t>Service</t>
  </si>
  <si>
    <t xml:space="preserve">Other </t>
  </si>
  <si>
    <t>Other assets</t>
  </si>
  <si>
    <t>Table 20</t>
  </si>
  <si>
    <t>Changes in reserve for loans and Corporate debt securities</t>
  </si>
  <si>
    <t>Change in reserves for loans during the reporting period</t>
  </si>
  <si>
    <t>Change in reserves for Corporate debt securities during the reporting period</t>
  </si>
  <si>
    <t>Opening balance</t>
  </si>
  <si>
    <t>An increase in the reserve for possible losses on assets</t>
  </si>
  <si>
    <t>Increase reserve of foreign currency assets as a result of currency exchange rate changes</t>
  </si>
  <si>
    <t>As a result of an increase in "additional general reserves"</t>
  </si>
  <si>
    <t>Decrease in reserve for possible losses on assets</t>
  </si>
  <si>
    <t>As a result of write-off of assets</t>
  </si>
  <si>
    <t>As a result of partial or total payment of standard assets</t>
  </si>
  <si>
    <t>Decrease reserve of foreign currency assets as a result of currency exchange rate changes</t>
  </si>
  <si>
    <t>As a result of an decrease in "additional general reserves"</t>
  </si>
  <si>
    <t>Closing balance</t>
  </si>
  <si>
    <t>Table 21</t>
  </si>
  <si>
    <t>Gross carrying value of Non-performing Loans</t>
  </si>
  <si>
    <t>Net accumulated recoveries related to decrease of Non-performing loans</t>
  </si>
  <si>
    <t>Inflows to non-performing portfolios</t>
  </si>
  <si>
    <t>Inflows to non-performing portfolios, as e result of currency exchange rate changes</t>
  </si>
  <si>
    <t>Outflows from non-performing portfolios</t>
  </si>
  <si>
    <t>Outflow to stadrat loan portfolio</t>
  </si>
  <si>
    <t>Outflow to watch loan portfolio</t>
  </si>
  <si>
    <t>Outflow due to loan repayment, partial or total</t>
  </si>
  <si>
    <t>Outflow due to taking possession of collateral</t>
  </si>
  <si>
    <t>Outflow due to sale of portfolios</t>
  </si>
  <si>
    <t>Outflows due to write-offs</t>
  </si>
  <si>
    <t>Outflow due to other situations</t>
  </si>
  <si>
    <t>Table 22</t>
  </si>
  <si>
    <t xml:space="preserve"> Gross carrying value of loans and Debt securities, nominal value of Off-balance-sheet items</t>
  </si>
  <si>
    <t>Classified in standard category</t>
  </si>
  <si>
    <t>Classified in watch category</t>
  </si>
  <si>
    <t>Classified in Non-Performing category</t>
  </si>
  <si>
    <t>Past due ≤ 30 days</t>
  </si>
  <si>
    <t>Past due &gt; 30 days</t>
  </si>
  <si>
    <t xml:space="preserve"> Past due &gt; 30 days &lt; 60 days </t>
  </si>
  <si>
    <t xml:space="preserve">Past due ≥ 60 days &lt; 90 days </t>
  </si>
  <si>
    <t xml:space="preserve">Past due ≥ 90 days </t>
  </si>
  <si>
    <t>Past due &lt; 60 days</t>
  </si>
  <si>
    <t xml:space="preserve">Past due ≥ 90 days &lt; 180 days </t>
  </si>
  <si>
    <t>Past due ≥ 180 days &lt; 1 year</t>
  </si>
  <si>
    <t>Past due ≥ 1 year &lt;2 year</t>
  </si>
  <si>
    <t>Past due ≥ 2 year &lt;5 year</t>
  </si>
  <si>
    <t>Past due ≥ 5 year &lt;7 year</t>
  </si>
  <si>
    <t>Past due ≥ 7 year</t>
  </si>
  <si>
    <t>Of which: Classified in Loss category</t>
  </si>
  <si>
    <t>Loans</t>
  </si>
  <si>
    <t>Central banks</t>
  </si>
  <si>
    <t>General governments</t>
  </si>
  <si>
    <t>Credit institutions</t>
  </si>
  <si>
    <t>Other financial corporations</t>
  </si>
  <si>
    <t>Non-financial corporations</t>
  </si>
  <si>
    <t>Households</t>
  </si>
  <si>
    <t>Debt Securities</t>
  </si>
  <si>
    <t>Off-balance-sheet itmes</t>
  </si>
  <si>
    <t>Table 23</t>
  </si>
  <si>
    <t xml:space="preserve">Loans Distributed according to LTV ratio, Loan reserves, Value of collateral for loans and loans secured by guarantees according to Risk classification and past due days
  </t>
  </si>
  <si>
    <t xml:space="preserve"> Gross carrying value of Loans</t>
  </si>
  <si>
    <t>Loans Classified in standard category</t>
  </si>
  <si>
    <t>Loans Classified in watch category</t>
  </si>
  <si>
    <t>Loans Classified in Non-Performing category</t>
  </si>
  <si>
    <t>Secured Loans</t>
  </si>
  <si>
    <t>Loans Secured by Immovable property</t>
  </si>
  <si>
    <t>1.1.1.1</t>
  </si>
  <si>
    <t>LTV ≤70%</t>
  </si>
  <si>
    <t>1.1.1.2</t>
  </si>
  <si>
    <t>LTV &gt;70% ≤85%</t>
  </si>
  <si>
    <t>1.1.1.3</t>
  </si>
  <si>
    <t>LTV &gt;85% ≤100%</t>
  </si>
  <si>
    <t>1.1.1.4</t>
  </si>
  <si>
    <t>LTV &gt;100%</t>
  </si>
  <si>
    <t>Reserves on Secured Loans</t>
  </si>
  <si>
    <t>1.3.1</t>
  </si>
  <si>
    <t>Of which value capped at the Loan value</t>
  </si>
  <si>
    <t>1.3.1.1</t>
  </si>
  <si>
    <t>Of which immovable property</t>
  </si>
  <si>
    <t>1.3.2</t>
  </si>
  <si>
    <t>Of which value above the cap</t>
  </si>
  <si>
    <t>1.3.2.1</t>
  </si>
  <si>
    <t>Loans secured by the state and state institutions</t>
  </si>
  <si>
    <t>Loans secured by bank and /or financial institutions</t>
  </si>
  <si>
    <t>Table 24</t>
  </si>
  <si>
    <t>Gross carrying value</t>
  </si>
  <si>
    <t>General and Special Reserves</t>
  </si>
  <si>
    <t>Additional General  Reserve</t>
  </si>
  <si>
    <t>Standard</t>
  </si>
  <si>
    <t>Watch</t>
  </si>
  <si>
    <t>Sub-Standard</t>
  </si>
  <si>
    <t>Doubtful</t>
  </si>
  <si>
    <t>Loss</t>
  </si>
  <si>
    <t>Table 25</t>
  </si>
  <si>
    <t xml:space="preserve">                               Gross carrying value/nominal value - distribution according to Collateral type
Loans, corporate debt securities and Off-balance-sheet items</t>
  </si>
  <si>
    <t>Secured by deposit</t>
  </si>
  <si>
    <t>Secured by the state and state institutions</t>
  </si>
  <si>
    <t>Secured by bank and /or financial institutions</t>
  </si>
  <si>
    <t>Secured by gold / gold jewelry</t>
  </si>
  <si>
    <t>Secured by Immovable property</t>
  </si>
  <si>
    <t>Secured by shares / stocks and other securities</t>
  </si>
  <si>
    <t>Secured by other collateral</t>
  </si>
  <si>
    <t>Secured by another third party guarantee</t>
  </si>
  <si>
    <t>Unsecured Amount</t>
  </si>
  <si>
    <t>Corporate debt securities</t>
  </si>
  <si>
    <t xml:space="preserve"> Of which: Non-Performing Loans</t>
  </si>
  <si>
    <t xml:space="preserve"> Of which: Non-Performing Corporate debt securities</t>
  </si>
  <si>
    <t xml:space="preserve"> Of which: Non-Performing Off-balance-sheet itmes</t>
  </si>
  <si>
    <t>Past due items* - Past due items will be filled  in paragraph 10 and also will be redistributed to the classes in which they were recorded before they were classified as "Past due tems". An overdue loan line is not included in the formula for eliminating double counting.</t>
  </si>
  <si>
    <t>As a result of partial or total payment of adversely classified assets</t>
  </si>
  <si>
    <t xml:space="preserve">                                                                                                     Loans
                                                                                                                                                                                                             Sector of repayment source</t>
  </si>
  <si>
    <t>Off-balance-sheet items</t>
  </si>
  <si>
    <t>Assets on which the Sector of repayment source is not accounted for</t>
  </si>
  <si>
    <t>State, state organizations</t>
  </si>
  <si>
    <t>Construction Development, Real Estate Development and other Land Loans</t>
  </si>
  <si>
    <t>Agriculture</t>
  </si>
  <si>
    <t>HealthCare</t>
  </si>
  <si>
    <t>Oil Importers,Filling stationas,gas stations and Retailers</t>
  </si>
  <si>
    <t>As a result of classification of assets as a low quality</t>
  </si>
  <si>
    <t>As a result of classification of assets as a high quality</t>
  </si>
  <si>
    <t>As a result of the origination of the new assets</t>
  </si>
  <si>
    <t>Changes in the stock of non-performing loans over the period</t>
  </si>
  <si>
    <t>Value of Pledged collateral</t>
  </si>
  <si>
    <t xml:space="preserve">                                                                                                                                      On Balance Assets                                                                                                                   
                                                                                                                                                                                                                                                                                                            Sector of repayment source / counterparty type</t>
  </si>
  <si>
    <t>Gross carrying value, book value, reserves and write-offs by risk classes</t>
  </si>
  <si>
    <t>Gross carrying value, book value, reserves and write-offs by Sectors of income source</t>
  </si>
  <si>
    <t>Outflows from non-performing portfolios, as a result of currency exchange rate changes</t>
  </si>
  <si>
    <t>6.2.1</t>
  </si>
  <si>
    <t>6.2.2</t>
  </si>
  <si>
    <t>Of which: General Reserves</t>
  </si>
  <si>
    <t>Of which: COVID-19 Related Reserves</t>
  </si>
  <si>
    <t>Of which tier 2 capital qualifying instruments</t>
  </si>
  <si>
    <t>Of which general reserves on other liabilities</t>
  </si>
  <si>
    <t>Table 26</t>
  </si>
  <si>
    <t>Retail Products</t>
  </si>
  <si>
    <t>Number of Loans</t>
  </si>
  <si>
    <t>Student loans</t>
  </si>
  <si>
    <t>Mortgages</t>
  </si>
  <si>
    <t>Credit Cards</t>
  </si>
  <si>
    <t>Overdrafts</t>
  </si>
  <si>
    <t>Momental Installments</t>
  </si>
  <si>
    <t>Pay Day Loans</t>
  </si>
  <si>
    <t>Consumer Loans</t>
  </si>
  <si>
    <t>Auto loans</t>
  </si>
  <si>
    <t>Retail Pawnshop loans</t>
  </si>
  <si>
    <t>Mortgages - For Real Estate Renovation</t>
  </si>
  <si>
    <t>Mortgages - Purchase of completed real estate</t>
  </si>
  <si>
    <t>Total Retail Products</t>
  </si>
  <si>
    <t>Mortgages - Construction, the purchase of real estate under construction</t>
  </si>
  <si>
    <t>Weighted average nominal interest rate on quarterly disbursed loans</t>
  </si>
  <si>
    <t>Weighted average effective interest rate on quarterly disbursed loans</t>
  </si>
  <si>
    <t>Weighted average maturity of loans according to the remaining maturity (months)</t>
  </si>
  <si>
    <t>Between them: Loans issued on the basis of income from a pension or other state social disbursement</t>
  </si>
  <si>
    <t>Gross carrying value of Loans</t>
  </si>
  <si>
    <t>Weighted average nominal interest rate (on Gross carrying value of Loans)</t>
  </si>
  <si>
    <t>Reserves</t>
  </si>
  <si>
    <t>General and Qualitative information on Retail Products</t>
  </si>
  <si>
    <t>Marcel Sebastian Zeitinger</t>
  </si>
  <si>
    <t>Non-Independent Chairperson</t>
  </si>
  <si>
    <t>Gian Marco Felice</t>
  </si>
  <si>
    <t>Non-Independent member</t>
  </si>
  <si>
    <t>Teona Makaltia</t>
  </si>
  <si>
    <t>Independent member</t>
  </si>
  <si>
    <t>Rainer Peter Ottenstein</t>
  </si>
  <si>
    <t xml:space="preserve">Sandrine Massiani </t>
  </si>
  <si>
    <t>Nino Dadunashvili</t>
  </si>
  <si>
    <t>Alex Matua</t>
  </si>
  <si>
    <t>General Director/ Business clients, Finance Department</t>
  </si>
  <si>
    <t xml:space="preserve">Zeinab Lomashvili </t>
  </si>
  <si>
    <t>Director/ Credit risk, General risk Department</t>
  </si>
  <si>
    <t>Director/ Private clients, Small business Development</t>
  </si>
  <si>
    <t>Marita Sheshaberidze</t>
  </si>
  <si>
    <t>ProCredit Holding AG &amp; Co. KGaA</t>
  </si>
  <si>
    <t>Zeitinger Invest GmbH</t>
  </si>
  <si>
    <t>KfW - Kreditanstalt für Wiederaufbau</t>
  </si>
  <si>
    <t>DOEN Participaties BV</t>
  </si>
  <si>
    <t>IFC - International Finance Corporation</t>
  </si>
  <si>
    <t>TIAA-Teachers Insurance and Annuity Association</t>
  </si>
  <si>
    <t>JSC ProCredit Bank</t>
  </si>
  <si>
    <t>www.procreditbank.ge</t>
  </si>
  <si>
    <t>X</t>
  </si>
  <si>
    <t>კოეფიციენტი</t>
  </si>
  <si>
    <t>თანხა (ლარი)</t>
  </si>
  <si>
    <t>ცხრილი 9 (Capital), N39</t>
  </si>
  <si>
    <t>ცხრილი 9 (Capital), N17</t>
  </si>
  <si>
    <t>ცხრილი 9 (Capital), N10</t>
  </si>
  <si>
    <t>ცხრილი 9 (Capital), N37</t>
  </si>
  <si>
    <t>ცხრილი 9 (Capital), N2</t>
  </si>
  <si>
    <t>ცხრილი 9 (Capital), N3</t>
  </si>
  <si>
    <t>ცხრილი 9 (Capital), N6</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</si>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</sst>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s>
  <fonts count="12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u/>
      <sz val="10"/>
      <color indexed="12"/>
      <name val="Arial"/>
      <family val="2"/>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color theme="1"/>
      <name val="Arial"/>
      <family val="2"/>
    </font>
    <font>
      <sz val="11"/>
      <color theme="1"/>
      <name val="Arial"/>
      <family val="2"/>
    </font>
    <font>
      <b/>
      <sz val="10"/>
      <color theme="1"/>
      <name val="Arial"/>
      <family val="2"/>
    </font>
    <font>
      <sz val="10"/>
      <color rgb="FF333333"/>
      <name val="Arial"/>
      <family val="2"/>
    </font>
    <font>
      <i/>
      <sz val="10"/>
      <color theme="1"/>
      <name val="Arial"/>
      <family val="2"/>
    </font>
    <font>
      <sz val="8"/>
      <color theme="1"/>
      <name val="Arial"/>
      <family val="2"/>
    </font>
    <font>
      <b/>
      <sz val="11"/>
      <name val="Arial"/>
      <family val="2"/>
    </font>
    <font>
      <sz val="11"/>
      <name val="Arial"/>
      <family val="2"/>
    </font>
    <font>
      <b/>
      <i/>
      <sz val="10"/>
      <color theme="1"/>
      <name val="Arial"/>
      <family val="2"/>
    </font>
    <font>
      <sz val="10"/>
      <name val="Sylfaen"/>
      <family val="1"/>
    </font>
    <font>
      <b/>
      <sz val="10"/>
      <name val="Calibri"/>
      <family val="2"/>
      <scheme val="minor"/>
    </font>
    <font>
      <sz val="10"/>
      <name val="Calibri"/>
      <family val="2"/>
      <scheme val="minor"/>
    </font>
    <font>
      <sz val="8"/>
      <color theme="1"/>
      <name val="Calibri"/>
      <family val="2"/>
      <scheme val="minor"/>
    </font>
    <font>
      <sz val="10"/>
      <name val="SPKolheti"/>
      <family val="1"/>
    </font>
    <font>
      <i/>
      <sz val="10"/>
      <color theme="1"/>
      <name val="Calibri"/>
      <family val="2"/>
      <scheme val="minor"/>
    </font>
    <font>
      <sz val="10"/>
      <color theme="1"/>
      <name val="Calibri"/>
      <family val="1"/>
      <scheme val="minor"/>
    </font>
    <font>
      <b/>
      <sz val="10"/>
      <name val="Calibri"/>
      <family val="1"/>
      <scheme val="minor"/>
    </font>
    <font>
      <sz val="10"/>
      <name val="Calibri"/>
      <family val="1"/>
      <scheme val="minor"/>
    </font>
    <font>
      <sz val="10"/>
      <color theme="1"/>
      <name val="Times New Roman"/>
      <family val="1"/>
    </font>
    <font>
      <b/>
      <sz val="9"/>
      <name val="Arial"/>
      <family val="2"/>
    </font>
    <font>
      <sz val="9"/>
      <name val="Arial"/>
      <family val="2"/>
    </font>
    <font>
      <sz val="9"/>
      <name val="Calibri"/>
      <family val="2"/>
    </font>
    <font>
      <b/>
      <sz val="9"/>
      <name val="Calibri"/>
      <family val="2"/>
    </font>
    <font>
      <i/>
      <sz val="9"/>
      <name val="Arial"/>
      <family val="2"/>
    </font>
    <font>
      <sz val="11"/>
      <name val="Calibri"/>
      <family val="2"/>
    </font>
    <font>
      <b/>
      <sz val="11"/>
      <name val="Calibri"/>
      <family val="2"/>
    </font>
    <font>
      <b/>
      <sz val="11"/>
      <color theme="1"/>
      <name val="Calibri"/>
      <family val="2"/>
      <scheme val="minor"/>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9"/>
      <color theme="1"/>
      <name val="Calibri"/>
      <family val="2"/>
      <scheme val="minor"/>
    </font>
    <font>
      <sz val="9"/>
      <color rgb="FF000000"/>
      <name val="Sylfaen"/>
      <family val="1"/>
    </font>
    <font>
      <b/>
      <sz val="9"/>
      <color rgb="FF000000"/>
      <name val="Sylfaen"/>
      <family val="1"/>
    </font>
    <font>
      <b/>
      <sz val="9"/>
      <color theme="1"/>
      <name val="Calibri"/>
      <family val="1"/>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s>
  <borders count="133">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right/>
      <top style="thin">
        <color indexed="64"/>
      </top>
      <bottom style="medium">
        <color indexed="64"/>
      </bottom>
      <diagonal/>
    </border>
    <border>
      <left style="thin">
        <color auto="1"/>
      </left>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indexed="64"/>
      </right>
      <top style="medium">
        <color auto="1"/>
      </top>
      <bottom style="medium">
        <color indexed="64"/>
      </bottom>
      <diagonal/>
    </border>
    <border>
      <left/>
      <right style="medium">
        <color indexed="64"/>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auto="1"/>
      </left>
      <right/>
      <top style="thin">
        <color auto="1"/>
      </top>
      <bottom/>
      <diagonal/>
    </border>
    <border>
      <left/>
      <right/>
      <top style="thin">
        <color auto="1"/>
      </top>
      <bottom/>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style="medium">
        <color indexed="64"/>
      </right>
      <top style="thin">
        <color indexed="64"/>
      </top>
      <bottom/>
      <diagonal/>
    </border>
  </borders>
  <cellStyleXfs count="20966">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2" fillId="0" borderId="0"/>
    <xf numFmtId="0" fontId="2" fillId="0" borderId="0"/>
    <xf numFmtId="0" fontId="6" fillId="0" borderId="0" applyNumberFormat="0" applyFill="0" applyBorder="0" applyAlignment="0" applyProtection="0">
      <alignment vertical="top"/>
      <protection locked="0"/>
    </xf>
    <xf numFmtId="0" fontId="8" fillId="0" borderId="0"/>
    <xf numFmtId="172" fontId="9" fillId="37" borderId="0"/>
    <xf numFmtId="173" fontId="9" fillId="37" borderId="0"/>
    <xf numFmtId="172" fontId="9" fillId="37" borderId="0"/>
    <xf numFmtId="0" fontId="10" fillId="38"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0" fontId="10"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172" fontId="11" fillId="38" borderId="0" applyNumberFormat="0" applyBorder="0" applyAlignment="0" applyProtection="0"/>
    <xf numFmtId="173" fontId="11" fillId="38" borderId="0" applyNumberFormat="0" applyBorder="0" applyAlignment="0" applyProtection="0"/>
    <xf numFmtId="172" fontId="11" fillId="38"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0" fontId="10"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172" fontId="11" fillId="39" borderId="0" applyNumberFormat="0" applyBorder="0" applyAlignment="0" applyProtection="0"/>
    <xf numFmtId="173" fontId="11" fillId="39" borderId="0" applyNumberFormat="0" applyBorder="0" applyAlignment="0" applyProtection="0"/>
    <xf numFmtId="172" fontId="11" fillId="39" borderId="0" applyNumberFormat="0" applyBorder="0" applyAlignment="0" applyProtection="0"/>
    <xf numFmtId="0" fontId="10" fillId="39"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0" fontId="10"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172" fontId="11" fillId="40" borderId="0" applyNumberFormat="0" applyBorder="0" applyAlignment="0" applyProtection="0"/>
    <xf numFmtId="173" fontId="11" fillId="40" borderId="0" applyNumberFormat="0" applyBorder="0" applyAlignment="0" applyProtection="0"/>
    <xf numFmtId="172" fontId="11" fillId="40" borderId="0" applyNumberFormat="0" applyBorder="0" applyAlignment="0" applyProtection="0"/>
    <xf numFmtId="0" fontId="10" fillId="40"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0" fontId="10"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172" fontId="11" fillId="42" borderId="0" applyNumberFormat="0" applyBorder="0" applyAlignment="0" applyProtection="0"/>
    <xf numFmtId="173" fontId="11" fillId="42" borderId="0" applyNumberFormat="0" applyBorder="0" applyAlignment="0" applyProtection="0"/>
    <xf numFmtId="172" fontId="11" fillId="42" borderId="0" applyNumberFormat="0" applyBorder="0" applyAlignment="0" applyProtection="0"/>
    <xf numFmtId="0" fontId="10" fillId="42"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0" fontId="10"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172" fontId="11" fillId="43" borderId="0" applyNumberFormat="0" applyBorder="0" applyAlignment="0" applyProtection="0"/>
    <xf numFmtId="173" fontId="11" fillId="43" borderId="0" applyNumberFormat="0" applyBorder="0" applyAlignment="0" applyProtection="0"/>
    <xf numFmtId="172" fontId="11" fillId="43" borderId="0" applyNumberFormat="0" applyBorder="0" applyAlignment="0" applyProtection="0"/>
    <xf numFmtId="0" fontId="10" fillId="43"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0" fontId="10"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172" fontId="11" fillId="45" borderId="0" applyNumberFormat="0" applyBorder="0" applyAlignment="0" applyProtection="0"/>
    <xf numFmtId="173" fontId="11" fillId="45" borderId="0" applyNumberFormat="0" applyBorder="0" applyAlignment="0" applyProtection="0"/>
    <xf numFmtId="172" fontId="11" fillId="45" borderId="0" applyNumberFormat="0" applyBorder="0" applyAlignment="0" applyProtection="0"/>
    <xf numFmtId="0" fontId="10" fillId="45"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0" fontId="10"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172" fontId="11" fillId="46" borderId="0" applyNumberFormat="0" applyBorder="0" applyAlignment="0" applyProtection="0"/>
    <xf numFmtId="173" fontId="11" fillId="46" borderId="0" applyNumberFormat="0" applyBorder="0" applyAlignment="0" applyProtection="0"/>
    <xf numFmtId="172" fontId="11" fillId="46" borderId="0" applyNumberFormat="0" applyBorder="0" applyAlignment="0" applyProtection="0"/>
    <xf numFmtId="0" fontId="10" fillId="46"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0" fontId="10"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172" fontId="11" fillId="41" borderId="0" applyNumberFormat="0" applyBorder="0" applyAlignment="0" applyProtection="0"/>
    <xf numFmtId="173" fontId="11" fillId="41" borderId="0" applyNumberFormat="0" applyBorder="0" applyAlignment="0" applyProtection="0"/>
    <xf numFmtId="172" fontId="11" fillId="41" borderId="0" applyNumberFormat="0" applyBorder="0" applyAlignment="0" applyProtection="0"/>
    <xf numFmtId="0" fontId="10" fillId="41"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0" fontId="10"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172" fontId="11" fillId="44" borderId="0" applyNumberFormat="0" applyBorder="0" applyAlignment="0" applyProtection="0"/>
    <xf numFmtId="173" fontId="11" fillId="44" borderId="0" applyNumberFormat="0" applyBorder="0" applyAlignment="0" applyProtection="0"/>
    <xf numFmtId="172" fontId="11" fillId="44" borderId="0" applyNumberFormat="0" applyBorder="0" applyAlignment="0" applyProtection="0"/>
    <xf numFmtId="0" fontId="10" fillId="44"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0" fontId="10"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172" fontId="11" fillId="47" borderId="0" applyNumberFormat="0" applyBorder="0" applyAlignment="0" applyProtection="0"/>
    <xf numFmtId="173" fontId="11" fillId="47" borderId="0" applyNumberFormat="0" applyBorder="0" applyAlignment="0" applyProtection="0"/>
    <xf numFmtId="172" fontId="11" fillId="47" borderId="0" applyNumberFormat="0" applyBorder="0" applyAlignment="0" applyProtection="0"/>
    <xf numFmtId="0" fontId="10" fillId="47"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0" fontId="12" fillId="48"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172" fontId="14" fillId="48" borderId="0" applyNumberFormat="0" applyBorder="0" applyAlignment="0" applyProtection="0"/>
    <xf numFmtId="173" fontId="14" fillId="48" borderId="0" applyNumberFormat="0" applyBorder="0" applyAlignment="0" applyProtection="0"/>
    <xf numFmtId="172" fontId="14" fillId="48" borderId="0" applyNumberFormat="0" applyBorder="0" applyAlignment="0" applyProtection="0"/>
    <xf numFmtId="0" fontId="12" fillId="48"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0" fontId="12" fillId="45"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172" fontId="14" fillId="45" borderId="0" applyNumberFormat="0" applyBorder="0" applyAlignment="0" applyProtection="0"/>
    <xf numFmtId="173" fontId="14" fillId="45" borderId="0" applyNumberFormat="0" applyBorder="0" applyAlignment="0" applyProtection="0"/>
    <xf numFmtId="172" fontId="14" fillId="45" borderId="0" applyNumberFormat="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0" fontId="12" fillId="46"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3" fontId="14" fillId="46" borderId="0" applyNumberFormat="0" applyBorder="0" applyAlignment="0" applyProtection="0"/>
    <xf numFmtId="172" fontId="14" fillId="46" borderId="0" applyNumberFormat="0" applyBorder="0" applyAlignment="0" applyProtection="0"/>
    <xf numFmtId="0" fontId="12" fillId="46"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0" fontId="12" fillId="51"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172" fontId="14" fillId="51" borderId="0" applyNumberFormat="0" applyBorder="0" applyAlignment="0" applyProtection="0"/>
    <xf numFmtId="173" fontId="14" fillId="51" borderId="0" applyNumberFormat="0" applyBorder="0" applyAlignment="0" applyProtection="0"/>
    <xf numFmtId="172" fontId="14" fillId="51" borderId="0" applyNumberFormat="0" applyBorder="0" applyAlignment="0" applyProtection="0"/>
    <xf numFmtId="0" fontId="12" fillId="51" borderId="0" applyNumberFormat="0" applyBorder="0" applyAlignment="0" applyProtection="0"/>
    <xf numFmtId="0" fontId="10" fillId="52"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0" fontId="12" fillId="54"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172" fontId="14" fillId="54" borderId="0" applyNumberFormat="0" applyBorder="0" applyAlignment="0" applyProtection="0"/>
    <xf numFmtId="173" fontId="14" fillId="54" borderId="0" applyNumberFormat="0" applyBorder="0" applyAlignment="0" applyProtection="0"/>
    <xf numFmtId="172" fontId="14"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2" fillId="54" borderId="0" applyNumberFormat="0" applyBorder="0" applyAlignment="0" applyProtection="0"/>
    <xf numFmtId="0" fontId="10" fillId="55" borderId="0" applyNumberFormat="0" applyBorder="0" applyAlignment="0" applyProtection="0"/>
    <xf numFmtId="0" fontId="10" fillId="56" borderId="0" applyNumberFormat="0" applyBorder="0" applyAlignment="0" applyProtection="0"/>
    <xf numFmtId="0" fontId="12" fillId="57"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0" fontId="12" fillId="58"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172" fontId="14" fillId="58" borderId="0" applyNumberFormat="0" applyBorder="0" applyAlignment="0" applyProtection="0"/>
    <xf numFmtId="173" fontId="14" fillId="58" borderId="0" applyNumberFormat="0" applyBorder="0" applyAlignment="0" applyProtection="0"/>
    <xf numFmtId="172" fontId="14"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2" fillId="58" borderId="0" applyNumberFormat="0" applyBorder="0" applyAlignment="0" applyProtection="0"/>
    <xf numFmtId="0" fontId="10" fillId="55" borderId="0" applyNumberFormat="0" applyBorder="0" applyAlignment="0" applyProtection="0"/>
    <xf numFmtId="0" fontId="10" fillId="59" borderId="0" applyNumberFormat="0" applyBorder="0" applyAlignment="0" applyProtection="0"/>
    <xf numFmtId="0" fontId="12" fillId="56"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0" fontId="12" fillId="6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172" fontId="14" fillId="60" borderId="0" applyNumberFormat="0" applyBorder="0" applyAlignment="0" applyProtection="0"/>
    <xf numFmtId="173" fontId="14" fillId="60" borderId="0" applyNumberFormat="0" applyBorder="0" applyAlignment="0" applyProtection="0"/>
    <xf numFmtId="172" fontId="14"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2" fillId="60" borderId="0" applyNumberFormat="0" applyBorder="0" applyAlignment="0" applyProtection="0"/>
    <xf numFmtId="0" fontId="10" fillId="52" borderId="0" applyNumberFormat="0" applyBorder="0" applyAlignment="0" applyProtection="0"/>
    <xf numFmtId="0" fontId="10" fillId="56" borderId="0" applyNumberFormat="0" applyBorder="0" applyAlignment="0" applyProtection="0"/>
    <xf numFmtId="0" fontId="12" fillId="56"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0" fontId="12" fillId="49"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172" fontId="14" fillId="49" borderId="0" applyNumberFormat="0" applyBorder="0" applyAlignment="0" applyProtection="0"/>
    <xf numFmtId="173" fontId="14" fillId="49" borderId="0" applyNumberFormat="0" applyBorder="0" applyAlignment="0" applyProtection="0"/>
    <xf numFmtId="172" fontId="14"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2" fillId="49" borderId="0" applyNumberFormat="0" applyBorder="0" applyAlignment="0" applyProtection="0"/>
    <xf numFmtId="0" fontId="10" fillId="61" borderId="0" applyNumberFormat="0" applyBorder="0" applyAlignment="0" applyProtection="0"/>
    <xf numFmtId="0" fontId="10" fillId="52" borderId="0" applyNumberFormat="0" applyBorder="0" applyAlignment="0" applyProtection="0"/>
    <xf numFmtId="0" fontId="12" fillId="53"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0" fontId="12" fillId="50"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172" fontId="14" fillId="50" borderId="0" applyNumberFormat="0" applyBorder="0" applyAlignment="0" applyProtection="0"/>
    <xf numFmtId="173" fontId="14" fillId="50" borderId="0" applyNumberFormat="0" applyBorder="0" applyAlignment="0" applyProtection="0"/>
    <xf numFmtId="172" fontId="14"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2" fillId="50" borderId="0" applyNumberFormat="0" applyBorder="0" applyAlignment="0" applyProtection="0"/>
    <xf numFmtId="0" fontId="10" fillId="55" borderId="0" applyNumberFormat="0" applyBorder="0" applyAlignment="0" applyProtection="0"/>
    <xf numFmtId="0" fontId="10" fillId="62" borderId="0" applyNumberFormat="0" applyBorder="0" applyAlignment="0" applyProtection="0"/>
    <xf numFmtId="0" fontId="12" fillId="62"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0" fontId="12" fillId="63"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172" fontId="14" fillId="63" borderId="0" applyNumberFormat="0" applyBorder="0" applyAlignment="0" applyProtection="0"/>
    <xf numFmtId="173" fontId="14" fillId="63" borderId="0" applyNumberFormat="0" applyBorder="0" applyAlignment="0" applyProtection="0"/>
    <xf numFmtId="172" fontId="14"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2" fillId="63"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0" fontId="15" fillId="39"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172" fontId="17" fillId="39" borderId="0" applyNumberFormat="0" applyBorder="0" applyAlignment="0" applyProtection="0"/>
    <xf numFmtId="173" fontId="17" fillId="39" borderId="0" applyNumberFormat="0" applyBorder="0" applyAlignment="0" applyProtection="0"/>
    <xf numFmtId="172" fontId="17" fillId="39" borderId="0" applyNumberFormat="0" applyBorder="0" applyAlignment="0" applyProtection="0"/>
    <xf numFmtId="0" fontId="15" fillId="39" borderId="0" applyNumberFormat="0" applyBorder="0" applyAlignment="0" applyProtection="0"/>
    <xf numFmtId="174" fontId="18"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5" fontId="20" fillId="0" borderId="0" applyFill="0" applyBorder="0" applyAlignment="0"/>
    <xf numFmtId="175" fontId="20"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4" fontId="19" fillId="0" borderId="0" applyFill="0" applyBorder="0" applyAlignment="0"/>
    <xf numFmtId="176" fontId="20" fillId="0" borderId="0" applyFill="0" applyBorder="0" applyAlignment="0"/>
    <xf numFmtId="177" fontId="20" fillId="0" borderId="0" applyFill="0" applyBorder="0" applyAlignment="0"/>
    <xf numFmtId="178" fontId="20" fillId="0" borderId="0" applyFill="0" applyBorder="0" applyAlignment="0"/>
    <xf numFmtId="179"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3" fontId="23"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2" fillId="9" borderId="36"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0" fontId="21"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172" fontId="23" fillId="64" borderId="43" applyNumberFormat="0" applyAlignment="0" applyProtection="0"/>
    <xf numFmtId="173" fontId="23" fillId="64" borderId="43" applyNumberFormat="0" applyAlignment="0" applyProtection="0"/>
    <xf numFmtId="172" fontId="23" fillId="64" borderId="43" applyNumberFormat="0" applyAlignment="0" applyProtection="0"/>
    <xf numFmtId="0" fontId="21" fillId="64" borderId="43" applyNumberFormat="0" applyAlignment="0" applyProtection="0"/>
    <xf numFmtId="0" fontId="24"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0" fontId="25" fillId="10" borderId="39"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173" fontId="26" fillId="65" borderId="44" applyNumberFormat="0" applyAlignment="0" applyProtection="0"/>
    <xf numFmtId="172" fontId="26" fillId="65" borderId="44" applyNumberFormat="0" applyAlignment="0" applyProtection="0"/>
    <xf numFmtId="0" fontId="24" fillId="65" borderId="44"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5"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2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82"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10"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7"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7"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10"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8" fillId="0" borderId="0"/>
    <xf numFmtId="176" fontId="20" fillId="0" borderId="0" applyFont="0" applyFill="0" applyBorder="0" applyAlignment="0" applyProtection="0"/>
    <xf numFmtId="167" fontId="2" fillId="0" borderId="0" applyFont="0" applyFill="0" applyBorder="0" applyAlignment="0" applyProtection="0"/>
    <xf numFmtId="167" fontId="5"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28" fillId="0" borderId="0"/>
    <xf numFmtId="14" fontId="29" fillId="0" borderId="0" applyFill="0" applyBorder="0" applyAlignment="0"/>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45">
      <alignment vertical="center"/>
    </xf>
    <xf numFmtId="38" fontId="9" fillId="0" borderId="0" applyFont="0" applyFill="0" applyBorder="0" applyAlignment="0" applyProtection="0"/>
    <xf numFmtId="184" fontId="2" fillId="0" borderId="0" applyFont="0" applyFill="0" applyBorder="0" applyAlignment="0" applyProtection="0"/>
    <xf numFmtId="0" fontId="30" fillId="66" borderId="0" applyNumberFormat="0" applyBorder="0" applyAlignment="0" applyProtection="0"/>
    <xf numFmtId="0" fontId="30" fillId="67" borderId="0" applyNumberFormat="0" applyBorder="0" applyAlignment="0" applyProtection="0"/>
    <xf numFmtId="0" fontId="30" fillId="68" borderId="0" applyNumberFormat="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172" fontId="33" fillId="0" borderId="0" applyNumberFormat="0" applyFill="0" applyBorder="0" applyAlignment="0" applyProtection="0"/>
    <xf numFmtId="173" fontId="33" fillId="0" borderId="0" applyNumberFormat="0" applyFill="0" applyBorder="0" applyAlignment="0" applyProtection="0"/>
    <xf numFmtId="172" fontId="33" fillId="0" borderId="0" applyNumberFormat="0" applyFill="0" applyBorder="0" applyAlignment="0" applyProtection="0"/>
    <xf numFmtId="0" fontId="31" fillId="0" borderId="0" applyNumberFormat="0" applyFill="0" applyBorder="0" applyAlignment="0" applyProtection="0"/>
    <xf numFmtId="172" fontId="2" fillId="0" borderId="0"/>
    <xf numFmtId="0" fontId="2" fillId="0" borderId="0"/>
    <xf numFmtId="172" fontId="2" fillId="0" borderId="0"/>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19" fillId="0" borderId="3" applyNumberFormat="0" applyAlignment="0">
      <alignment horizontal="right"/>
      <protection locked="0"/>
    </xf>
    <xf numFmtId="0" fontId="34" fillId="40"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0" fontId="34" fillId="4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172" fontId="36" fillId="40" borderId="0" applyNumberFormat="0" applyBorder="0" applyAlignment="0" applyProtection="0"/>
    <xf numFmtId="173" fontId="36" fillId="40" borderId="0" applyNumberFormat="0" applyBorder="0" applyAlignment="0" applyProtection="0"/>
    <xf numFmtId="172" fontId="36" fillId="40" borderId="0" applyNumberFormat="0" applyBorder="0" applyAlignment="0" applyProtection="0"/>
    <xf numFmtId="0" fontId="34" fillId="40" borderId="0" applyNumberFormat="0" applyBorder="0" applyAlignment="0" applyProtection="0"/>
    <xf numFmtId="0" fontId="2" fillId="69" borderId="3" applyNumberFormat="0" applyFont="0" applyBorder="0" applyProtection="0">
      <alignment horizontal="center" vertical="center"/>
    </xf>
    <xf numFmtId="0" fontId="37" fillId="0" borderId="33" applyNumberFormat="0" applyAlignment="0" applyProtection="0">
      <alignment horizontal="left" vertical="center"/>
    </xf>
    <xf numFmtId="0" fontId="37" fillId="0" borderId="33" applyNumberFormat="0" applyAlignment="0" applyProtection="0">
      <alignment horizontal="left" vertical="center"/>
    </xf>
    <xf numFmtId="172" fontId="37" fillId="0" borderId="33" applyNumberFormat="0" applyAlignment="0" applyProtection="0">
      <alignment horizontal="left" vertical="center"/>
    </xf>
    <xf numFmtId="0" fontId="37" fillId="0" borderId="9">
      <alignment horizontal="left" vertical="center"/>
    </xf>
    <xf numFmtId="0" fontId="37" fillId="0" borderId="9">
      <alignment horizontal="left" vertical="center"/>
    </xf>
    <xf numFmtId="172" fontId="37" fillId="0" borderId="9">
      <alignment horizontal="left" vertical="center"/>
    </xf>
    <xf numFmtId="0" fontId="38" fillId="0" borderId="46" applyNumberFormat="0" applyFill="0" applyAlignment="0" applyProtection="0"/>
    <xf numFmtId="173" fontId="38" fillId="0" borderId="46" applyNumberFormat="0" applyFill="0" applyAlignment="0" applyProtection="0"/>
    <xf numFmtId="0"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172" fontId="38" fillId="0" borderId="46" applyNumberFormat="0" applyFill="0" applyAlignment="0" applyProtection="0"/>
    <xf numFmtId="173" fontId="38" fillId="0" borderId="46" applyNumberFormat="0" applyFill="0" applyAlignment="0" applyProtection="0"/>
    <xf numFmtId="172" fontId="38" fillId="0" borderId="46" applyNumberFormat="0" applyFill="0" applyAlignment="0" applyProtection="0"/>
    <xf numFmtId="0" fontId="38" fillId="0" borderId="46" applyNumberFormat="0" applyFill="0" applyAlignment="0" applyProtection="0"/>
    <xf numFmtId="0" fontId="39" fillId="0" borderId="47" applyNumberFormat="0" applyFill="0" applyAlignment="0" applyProtection="0"/>
    <xf numFmtId="173" fontId="39" fillId="0" borderId="47" applyNumberFormat="0" applyFill="0" applyAlignment="0" applyProtection="0"/>
    <xf numFmtId="0"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172" fontId="39" fillId="0" borderId="47" applyNumberFormat="0" applyFill="0" applyAlignment="0" applyProtection="0"/>
    <xf numFmtId="173" fontId="39" fillId="0" borderId="47" applyNumberFormat="0" applyFill="0" applyAlignment="0" applyProtection="0"/>
    <xf numFmtId="172" fontId="39" fillId="0" borderId="47" applyNumberFormat="0" applyFill="0" applyAlignment="0" applyProtection="0"/>
    <xf numFmtId="0" fontId="39" fillId="0" borderId="47" applyNumberFormat="0" applyFill="0" applyAlignment="0" applyProtection="0"/>
    <xf numFmtId="0" fontId="40" fillId="0" borderId="48" applyNumberFormat="0" applyFill="0" applyAlignment="0" applyProtection="0"/>
    <xf numFmtId="173"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172" fontId="40" fillId="0" borderId="48" applyNumberFormat="0" applyFill="0" applyAlignment="0" applyProtection="0"/>
    <xf numFmtId="173" fontId="40" fillId="0" borderId="48" applyNumberFormat="0" applyFill="0" applyAlignment="0" applyProtection="0"/>
    <xf numFmtId="172" fontId="40" fillId="0" borderId="48" applyNumberFormat="0" applyFill="0" applyAlignment="0" applyProtection="0"/>
    <xf numFmtId="0" fontId="40" fillId="0" borderId="48" applyNumberFormat="0" applyFill="0" applyAlignment="0" applyProtection="0"/>
    <xf numFmtId="0" fontId="40" fillId="0" borderId="0" applyNumberFormat="0" applyFill="0" applyBorder="0" applyAlignment="0" applyProtection="0"/>
    <xf numFmtId="173" fontId="40" fillId="0" borderId="0" applyNumberFormat="0" applyFill="0" applyBorder="0" applyAlignment="0" applyProtection="0"/>
    <xf numFmtId="0"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172" fontId="40" fillId="0" borderId="0" applyNumberFormat="0" applyFill="0" applyBorder="0" applyAlignment="0" applyProtection="0"/>
    <xf numFmtId="173" fontId="40" fillId="0" borderId="0" applyNumberFormat="0" applyFill="0" applyBorder="0" applyAlignment="0" applyProtection="0"/>
    <xf numFmtId="172" fontId="40" fillId="0" borderId="0" applyNumberFormat="0" applyFill="0" applyBorder="0" applyAlignment="0" applyProtection="0"/>
    <xf numFmtId="0" fontId="40" fillId="0" borderId="0" applyNumberFormat="0" applyFill="0" applyBorder="0" applyAlignment="0" applyProtection="0"/>
    <xf numFmtId="37" fontId="41" fillId="0" borderId="0"/>
    <xf numFmtId="172" fontId="42" fillId="0" borderId="0"/>
    <xf numFmtId="0" fontId="42" fillId="0" borderId="0"/>
    <xf numFmtId="172" fontId="42" fillId="0" borderId="0"/>
    <xf numFmtId="172" fontId="37" fillId="0" borderId="0"/>
    <xf numFmtId="0" fontId="37" fillId="0" borderId="0"/>
    <xf numFmtId="172" fontId="37" fillId="0" borderId="0"/>
    <xf numFmtId="172" fontId="43" fillId="0" borderId="0"/>
    <xf numFmtId="0" fontId="43" fillId="0" borderId="0"/>
    <xf numFmtId="172" fontId="43" fillId="0" borderId="0"/>
    <xf numFmtId="172" fontId="44" fillId="0" borderId="0"/>
    <xf numFmtId="0" fontId="44" fillId="0" borderId="0"/>
    <xf numFmtId="172" fontId="44" fillId="0" borderId="0"/>
    <xf numFmtId="172" fontId="45" fillId="0" borderId="0"/>
    <xf numFmtId="0" fontId="45" fillId="0" borderId="0"/>
    <xf numFmtId="172" fontId="45" fillId="0" borderId="0"/>
    <xf numFmtId="172" fontId="46" fillId="0" borderId="0"/>
    <xf numFmtId="0" fontId="46" fillId="0" borderId="0"/>
    <xf numFmtId="172" fontId="46" fillId="0" borderId="0"/>
    <xf numFmtId="0" fontId="45"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47" fillId="0" borderId="0" applyNumberFormat="0" applyFill="0" applyBorder="0" applyAlignment="0" applyProtection="0">
      <alignment vertical="top"/>
      <protection locked="0"/>
    </xf>
    <xf numFmtId="173" fontId="47" fillId="0" borderId="0" applyNumberFormat="0" applyFill="0" applyBorder="0" applyAlignment="0" applyProtection="0">
      <alignment vertical="top"/>
      <protection locked="0"/>
    </xf>
    <xf numFmtId="172" fontId="47" fillId="0" borderId="0" applyNumberFormat="0" applyFill="0" applyBorder="0" applyAlignment="0" applyProtection="0">
      <alignment vertical="top"/>
      <protection locked="0"/>
    </xf>
    <xf numFmtId="172" fontId="48" fillId="0" borderId="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3" fontId="51"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50" fillId="8" borderId="36"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0" fontId="49"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172" fontId="51" fillId="43" borderId="43" applyNumberFormat="0" applyAlignment="0" applyProtection="0"/>
    <xf numFmtId="173" fontId="51" fillId="43" borderId="43" applyNumberFormat="0" applyAlignment="0" applyProtection="0"/>
    <xf numFmtId="172" fontId="51" fillId="43" borderId="43" applyNumberFormat="0" applyAlignment="0" applyProtection="0"/>
    <xf numFmtId="0" fontId="49" fillId="43" borderId="43" applyNumberFormat="0" applyAlignment="0" applyProtection="0"/>
    <xf numFmtId="3" fontId="2" fillId="72" borderId="3" applyFont="0">
      <alignment horizontal="right" vertical="center"/>
      <protection locked="0"/>
    </xf>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0" fontId="52" fillId="0" borderId="49"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0" fontId="52" fillId="0" borderId="49"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0" fontId="53" fillId="0" borderId="38"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172" fontId="54" fillId="0" borderId="49" applyNumberFormat="0" applyFill="0" applyAlignment="0" applyProtection="0"/>
    <xf numFmtId="173" fontId="54" fillId="0" borderId="49" applyNumberFormat="0" applyFill="0" applyAlignment="0" applyProtection="0"/>
    <xf numFmtId="172" fontId="54" fillId="0" borderId="49" applyNumberFormat="0" applyFill="0" applyAlignment="0" applyProtection="0"/>
    <xf numFmtId="0" fontId="52" fillId="0" borderId="49"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55" fillId="73"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0" fontId="55" fillId="73"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0" fontId="56" fillId="7"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172" fontId="57" fillId="73" borderId="0" applyNumberFormat="0" applyBorder="0" applyAlignment="0" applyProtection="0"/>
    <xf numFmtId="173" fontId="57" fillId="73" borderId="0" applyNumberFormat="0" applyBorder="0" applyAlignment="0" applyProtection="0"/>
    <xf numFmtId="172" fontId="57" fillId="73" borderId="0" applyNumberFormat="0" applyBorder="0" applyAlignment="0" applyProtection="0"/>
    <xf numFmtId="0" fontId="55" fillId="73" borderId="0" applyNumberFormat="0" applyBorder="0" applyAlignment="0" applyProtection="0"/>
    <xf numFmtId="1" fontId="58" fillId="0" borderId="0" applyProtection="0"/>
    <xf numFmtId="172" fontId="9" fillId="0" borderId="50"/>
    <xf numFmtId="173" fontId="9" fillId="0" borderId="50"/>
    <xf numFmtId="172" fontId="9"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3"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59" fillId="0" borderId="0"/>
    <xf numFmtId="185" fontId="2"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0" fillId="0" borderId="0"/>
    <xf numFmtId="0" fontId="60" fillId="0" borderId="0"/>
    <xf numFmtId="0" fontId="59" fillId="0" borderId="0"/>
    <xf numFmtId="183" fontId="11" fillId="0" borderId="0"/>
    <xf numFmtId="183" fontId="2" fillId="0" borderId="0"/>
    <xf numFmtId="183" fontId="2" fillId="0" borderId="0"/>
    <xf numFmtId="0" fontId="2" fillId="0" borderId="0"/>
    <xf numFmtId="0" fontId="2"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0"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11"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4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11" fillId="0" borderId="0"/>
    <xf numFmtId="0" fontId="11" fillId="0" borderId="0"/>
    <xf numFmtId="172" fontId="11" fillId="0" borderId="0"/>
    <xf numFmtId="0" fontId="1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72" fontId="11" fillId="0" borderId="0"/>
    <xf numFmtId="0" fontId="11" fillId="0" borderId="0"/>
    <xf numFmtId="0" fontId="11" fillId="0" borderId="0"/>
    <xf numFmtId="0" fontId="2"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10" fillId="0" borderId="0"/>
    <xf numFmtId="183" fontId="11" fillId="0" borderId="0"/>
    <xf numFmtId="183" fontId="11"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1" fillId="0" borderId="0"/>
    <xf numFmtId="183" fontId="11" fillId="0" borderId="0"/>
    <xf numFmtId="183" fontId="11" fillId="0" borderId="0"/>
    <xf numFmtId="183" fontId="11" fillId="0" borderId="0"/>
    <xf numFmtId="183"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1" fillId="0" borderId="0"/>
    <xf numFmtId="183" fontId="2"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1" fillId="0" borderId="0"/>
    <xf numFmtId="0" fontId="2" fillId="0" borderId="0"/>
    <xf numFmtId="0" fontId="10" fillId="0" borderId="0"/>
    <xf numFmtId="172" fontId="8" fillId="0" borderId="0"/>
    <xf numFmtId="0" fontId="2" fillId="0" borderId="0"/>
    <xf numFmtId="0" fontId="1" fillId="0" borderId="0"/>
    <xf numFmtId="0" fontId="1" fillId="0" borderId="0"/>
    <xf numFmtId="183"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83" fontId="2" fillId="0" borderId="0"/>
    <xf numFmtId="0" fontId="11" fillId="0" borderId="0"/>
    <xf numFmtId="0" fontId="11" fillId="0" borderId="0"/>
    <xf numFmtId="172" fontId="8" fillId="0" borderId="0"/>
    <xf numFmtId="0" fontId="48" fillId="0" borderId="0"/>
    <xf numFmtId="0" fontId="2" fillId="0" borderId="0"/>
    <xf numFmtId="172" fontId="8" fillId="0" borderId="0"/>
    <xf numFmtId="0" fontId="1" fillId="0" borderId="0"/>
    <xf numFmtId="183" fontId="11" fillId="0" borderId="0"/>
    <xf numFmtId="0" fontId="11" fillId="0" borderId="0"/>
    <xf numFmtId="0" fontId="11" fillId="0" borderId="0"/>
    <xf numFmtId="0" fontId="11" fillId="0" borderId="0"/>
    <xf numFmtId="0" fontId="11" fillId="0" borderId="0"/>
    <xf numFmtId="0" fontId="11" fillId="0" borderId="0"/>
    <xf numFmtId="0" fontId="11" fillId="0" borderId="0"/>
    <xf numFmtId="183"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183" fontId="2" fillId="0" borderId="0"/>
    <xf numFmtId="0" fontId="2" fillId="0" borderId="0"/>
    <xf numFmtId="183" fontId="2" fillId="0" borderId="0"/>
    <xf numFmtId="0" fontId="2" fillId="0" borderId="0"/>
    <xf numFmtId="183"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11" fillId="0" borderId="0"/>
    <xf numFmtId="172" fontId="8" fillId="0" borderId="0"/>
    <xf numFmtId="172" fontId="8" fillId="0" borderId="0"/>
    <xf numFmtId="0" fontId="1" fillId="0" borderId="0"/>
    <xf numFmtId="183" fontId="11" fillId="0" borderId="0"/>
    <xf numFmtId="183" fontId="11"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1" fillId="0" borderId="0"/>
    <xf numFmtId="183" fontId="11"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9" fillId="0" borderId="0"/>
    <xf numFmtId="183" fontId="1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83" fontId="2"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1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9"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83" fontId="9" fillId="0" borderId="0"/>
    <xf numFmtId="0" fontId="5"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183" fontId="5" fillId="0" borderId="0"/>
    <xf numFmtId="0" fontId="9" fillId="0" borderId="0"/>
    <xf numFmtId="183" fontId="9" fillId="0" borderId="0"/>
    <xf numFmtId="0" fontId="9" fillId="0" borderId="0"/>
    <xf numFmtId="0" fontId="2" fillId="0" borderId="0"/>
    <xf numFmtId="0" fontId="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9" fillId="0" borderId="0"/>
    <xf numFmtId="183" fontId="5"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9" fillId="0" borderId="0"/>
    <xf numFmtId="183" fontId="5"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9" fillId="0" borderId="0"/>
    <xf numFmtId="0" fontId="9" fillId="0" borderId="0"/>
    <xf numFmtId="172" fontId="9" fillId="0" borderId="0"/>
    <xf numFmtId="0" fontId="59" fillId="0" borderId="0"/>
    <xf numFmtId="172"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59" fillId="0" borderId="0"/>
    <xf numFmtId="0" fontId="5" fillId="0" borderId="0"/>
    <xf numFmtId="0" fontId="59" fillId="0" borderId="0"/>
    <xf numFmtId="172" fontId="5" fillId="0" borderId="0"/>
    <xf numFmtId="0" fontId="59" fillId="0" borderId="0"/>
    <xf numFmtId="172" fontId="5"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183" fontId="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183" fontId="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183" fontId="5" fillId="0" borderId="0"/>
    <xf numFmtId="183" fontId="5" fillId="0" borderId="0"/>
    <xf numFmtId="183" fontId="5" fillId="0" borderId="0"/>
    <xf numFmtId="183" fontId="5" fillId="0" borderId="0"/>
    <xf numFmtId="183" fontId="5" fillId="0" borderId="0"/>
    <xf numFmtId="0" fontId="1" fillId="0" borderId="0"/>
    <xf numFmtId="183" fontId="9"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9" fillId="0" borderId="0"/>
    <xf numFmtId="183" fontId="9" fillId="0" borderId="0"/>
    <xf numFmtId="183" fontId="9" fillId="0" borderId="0"/>
    <xf numFmtId="183"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27" fillId="0" borderId="0"/>
    <xf numFmtId="0" fontId="2" fillId="0" borderId="0"/>
    <xf numFmtId="0" fontId="59" fillId="0" borderId="0"/>
    <xf numFmtId="172" fontId="27"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5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59" fillId="0" borderId="0"/>
    <xf numFmtId="0" fontId="2" fillId="0" borderId="0"/>
    <xf numFmtId="0" fontId="59"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83" fontId="2" fillId="0" borderId="0"/>
    <xf numFmtId="0" fontId="59"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173" fontId="2"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172" fontId="2" fillId="0" borderId="0"/>
    <xf numFmtId="0" fontId="59"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172" fontId="2" fillId="0" borderId="0"/>
    <xf numFmtId="0" fontId="59" fillId="0" borderId="0"/>
    <xf numFmtId="0" fontId="59" fillId="0" borderId="0"/>
    <xf numFmtId="0" fontId="59" fillId="0" borderId="0"/>
    <xf numFmtId="0" fontId="59" fillId="0" borderId="0"/>
    <xf numFmtId="0" fontId="5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63" fillId="0" borderId="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172" fontId="2" fillId="0" borderId="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173"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0" borderId="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1" fillId="11" borderId="40"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10"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172" fontId="2" fillId="0" borderId="0"/>
    <xf numFmtId="0" fontId="2" fillId="74" borderId="51" applyNumberFormat="0" applyFont="0" applyAlignment="0" applyProtection="0"/>
    <xf numFmtId="0" fontId="2" fillId="74" borderId="51" applyNumberFormat="0" applyFont="0" applyAlignment="0" applyProtection="0"/>
    <xf numFmtId="173" fontId="2" fillId="0" borderId="0"/>
    <xf numFmtId="172" fontId="2" fillId="0" borderId="0"/>
    <xf numFmtId="172"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64"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65" fillId="0" borderId="0"/>
    <xf numFmtId="0" fontId="65" fillId="0" borderId="0"/>
    <xf numFmtId="172" fontId="65" fillId="0" borderId="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3" fontId="68"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7" fillId="9" borderId="37"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0" fontId="66"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172" fontId="68" fillId="64" borderId="52" applyNumberFormat="0" applyAlignment="0" applyProtection="0"/>
    <xf numFmtId="173" fontId="68" fillId="64" borderId="52" applyNumberFormat="0" applyAlignment="0" applyProtection="0"/>
    <xf numFmtId="172" fontId="68" fillId="64" borderId="52" applyNumberFormat="0" applyAlignment="0" applyProtection="0"/>
    <xf numFmtId="0" fontId="66" fillId="64" borderId="52" applyNumberFormat="0" applyAlignment="0" applyProtection="0"/>
    <xf numFmtId="0" fontId="8" fillId="0" borderId="0"/>
    <xf numFmtId="179" fontId="20" fillId="0" borderId="0" applyFont="0" applyFill="0" applyBorder="0" applyAlignment="0" applyProtection="0"/>
    <xf numFmtId="190" fontId="2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69"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20" fillId="0" borderId="0" applyFill="0" applyBorder="0" applyAlignment="0"/>
    <xf numFmtId="176" fontId="20" fillId="0" borderId="0" applyFill="0" applyBorder="0" applyAlignment="0"/>
    <xf numFmtId="175" fontId="20" fillId="0" borderId="0" applyFill="0" applyBorder="0" applyAlignment="0"/>
    <xf numFmtId="180" fontId="20" fillId="0" borderId="0" applyFill="0" applyBorder="0" applyAlignment="0"/>
    <xf numFmtId="176" fontId="20" fillId="0" borderId="0" applyFill="0" applyBorder="0" applyAlignment="0"/>
    <xf numFmtId="172" fontId="2" fillId="0" borderId="0"/>
    <xf numFmtId="0" fontId="2" fillId="0" borderId="0"/>
    <xf numFmtId="172" fontId="2" fillId="0" borderId="0"/>
    <xf numFmtId="191" fontId="48" fillId="0" borderId="3" applyNumberFormat="0">
      <alignment horizontal="center" vertical="top" wrapText="1"/>
    </xf>
    <xf numFmtId="0" fontId="70"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71" fillId="0" borderId="0"/>
    <xf numFmtId="0" fontId="8" fillId="0" borderId="0"/>
    <xf numFmtId="0" fontId="72" fillId="0" borderId="0"/>
    <xf numFmtId="0" fontId="72" fillId="0" borderId="0"/>
    <xf numFmtId="172" fontId="8" fillId="0" borderId="0"/>
    <xf numFmtId="172" fontId="8" fillId="0" borderId="0"/>
    <xf numFmtId="0" fontId="73" fillId="0" borderId="0"/>
    <xf numFmtId="0" fontId="74" fillId="0" borderId="0"/>
    <xf numFmtId="0" fontId="73" fillId="0" borderId="0"/>
    <xf numFmtId="0" fontId="73" fillId="0" borderId="0"/>
    <xf numFmtId="0" fontId="73" fillId="0" borderId="0"/>
    <xf numFmtId="0" fontId="73" fillId="0" borderId="0"/>
    <xf numFmtId="0" fontId="73" fillId="0" borderId="0"/>
    <xf numFmtId="49" fontId="29" fillId="0" borderId="0" applyFill="0" applyBorder="0" applyAlignment="0"/>
    <xf numFmtId="193" fontId="20" fillId="0" borderId="0" applyFill="0" applyBorder="0" applyAlignment="0"/>
    <xf numFmtId="194" fontId="20" fillId="0" borderId="0" applyFill="0" applyBorder="0" applyAlignment="0"/>
    <xf numFmtId="0" fontId="75" fillId="0" borderId="0">
      <alignment horizontal="center" vertical="top"/>
    </xf>
    <xf numFmtId="0" fontId="76" fillId="0" borderId="0" applyNumberFormat="0" applyFill="0" applyBorder="0" applyAlignment="0" applyProtection="0"/>
    <xf numFmtId="173" fontId="76" fillId="0" borderId="0" applyNumberFormat="0" applyFill="0" applyBorder="0" applyAlignment="0" applyProtection="0"/>
    <xf numFmtId="0"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172" fontId="76" fillId="0" borderId="0" applyNumberFormat="0" applyFill="0" applyBorder="0" applyAlignment="0" applyProtection="0"/>
    <xf numFmtId="173" fontId="76" fillId="0" borderId="0" applyNumberFormat="0" applyFill="0" applyBorder="0" applyAlignment="0" applyProtection="0"/>
    <xf numFmtId="172" fontId="76" fillId="0" borderId="0" applyNumberFormat="0" applyFill="0" applyBorder="0" applyAlignment="0" applyProtection="0"/>
    <xf numFmtId="0" fontId="76" fillId="0" borderId="0" applyNumberFormat="0" applyFill="0" applyBorder="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3" fontId="77"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4" fillId="0" borderId="41"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0" fontId="30"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172" fontId="77" fillId="0" borderId="53" applyNumberFormat="0" applyFill="0" applyAlignment="0" applyProtection="0"/>
    <xf numFmtId="173" fontId="77" fillId="0" borderId="53" applyNumberFormat="0" applyFill="0" applyAlignment="0" applyProtection="0"/>
    <xf numFmtId="172" fontId="77" fillId="0" borderId="53" applyNumberFormat="0" applyFill="0" applyAlignment="0" applyProtection="0"/>
    <xf numFmtId="0" fontId="30" fillId="0" borderId="53" applyNumberFormat="0" applyFill="0" applyAlignment="0" applyProtection="0"/>
    <xf numFmtId="0" fontId="8" fillId="0" borderId="54"/>
    <xf numFmtId="189" fontId="64"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9" fillId="0" borderId="0" applyFont="0" applyFill="0" applyBorder="0" applyAlignment="0" applyProtection="0"/>
    <xf numFmtId="196" fontId="2" fillId="0" borderId="0" applyFon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0" fontId="78"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3" fontId="79" fillId="0" borderId="0" applyNumberFormat="0" applyFill="0" applyBorder="0" applyAlignment="0" applyProtection="0"/>
    <xf numFmtId="172" fontId="79" fillId="0" borderId="0" applyNumberFormat="0" applyFill="0" applyBorder="0" applyAlignment="0" applyProtection="0"/>
    <xf numFmtId="0" fontId="78" fillId="0" borderId="0" applyNumberFormat="0" applyFill="0" applyBorder="0" applyAlignment="0" applyProtection="0"/>
    <xf numFmtId="1" fontId="80" fillId="0" borderId="0" applyFill="0" applyProtection="0">
      <alignment horizontal="right"/>
    </xf>
    <xf numFmtId="165" fontId="81" fillId="0" borderId="0" applyFont="0" applyFill="0" applyBorder="0" applyAlignment="0" applyProtection="0"/>
    <xf numFmtId="167" fontId="81" fillId="0" borderId="0" applyFont="0" applyFill="0" applyBorder="0" applyAlignment="0" applyProtection="0"/>
    <xf numFmtId="0" fontId="82" fillId="0" borderId="0"/>
    <xf numFmtId="0" fontId="83" fillId="0" borderId="0"/>
    <xf numFmtId="38" fontId="9" fillId="0" borderId="0" applyFont="0" applyFill="0" applyBorder="0" applyAlignment="0" applyProtection="0"/>
    <xf numFmtId="40" fontId="9" fillId="0" borderId="0" applyFont="0" applyFill="0" applyBorder="0" applyAlignment="0" applyProtection="0"/>
    <xf numFmtId="166" fontId="81" fillId="0" borderId="0" applyFont="0" applyFill="0" applyBorder="0" applyAlignment="0" applyProtection="0"/>
    <xf numFmtId="168" fontId="81" fillId="0" borderId="0" applyFont="0" applyFill="0" applyBorder="0" applyAlignment="0" applyProtection="0"/>
    <xf numFmtId="0" fontId="2" fillId="0" borderId="0"/>
    <xf numFmtId="0" fontId="2" fillId="0" borderId="0"/>
    <xf numFmtId="9" fontId="1" fillId="0" borderId="0" applyFont="0" applyFill="0" applyBorder="0" applyAlignment="0" applyProtection="0"/>
    <xf numFmtId="0" fontId="1" fillId="0" borderId="0"/>
    <xf numFmtId="0" fontId="2" fillId="0" borderId="0">
      <alignment vertical="center"/>
    </xf>
    <xf numFmtId="43" fontId="1" fillId="0" borderId="0" applyFont="0" applyFill="0" applyBorder="0" applyAlignment="0" applyProtection="0"/>
  </cellStyleXfs>
  <cellXfs count="792">
    <xf numFmtId="0" fontId="0" fillId="0" borderId="0" xfId="0"/>
    <xf numFmtId="0" fontId="2" fillId="3" borderId="3" xfId="11" applyFont="1" applyFill="1" applyBorder="1" applyAlignment="1">
      <alignment horizontal="left" vertical="center" wrapText="1"/>
    </xf>
    <xf numFmtId="0" fontId="2" fillId="0" borderId="0" xfId="11" applyFont="1" applyFill="1" applyBorder="1" applyProtection="1"/>
    <xf numFmtId="0" fontId="2" fillId="0" borderId="0" xfId="0" applyFont="1"/>
    <xf numFmtId="0" fontId="84" fillId="0" borderId="0" xfId="0" applyFont="1"/>
    <xf numFmtId="0" fontId="85" fillId="0" borderId="0" xfId="0" applyFont="1"/>
    <xf numFmtId="0" fontId="2" fillId="0" borderId="0" xfId="0" applyFont="1" applyBorder="1"/>
    <xf numFmtId="0" fontId="84" fillId="0" borderId="0" xfId="0" applyFont="1" applyBorder="1"/>
    <xf numFmtId="0" fontId="85" fillId="0" borderId="0" xfId="0" applyFont="1" applyBorder="1"/>
    <xf numFmtId="0" fontId="2" fillId="0" borderId="1" xfId="0" applyFont="1" applyBorder="1"/>
    <xf numFmtId="0" fontId="86" fillId="0" borderId="1" xfId="0" applyFont="1" applyBorder="1" applyAlignment="1">
      <alignment horizontal="center" vertical="center"/>
    </xf>
    <xf numFmtId="0" fontId="2" fillId="0" borderId="21" xfId="0" applyFont="1" applyBorder="1" applyAlignment="1">
      <alignment horizontal="right" vertical="center" wrapText="1"/>
    </xf>
    <xf numFmtId="0" fontId="2" fillId="0" borderId="19" xfId="0" applyFont="1" applyBorder="1" applyAlignment="1">
      <alignment vertical="center" wrapText="1"/>
    </xf>
    <xf numFmtId="0" fontId="2" fillId="0" borderId="21" xfId="0" applyFont="1" applyFill="1" applyBorder="1" applyAlignment="1">
      <alignment horizontal="center" vertical="center" wrapText="1"/>
    </xf>
    <xf numFmtId="0" fontId="2" fillId="0" borderId="3" xfId="0" applyFont="1" applyBorder="1" applyAlignment="1">
      <alignment vertical="center" wrapText="1"/>
    </xf>
    <xf numFmtId="0" fontId="85" fillId="0" borderId="0" xfId="0" applyFont="1" applyFill="1"/>
    <xf numFmtId="0" fontId="2" fillId="0" borderId="0" xfId="0" applyFont="1" applyAlignment="1">
      <alignment horizontal="right"/>
    </xf>
    <xf numFmtId="0" fontId="2" fillId="0" borderId="0" xfId="0" applyFont="1" applyFill="1" applyBorder="1" applyProtection="1"/>
    <xf numFmtId="0" fontId="45" fillId="0" borderId="0" xfId="0" applyFont="1" applyFill="1" applyBorder="1" applyAlignment="1" applyProtection="1">
      <alignment horizontal="center" vertical="center"/>
    </xf>
    <xf numFmtId="10" fontId="2" fillId="0" borderId="0" xfId="6" applyNumberFormat="1" applyFont="1" applyFill="1" applyBorder="1" applyProtection="1">
      <protection locked="0"/>
    </xf>
    <xf numFmtId="0" fontId="2" fillId="0" borderId="0" xfId="0" applyFont="1" applyFill="1" applyBorder="1" applyProtection="1">
      <protection locked="0"/>
    </xf>
    <xf numFmtId="0" fontId="46" fillId="0" borderId="0" xfId="0" applyFont="1" applyFill="1" applyBorder="1" applyProtection="1">
      <protection locked="0"/>
    </xf>
    <xf numFmtId="0" fontId="45" fillId="0" borderId="18" xfId="0" applyFont="1" applyFill="1" applyBorder="1" applyAlignment="1" applyProtection="1">
      <alignment horizontal="center" vertical="center"/>
    </xf>
    <xf numFmtId="0" fontId="2" fillId="0" borderId="19" xfId="0" applyFont="1" applyFill="1" applyBorder="1" applyProtection="1"/>
    <xf numFmtId="0" fontId="2" fillId="0" borderId="21" xfId="0" applyFont="1" applyFill="1" applyBorder="1" applyAlignment="1" applyProtection="1">
      <alignment horizontal="left" indent="1"/>
    </xf>
    <xf numFmtId="0" fontId="45" fillId="0" borderId="8" xfId="0" applyFont="1" applyFill="1" applyBorder="1" applyAlignment="1" applyProtection="1">
      <alignment horizontal="center"/>
    </xf>
    <xf numFmtId="0" fontId="2" fillId="0" borderId="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0" borderId="8" xfId="0" applyFont="1" applyFill="1" applyBorder="1" applyAlignment="1" applyProtection="1">
      <alignment horizontal="left"/>
    </xf>
    <xf numFmtId="197" fontId="2" fillId="0" borderId="3" xfId="7" applyNumberFormat="1" applyFont="1" applyFill="1" applyBorder="1" applyAlignment="1" applyProtection="1">
      <alignment horizontal="right"/>
    </xf>
    <xf numFmtId="197" fontId="2" fillId="36" borderId="3" xfId="7" applyNumberFormat="1" applyFont="1" applyFill="1" applyBorder="1" applyAlignment="1" applyProtection="1">
      <alignment horizontal="right"/>
    </xf>
    <xf numFmtId="197" fontId="2" fillId="0" borderId="10" xfId="0" applyNumberFormat="1" applyFont="1" applyFill="1" applyBorder="1" applyAlignment="1" applyProtection="1">
      <alignment horizontal="right"/>
    </xf>
    <xf numFmtId="197" fontId="2" fillId="0" borderId="3" xfId="0" applyNumberFormat="1" applyFont="1" applyFill="1" applyBorder="1" applyAlignment="1" applyProtection="1">
      <alignment horizontal="right"/>
    </xf>
    <xf numFmtId="197" fontId="2" fillId="36" borderId="22" xfId="0" applyNumberFormat="1" applyFont="1" applyFill="1" applyBorder="1" applyAlignment="1" applyProtection="1">
      <alignment horizontal="right"/>
    </xf>
    <xf numFmtId="0" fontId="2" fillId="0" borderId="8" xfId="0" applyFont="1" applyFill="1" applyBorder="1" applyAlignment="1" applyProtection="1">
      <alignment horizontal="left" indent="2"/>
    </xf>
    <xf numFmtId="0" fontId="2" fillId="0" borderId="8" xfId="0" applyFont="1" applyFill="1" applyBorder="1" applyAlignment="1" applyProtection="1">
      <alignment horizontal="left" indent="1"/>
    </xf>
    <xf numFmtId="0" fontId="45" fillId="0" borderId="8" xfId="0" applyFont="1" applyFill="1" applyBorder="1" applyAlignment="1" applyProtection="1"/>
    <xf numFmtId="197" fontId="2" fillId="0" borderId="3" xfId="7" applyNumberFormat="1" applyFont="1" applyFill="1" applyBorder="1" applyAlignment="1" applyProtection="1">
      <alignment horizontal="right"/>
      <protection locked="0"/>
    </xf>
    <xf numFmtId="197" fontId="2" fillId="0" borderId="10" xfId="0" applyNumberFormat="1" applyFont="1" applyFill="1" applyBorder="1" applyAlignment="1" applyProtection="1">
      <alignment horizontal="right"/>
      <protection locked="0"/>
    </xf>
    <xf numFmtId="197" fontId="2" fillId="0" borderId="3" xfId="0" applyNumberFormat="1" applyFont="1" applyFill="1" applyBorder="1" applyAlignment="1" applyProtection="1">
      <alignment horizontal="right"/>
      <protection locked="0"/>
    </xf>
    <xf numFmtId="197" fontId="2" fillId="0" borderId="22" xfId="0" applyNumberFormat="1" applyFont="1" applyFill="1" applyBorder="1" applyAlignment="1" applyProtection="1">
      <alignment horizontal="right"/>
    </xf>
    <xf numFmtId="0" fontId="2" fillId="0" borderId="24" xfId="0" applyFont="1" applyFill="1" applyBorder="1" applyAlignment="1" applyProtection="1">
      <alignment horizontal="left" indent="1"/>
    </xf>
    <xf numFmtId="0" fontId="45" fillId="0" borderId="75" xfId="0" applyFont="1" applyFill="1" applyBorder="1" applyAlignment="1" applyProtection="1"/>
    <xf numFmtId="197" fontId="2" fillId="36" borderId="25" xfId="7" applyNumberFormat="1" applyFont="1" applyFill="1" applyBorder="1" applyAlignment="1" applyProtection="1">
      <alignment horizontal="right"/>
    </xf>
    <xf numFmtId="197" fontId="2" fillId="36" borderId="26" xfId="0" applyNumberFormat="1" applyFont="1" applyFill="1" applyBorder="1" applyAlignment="1" applyProtection="1">
      <alignment horizontal="right"/>
    </xf>
    <xf numFmtId="0" fontId="88" fillId="0" borderId="0" xfId="0" applyFont="1" applyAlignment="1">
      <alignment vertical="center"/>
    </xf>
    <xf numFmtId="0" fontId="89" fillId="0" borderId="0" xfId="0" applyFont="1"/>
    <xf numFmtId="0" fontId="2" fillId="0" borderId="0" xfId="0" applyFont="1" applyFill="1" applyBorder="1"/>
    <xf numFmtId="0" fontId="46" fillId="0" borderId="0" xfId="0" applyFont="1" applyFill="1" applyBorder="1" applyAlignment="1" applyProtection="1">
      <alignment horizontal="right"/>
      <protection locked="0"/>
    </xf>
    <xf numFmtId="0" fontId="2" fillId="0" borderId="18" xfId="0" applyFont="1" applyFill="1" applyBorder="1" applyAlignment="1">
      <alignment horizontal="left" vertical="center" indent="1"/>
    </xf>
    <xf numFmtId="0" fontId="2" fillId="0" borderId="19" xfId="0" applyFont="1" applyFill="1" applyBorder="1" applyAlignment="1">
      <alignment horizontal="left" vertical="center"/>
    </xf>
    <xf numFmtId="0" fontId="2" fillId="0" borderId="21" xfId="0" applyFont="1" applyFill="1" applyBorder="1" applyAlignment="1">
      <alignment horizontal="left" vertical="center" indent="1"/>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21" xfId="0" applyFont="1" applyFill="1" applyBorder="1" applyAlignment="1">
      <alignment horizontal="left" indent="1"/>
    </xf>
    <xf numFmtId="38" fontId="2" fillId="0" borderId="3" xfId="0" applyNumberFormat="1" applyFont="1" applyFill="1" applyBorder="1" applyAlignment="1" applyProtection="1">
      <alignment horizontal="right"/>
      <protection locked="0"/>
    </xf>
    <xf numFmtId="38" fontId="2" fillId="0" borderId="22" xfId="0" applyNumberFormat="1" applyFont="1" applyFill="1" applyBorder="1" applyAlignment="1" applyProtection="1">
      <alignment horizontal="right"/>
      <protection locked="0"/>
    </xf>
    <xf numFmtId="0" fontId="2" fillId="0" borderId="3" xfId="0" applyFont="1" applyFill="1" applyBorder="1" applyAlignment="1">
      <alignment horizontal="left" wrapText="1" indent="1"/>
    </xf>
    <xf numFmtId="1" fontId="2" fillId="36" borderId="3" xfId="7" applyNumberFormat="1" applyFont="1" applyFill="1" applyBorder="1" applyAlignment="1" applyProtection="1">
      <alignment horizontal="right"/>
    </xf>
    <xf numFmtId="1" fontId="2" fillId="36" borderId="22" xfId="7" applyNumberFormat="1" applyFont="1" applyFill="1" applyBorder="1" applyAlignment="1" applyProtection="1">
      <alignment horizontal="right"/>
    </xf>
    <xf numFmtId="38" fontId="2" fillId="36" borderId="3" xfId="0" applyNumberFormat="1" applyFont="1" applyFill="1" applyBorder="1" applyAlignment="1">
      <alignment horizontal="right"/>
    </xf>
    <xf numFmtId="0" fontId="2" fillId="0" borderId="3" xfId="0" applyFont="1" applyFill="1" applyBorder="1" applyAlignment="1">
      <alignment horizontal="left" wrapText="1" indent="2"/>
    </xf>
    <xf numFmtId="0" fontId="45" fillId="0" borderId="3" xfId="0" applyFont="1" applyFill="1" applyBorder="1" applyAlignment="1"/>
    <xf numFmtId="38" fontId="2" fillId="3" borderId="3" xfId="0" applyNumberFormat="1" applyFont="1" applyFill="1" applyBorder="1" applyAlignment="1" applyProtection="1">
      <alignment horizontal="right"/>
      <protection locked="0"/>
    </xf>
    <xf numFmtId="1" fontId="2" fillId="3" borderId="3" xfId="7" applyNumberFormat="1" applyFont="1" applyFill="1" applyBorder="1" applyAlignment="1" applyProtection="1">
      <alignment horizontal="right"/>
    </xf>
    <xf numFmtId="1" fontId="2" fillId="3" borderId="22" xfId="7" applyNumberFormat="1" applyFont="1" applyFill="1" applyBorder="1" applyAlignment="1" applyProtection="1">
      <alignment horizontal="right"/>
    </xf>
    <xf numFmtId="0" fontId="45" fillId="0" borderId="3" xfId="0" applyFont="1" applyFill="1" applyBorder="1" applyAlignment="1">
      <alignment horizontal="left"/>
    </xf>
    <xf numFmtId="0" fontId="45" fillId="0" borderId="3" xfId="0" applyFont="1" applyFill="1" applyBorder="1" applyAlignment="1">
      <alignment horizontal="center"/>
    </xf>
    <xf numFmtId="0" fontId="45" fillId="3" borderId="3" xfId="0" applyFont="1" applyFill="1" applyBorder="1" applyAlignment="1">
      <alignment horizontal="center"/>
    </xf>
    <xf numFmtId="0" fontId="2" fillId="0" borderId="3" xfId="0" applyFont="1" applyFill="1" applyBorder="1" applyAlignment="1">
      <alignment horizontal="left" indent="1"/>
    </xf>
    <xf numFmtId="38" fontId="2" fillId="36" borderId="3" xfId="0" applyNumberFormat="1" applyFont="1" applyFill="1" applyBorder="1" applyAlignment="1" applyProtection="1">
      <alignment horizontal="right"/>
    </xf>
    <xf numFmtId="0" fontId="45" fillId="0" borderId="3" xfId="0" applyFont="1" applyFill="1" applyBorder="1" applyAlignment="1">
      <alignment horizontal="left" indent="1"/>
    </xf>
    <xf numFmtId="0" fontId="45" fillId="0" borderId="3" xfId="0" applyFont="1" applyFill="1" applyBorder="1" applyAlignment="1">
      <alignment horizontal="left" vertical="center" wrapText="1"/>
    </xf>
    <xf numFmtId="38" fontId="2" fillId="0" borderId="3" xfId="0" applyNumberFormat="1" applyFont="1" applyFill="1" applyBorder="1" applyAlignment="1" applyProtection="1">
      <alignment horizontal="right" vertical="center"/>
      <protection locked="0"/>
    </xf>
    <xf numFmtId="0" fontId="2" fillId="0" borderId="24" xfId="0" applyFont="1" applyFill="1" applyBorder="1" applyAlignment="1">
      <alignment horizontal="left" vertical="center" indent="1"/>
    </xf>
    <xf numFmtId="0" fontId="45" fillId="0" borderId="25" xfId="0" applyFont="1" applyFill="1" applyBorder="1" applyAlignment="1"/>
    <xf numFmtId="38" fontId="2" fillId="36" borderId="25" xfId="0" applyNumberFormat="1" applyFont="1" applyFill="1" applyBorder="1" applyAlignment="1">
      <alignment horizontal="right"/>
    </xf>
    <xf numFmtId="1" fontId="2" fillId="36" borderId="25" xfId="7" applyNumberFormat="1" applyFont="1" applyFill="1" applyBorder="1" applyAlignment="1" applyProtection="1">
      <alignment horizontal="right"/>
    </xf>
    <xf numFmtId="1" fontId="2" fillId="36" borderId="26" xfId="7" applyNumberFormat="1" applyFont="1" applyFill="1" applyBorder="1" applyAlignment="1" applyProtection="1">
      <alignment horizontal="right"/>
    </xf>
    <xf numFmtId="0" fontId="89" fillId="0" borderId="0" xfId="0" applyFont="1" applyBorder="1"/>
    <xf numFmtId="0" fontId="46" fillId="0" borderId="0" xfId="0" applyFont="1" applyFill="1" applyAlignment="1">
      <alignment horizontal="center"/>
    </xf>
    <xf numFmtId="0" fontId="84" fillId="0" borderId="21" xfId="0" applyFont="1" applyBorder="1" applyAlignment="1">
      <alignment horizontal="center" vertical="center" wrapText="1"/>
    </xf>
    <xf numFmtId="0" fontId="84" fillId="0" borderId="3" xfId="0" applyFont="1" applyFill="1" applyBorder="1" applyAlignment="1">
      <alignment vertical="center" wrapText="1"/>
    </xf>
    <xf numFmtId="0" fontId="84" fillId="0" borderId="24" xfId="0" applyFont="1" applyBorder="1" applyAlignment="1">
      <alignment horizontal="center" vertical="center" wrapText="1"/>
    </xf>
    <xf numFmtId="0" fontId="86" fillId="0" borderId="25" xfId="0" applyFont="1" applyBorder="1" applyAlignment="1">
      <alignment vertical="center" wrapText="1"/>
    </xf>
    <xf numFmtId="0" fontId="84" fillId="0" borderId="0" xfId="0" applyFont="1" applyBorder="1" applyAlignment="1">
      <alignment horizontal="center" vertical="center" wrapText="1"/>
    </xf>
    <xf numFmtId="0" fontId="84" fillId="0" borderId="0" xfId="0" applyFont="1" applyBorder="1" applyAlignment="1">
      <alignment vertical="center" wrapText="1"/>
    </xf>
    <xf numFmtId="0" fontId="84" fillId="0" borderId="0" xfId="0" applyFont="1" applyAlignment="1">
      <alignment wrapText="1"/>
    </xf>
    <xf numFmtId="0" fontId="84" fillId="0" borderId="0" xfId="0" applyFont="1" applyFill="1" applyBorder="1" applyAlignment="1">
      <alignment wrapText="1"/>
    </xf>
    <xf numFmtId="0" fontId="2" fillId="0" borderId="0" xfId="0" applyFont="1" applyBorder="1" applyAlignment="1">
      <alignment horizontal="left" wrapText="1"/>
    </xf>
    <xf numFmtId="0" fontId="45" fillId="0" borderId="0" xfId="0" applyFont="1" applyFill="1" applyBorder="1" applyAlignment="1">
      <alignment horizontal="center" vertical="center" wrapText="1"/>
    </xf>
    <xf numFmtId="0" fontId="2" fillId="0" borderId="0" xfId="0" applyFont="1" applyBorder="1" applyAlignment="1">
      <alignment horizontal="right" wrapText="1"/>
    </xf>
    <xf numFmtId="0" fontId="2" fillId="0" borderId="18" xfId="0" applyFont="1" applyBorder="1"/>
    <xf numFmtId="0" fontId="2" fillId="0" borderId="21" xfId="0" applyFont="1" applyBorder="1" applyAlignment="1">
      <alignment vertical="center"/>
    </xf>
    <xf numFmtId="0" fontId="2" fillId="0" borderId="8" xfId="0" applyFont="1" applyBorder="1" applyAlignment="1">
      <alignment wrapText="1"/>
    </xf>
    <xf numFmtId="0" fontId="84" fillId="0" borderId="23" xfId="0" applyFont="1" applyBorder="1" applyAlignment="1"/>
    <xf numFmtId="0" fontId="85" fillId="0" borderId="0" xfId="0" applyFont="1" applyAlignment="1">
      <alignment wrapText="1"/>
    </xf>
    <xf numFmtId="0" fontId="2" fillId="0" borderId="23" xfId="0" applyFont="1" applyBorder="1" applyAlignment="1"/>
    <xf numFmtId="0" fontId="2" fillId="0" borderId="23" xfId="0" applyFont="1" applyBorder="1" applyAlignment="1">
      <alignment wrapText="1"/>
    </xf>
    <xf numFmtId="0" fontId="2" fillId="0" borderId="24" xfId="0" applyFont="1" applyBorder="1"/>
    <xf numFmtId="0" fontId="2" fillId="0" borderId="27" xfId="0" applyFont="1" applyBorder="1" applyAlignment="1">
      <alignment wrapText="1"/>
    </xf>
    <xf numFmtId="0" fontId="84" fillId="0" borderId="42" xfId="0" applyFont="1" applyBorder="1" applyAlignment="1"/>
    <xf numFmtId="0" fontId="2" fillId="0" borderId="0" xfId="11" applyFont="1" applyFill="1" applyBorder="1" applyAlignment="1" applyProtection="1"/>
    <xf numFmtId="0" fontId="46" fillId="0" borderId="0" xfId="11" applyFont="1" applyFill="1" applyBorder="1" applyAlignment="1" applyProtection="1">
      <alignment horizontal="right"/>
    </xf>
    <xf numFmtId="0" fontId="45" fillId="0" borderId="19" xfId="11" applyFont="1" applyFill="1" applyBorder="1" applyAlignment="1" applyProtection="1">
      <alignment horizontal="center" vertical="center"/>
    </xf>
    <xf numFmtId="0" fontId="45" fillId="0" borderId="20" xfId="11" applyFont="1" applyFill="1" applyBorder="1" applyAlignment="1" applyProtection="1">
      <alignment horizontal="center" vertical="center"/>
    </xf>
    <xf numFmtId="0" fontId="2" fillId="0" borderId="0" xfId="11" applyFont="1" applyFill="1" applyBorder="1" applyAlignment="1" applyProtection="1">
      <alignment vertical="center"/>
    </xf>
    <xf numFmtId="0" fontId="84" fillId="0" borderId="21" xfId="0" applyFont="1" applyBorder="1" applyAlignment="1">
      <alignment horizontal="center"/>
    </xf>
    <xf numFmtId="171" fontId="85" fillId="0" borderId="0" xfId="0" applyNumberFormat="1" applyFont="1"/>
    <xf numFmtId="0" fontId="84" fillId="0" borderId="0" xfId="0" applyFont="1" applyAlignment="1">
      <alignment vertical="center"/>
    </xf>
    <xf numFmtId="0" fontId="84" fillId="0" borderId="21" xfId="0" applyFont="1" applyBorder="1" applyAlignment="1">
      <alignment horizontal="center" vertical="center"/>
    </xf>
    <xf numFmtId="0" fontId="85" fillId="0" borderId="0" xfId="0" applyFont="1" applyAlignment="1"/>
    <xf numFmtId="0" fontId="84" fillId="0" borderId="13" xfId="0" applyFont="1" applyBorder="1" applyAlignment="1">
      <alignment wrapText="1"/>
    </xf>
    <xf numFmtId="0" fontId="84" fillId="0" borderId="0" xfId="0" applyFont="1" applyAlignment="1">
      <alignment horizontal="center" vertical="center"/>
    </xf>
    <xf numFmtId="0" fontId="84" fillId="0" borderId="0" xfId="0" applyFont="1" applyFill="1"/>
    <xf numFmtId="0" fontId="2" fillId="0" borderId="18" xfId="9" applyFont="1" applyFill="1" applyBorder="1" applyAlignment="1" applyProtection="1">
      <alignment horizontal="center" vertical="center"/>
      <protection locked="0"/>
    </xf>
    <xf numFmtId="0" fontId="45" fillId="3" borderId="5" xfId="9" applyFont="1" applyFill="1" applyBorder="1" applyAlignment="1" applyProtection="1">
      <alignment horizontal="center" vertical="center" wrapText="1"/>
      <protection locked="0"/>
    </xf>
    <xf numFmtId="169" fontId="2" fillId="3" borderId="20" xfId="2" applyNumberFormat="1" applyFont="1" applyFill="1" applyBorder="1" applyAlignment="1" applyProtection="1">
      <alignment horizontal="center" vertical="center"/>
      <protection locked="0"/>
    </xf>
    <xf numFmtId="0" fontId="2" fillId="0" borderId="21" xfId="9" applyFont="1" applyFill="1" applyBorder="1" applyAlignment="1" applyProtection="1">
      <alignment horizontal="center" vertical="center"/>
      <protection locked="0"/>
    </xf>
    <xf numFmtId="0" fontId="86" fillId="36" borderId="3" xfId="0" applyFont="1" applyFill="1" applyBorder="1" applyAlignment="1">
      <alignment horizontal="left" vertical="top" wrapText="1"/>
    </xf>
    <xf numFmtId="197" fontId="2" fillId="36" borderId="22" xfId="2" applyNumberFormat="1" applyFont="1" applyFill="1" applyBorder="1" applyAlignment="1" applyProtection="1">
      <alignment vertical="top"/>
    </xf>
    <xf numFmtId="0" fontId="2" fillId="3" borderId="7" xfId="13" applyFont="1" applyFill="1" applyBorder="1" applyAlignment="1" applyProtection="1">
      <alignment vertical="center" wrapText="1"/>
      <protection locked="0"/>
    </xf>
    <xf numFmtId="197" fontId="2" fillId="3" borderId="22" xfId="2" applyNumberFormat="1" applyFont="1" applyFill="1" applyBorder="1" applyAlignment="1" applyProtection="1">
      <alignment vertical="top"/>
      <protection locked="0"/>
    </xf>
    <xf numFmtId="0" fontId="2" fillId="3" borderId="3" xfId="13" applyFont="1" applyFill="1" applyBorder="1" applyAlignment="1" applyProtection="1">
      <alignment vertical="center" wrapText="1"/>
      <protection locked="0"/>
    </xf>
    <xf numFmtId="0" fontId="2" fillId="3" borderId="2"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xf>
    <xf numFmtId="0" fontId="2" fillId="3" borderId="7" xfId="13" applyFont="1" applyFill="1" applyBorder="1" applyAlignment="1" applyProtection="1">
      <alignment horizontal="left" vertical="center" wrapText="1"/>
      <protection locked="0"/>
    </xf>
    <xf numFmtId="197" fontId="2" fillId="3"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protection locked="0"/>
    </xf>
    <xf numFmtId="0" fontId="2" fillId="3" borderId="3" xfId="9" applyFont="1" applyFill="1" applyBorder="1" applyAlignment="1" applyProtection="1">
      <alignment horizontal="left" vertical="center" wrapText="1"/>
      <protection locked="0"/>
    </xf>
    <xf numFmtId="0" fontId="2" fillId="0" borderId="3" xfId="13" applyFont="1" applyBorder="1" applyAlignment="1" applyProtection="1">
      <alignment horizontal="left" vertical="center" wrapText="1"/>
      <protection locked="0"/>
    </xf>
    <xf numFmtId="0" fontId="2" fillId="0" borderId="0" xfId="13" applyFont="1" applyBorder="1" applyAlignment="1" applyProtection="1">
      <alignment wrapText="1"/>
      <protection locked="0"/>
    </xf>
    <xf numFmtId="0" fontId="2" fillId="0" borderId="3" xfId="13" applyFont="1" applyFill="1" applyBorder="1" applyAlignment="1" applyProtection="1">
      <alignment horizontal="left" vertical="center" wrapText="1"/>
      <protection locked="0"/>
    </xf>
    <xf numFmtId="1" fontId="45" fillId="36" borderId="3" xfId="2" applyNumberFormat="1" applyFont="1" applyFill="1" applyBorder="1" applyAlignment="1" applyProtection="1">
      <alignment horizontal="left" vertical="top" wrapText="1"/>
    </xf>
    <xf numFmtId="0" fontId="2" fillId="0" borderId="21" xfId="9" applyFont="1" applyFill="1" applyBorder="1" applyAlignment="1" applyProtection="1">
      <alignment horizontal="center" vertical="center" wrapText="1"/>
      <protection locked="0"/>
    </xf>
    <xf numFmtId="0" fontId="45" fillId="3" borderId="3" xfId="13" applyFont="1" applyFill="1" applyBorder="1" applyAlignment="1" applyProtection="1">
      <alignment vertical="center" wrapText="1"/>
      <protection locked="0"/>
    </xf>
    <xf numFmtId="197" fontId="2" fillId="36" borderId="22" xfId="2" applyNumberFormat="1" applyFont="1" applyFill="1" applyBorder="1" applyAlignment="1" applyProtection="1">
      <alignment vertical="top" wrapText="1"/>
      <protection locked="0"/>
    </xf>
    <xf numFmtId="0" fontId="2" fillId="3" borderId="3" xfId="13" applyFont="1" applyFill="1" applyBorder="1" applyAlignment="1" applyProtection="1">
      <alignment horizontal="left" vertical="center" wrapText="1" indent="2"/>
      <protection locked="0"/>
    </xf>
    <xf numFmtId="0" fontId="45" fillId="36" borderId="3" xfId="13" applyFont="1" applyFill="1" applyBorder="1" applyAlignment="1" applyProtection="1">
      <alignment vertical="center" wrapText="1"/>
      <protection locked="0"/>
    </xf>
    <xf numFmtId="0" fontId="2" fillId="0" borderId="24" xfId="9" applyFont="1" applyFill="1" applyBorder="1" applyAlignment="1" applyProtection="1">
      <alignment horizontal="center" vertical="center" wrapText="1"/>
      <protection locked="0"/>
    </xf>
    <xf numFmtId="0" fontId="45" fillId="36" borderId="25" xfId="13" applyFont="1" applyFill="1" applyBorder="1" applyAlignment="1" applyProtection="1">
      <alignment vertical="center" wrapText="1"/>
      <protection locked="0"/>
    </xf>
    <xf numFmtId="197" fontId="2" fillId="36" borderId="26" xfId="2" applyNumberFormat="1" applyFont="1" applyFill="1" applyBorder="1" applyAlignment="1" applyProtection="1">
      <alignment vertical="top" wrapText="1"/>
    </xf>
    <xf numFmtId="0" fontId="45" fillId="0" borderId="0" xfId="11" applyFont="1" applyFill="1" applyBorder="1" applyAlignment="1" applyProtection="1"/>
    <xf numFmtId="0" fontId="84" fillId="0" borderId="4" xfId="0" applyFont="1" applyFill="1" applyBorder="1" applyAlignment="1">
      <alignment horizontal="center" vertical="center" wrapText="1"/>
    </xf>
    <xf numFmtId="0" fontId="84" fillId="0" borderId="66" xfId="0" applyFont="1" applyFill="1" applyBorder="1" applyAlignment="1">
      <alignment horizontal="center" vertical="center" wrapText="1"/>
    </xf>
    <xf numFmtId="0" fontId="84" fillId="0" borderId="6" xfId="0" applyFont="1" applyFill="1" applyBorder="1" applyAlignment="1">
      <alignment horizontal="center" vertical="center" wrapText="1"/>
    </xf>
    <xf numFmtId="0" fontId="84" fillId="0" borderId="35" xfId="0" applyFont="1" applyBorder="1" applyAlignment="1">
      <alignment wrapText="1"/>
    </xf>
    <xf numFmtId="197" fontId="84" fillId="0" borderId="34" xfId="0" applyNumberFormat="1" applyFont="1" applyBorder="1" applyAlignment="1">
      <alignment vertical="center"/>
    </xf>
    <xf numFmtId="171" fontId="84" fillId="0" borderId="67" xfId="0" applyNumberFormat="1" applyFont="1" applyBorder="1" applyAlignment="1">
      <alignment horizontal="center"/>
    </xf>
    <xf numFmtId="171" fontId="85" fillId="0" borderId="0" xfId="0" applyNumberFormat="1" applyFont="1" applyBorder="1" applyAlignment="1">
      <alignment horizontal="center"/>
    </xf>
    <xf numFmtId="0" fontId="84" fillId="0" borderId="11" xfId="0" applyFont="1" applyBorder="1" applyAlignment="1">
      <alignment wrapText="1"/>
    </xf>
    <xf numFmtId="197" fontId="84" fillId="0" borderId="13" xfId="0" applyNumberFormat="1" applyFont="1" applyBorder="1" applyAlignment="1">
      <alignment vertical="center"/>
    </xf>
    <xf numFmtId="171" fontId="84" fillId="0" borderId="65" xfId="0" applyNumberFormat="1" applyFont="1" applyBorder="1" applyAlignment="1">
      <alignment horizontal="center"/>
    </xf>
    <xf numFmtId="197" fontId="88" fillId="0" borderId="13" xfId="0" applyNumberFormat="1" applyFont="1" applyBorder="1" applyAlignment="1">
      <alignment vertical="center"/>
    </xf>
    <xf numFmtId="171" fontId="88" fillId="0" borderId="65" xfId="0" applyNumberFormat="1" applyFont="1" applyBorder="1" applyAlignment="1">
      <alignment horizontal="center"/>
    </xf>
    <xf numFmtId="197" fontId="84" fillId="36" borderId="13" xfId="0" applyNumberFormat="1" applyFont="1" applyFill="1" applyBorder="1" applyAlignment="1">
      <alignment vertical="center"/>
    </xf>
    <xf numFmtId="0" fontId="88" fillId="0" borderId="11" xfId="0" applyFont="1" applyBorder="1" applyAlignment="1">
      <alignment horizontal="right" wrapText="1"/>
    </xf>
    <xf numFmtId="171" fontId="46" fillId="76" borderId="65" xfId="0" applyNumberFormat="1" applyFont="1" applyFill="1" applyBorder="1" applyAlignment="1">
      <alignment horizontal="center"/>
    </xf>
    <xf numFmtId="0" fontId="84" fillId="0" borderId="12" xfId="0" applyFont="1" applyBorder="1" applyAlignment="1">
      <alignment wrapText="1"/>
    </xf>
    <xf numFmtId="197" fontId="84" fillId="0" borderId="14" xfId="0" applyNumberFormat="1" applyFont="1" applyBorder="1" applyAlignment="1">
      <alignment vertical="center"/>
    </xf>
    <xf numFmtId="171" fontId="84" fillId="0" borderId="68" xfId="0" applyNumberFormat="1" applyFont="1" applyBorder="1" applyAlignment="1">
      <alignment horizontal="center"/>
    </xf>
    <xf numFmtId="0" fontId="86" fillId="36" borderId="15" xfId="0" applyFont="1" applyFill="1" applyBorder="1" applyAlignment="1">
      <alignment wrapText="1"/>
    </xf>
    <xf numFmtId="197" fontId="86" fillId="36" borderId="16" xfId="0" applyNumberFormat="1" applyFont="1" applyFill="1" applyBorder="1" applyAlignment="1">
      <alignment vertical="center"/>
    </xf>
    <xf numFmtId="171" fontId="86" fillId="36" borderId="60" xfId="0" applyNumberFormat="1" applyFont="1" applyFill="1" applyBorder="1" applyAlignment="1">
      <alignment horizontal="center"/>
    </xf>
    <xf numFmtId="197" fontId="84" fillId="0" borderId="17" xfId="0" applyNumberFormat="1" applyFont="1" applyBorder="1" applyAlignment="1">
      <alignment vertical="center"/>
    </xf>
    <xf numFmtId="171" fontId="84" fillId="0" borderId="64" xfId="0" applyNumberFormat="1" applyFont="1" applyBorder="1" applyAlignment="1">
      <alignment horizontal="center"/>
    </xf>
    <xf numFmtId="0" fontId="88" fillId="0" borderId="12" xfId="0" applyFont="1" applyBorder="1" applyAlignment="1">
      <alignment horizontal="right" wrapText="1"/>
    </xf>
    <xf numFmtId="197" fontId="88" fillId="0" borderId="14" xfId="0" applyNumberFormat="1" applyFont="1" applyBorder="1" applyAlignment="1">
      <alignment vertical="center"/>
    </xf>
    <xf numFmtId="171" fontId="84" fillId="0" borderId="69" xfId="0" applyNumberFormat="1" applyFont="1" applyBorder="1" applyAlignment="1">
      <alignment horizontal="center"/>
    </xf>
    <xf numFmtId="0" fontId="84" fillId="0" borderId="24" xfId="0" applyFont="1" applyBorder="1" applyAlignment="1">
      <alignment horizontal="center"/>
    </xf>
    <xf numFmtId="0" fontId="86" fillId="36" borderId="61" xfId="0" applyFont="1" applyFill="1" applyBorder="1" applyAlignment="1">
      <alignment wrapText="1"/>
    </xf>
    <xf numFmtId="197" fontId="86" fillId="36" borderId="62" xfId="0" applyNumberFormat="1" applyFont="1" applyFill="1" applyBorder="1" applyAlignment="1">
      <alignment vertical="center"/>
    </xf>
    <xf numFmtId="171" fontId="86" fillId="36" borderId="63" xfId="0" applyNumberFormat="1" applyFont="1" applyFill="1" applyBorder="1" applyAlignment="1">
      <alignment horizontal="center"/>
    </xf>
    <xf numFmtId="0" fontId="84" fillId="0" borderId="21" xfId="0" applyFont="1" applyBorder="1" applyAlignment="1">
      <alignment vertical="center"/>
    </xf>
    <xf numFmtId="197" fontId="84" fillId="0" borderId="3" xfId="0" applyNumberFormat="1" applyFont="1" applyBorder="1" applyAlignment="1"/>
    <xf numFmtId="0" fontId="89" fillId="0" borderId="0" xfId="0" applyFont="1" applyAlignment="1"/>
    <xf numFmtId="0" fontId="2" fillId="3" borderId="24" xfId="9" applyFont="1" applyFill="1" applyBorder="1" applyAlignment="1" applyProtection="1">
      <alignment horizontal="left" vertical="center"/>
      <protection locked="0"/>
    </xf>
    <xf numFmtId="0" fontId="45" fillId="3" borderId="25" xfId="16" applyFont="1" applyFill="1" applyBorder="1" applyAlignment="1" applyProtection="1">
      <protection locked="0"/>
    </xf>
    <xf numFmtId="197" fontId="84" fillId="36" borderId="25" xfId="0" applyNumberFormat="1" applyFont="1" applyFill="1" applyBorder="1"/>
    <xf numFmtId="0" fontId="86" fillId="0" borderId="0" xfId="0" applyFont="1" applyAlignment="1">
      <alignment horizontal="center"/>
    </xf>
    <xf numFmtId="0" fontId="84" fillId="0" borderId="18" xfId="0" applyFont="1" applyBorder="1"/>
    <xf numFmtId="0" fontId="84" fillId="0" borderId="20" xfId="0" applyFont="1" applyBorder="1"/>
    <xf numFmtId="0" fontId="84" fillId="0" borderId="22" xfId="0" applyFont="1" applyBorder="1" applyAlignment="1">
      <alignment horizontal="center" vertical="center"/>
    </xf>
    <xf numFmtId="169" fontId="2" fillId="3" borderId="21" xfId="1" applyNumberFormat="1" applyFont="1" applyFill="1" applyBorder="1" applyAlignment="1" applyProtection="1">
      <alignment horizontal="center" vertical="center" wrapText="1"/>
      <protection locked="0"/>
    </xf>
    <xf numFmtId="169" fontId="2" fillId="3" borderId="3" xfId="1" applyNumberFormat="1" applyFont="1" applyFill="1" applyBorder="1" applyAlignment="1" applyProtection="1">
      <alignment horizontal="center" vertical="center" wrapText="1"/>
      <protection locked="0"/>
    </xf>
    <xf numFmtId="169" fontId="2" fillId="3" borderId="22" xfId="1" applyNumberFormat="1" applyFont="1" applyFill="1" applyBorder="1" applyAlignment="1" applyProtection="1">
      <alignment horizontal="center" vertical="center" wrapText="1"/>
      <protection locked="0"/>
    </xf>
    <xf numFmtId="0" fontId="2" fillId="3" borderId="21" xfId="5" applyFont="1" applyFill="1" applyBorder="1" applyAlignment="1" applyProtection="1">
      <alignment horizontal="right" vertical="center"/>
      <protection locked="0"/>
    </xf>
    <xf numFmtId="197" fontId="84" fillId="0" borderId="21" xfId="0" applyNumberFormat="1" applyFont="1" applyBorder="1" applyAlignment="1"/>
    <xf numFmtId="197" fontId="84" fillId="0" borderId="22" xfId="0" applyNumberFormat="1" applyFont="1" applyBorder="1" applyAlignment="1"/>
    <xf numFmtId="197" fontId="84" fillId="36" borderId="56" xfId="0" applyNumberFormat="1" applyFont="1" applyFill="1" applyBorder="1" applyAlignment="1"/>
    <xf numFmtId="0" fontId="45" fillId="3" borderId="26" xfId="16" applyFont="1" applyFill="1" applyBorder="1" applyAlignment="1" applyProtection="1">
      <protection locked="0"/>
    </xf>
    <xf numFmtId="197" fontId="84" fillId="36" borderId="24" xfId="0" applyNumberFormat="1" applyFont="1" applyFill="1" applyBorder="1"/>
    <xf numFmtId="197" fontId="84" fillId="36" borderId="26" xfId="0" applyNumberFormat="1" applyFont="1" applyFill="1" applyBorder="1"/>
    <xf numFmtId="197" fontId="84" fillId="36" borderId="57" xfId="0" applyNumberFormat="1" applyFont="1" applyFill="1" applyBorder="1"/>
    <xf numFmtId="0" fontId="84" fillId="0" borderId="0" xfId="0" applyFont="1" applyBorder="1" applyAlignment="1">
      <alignment vertical="center"/>
    </xf>
    <xf numFmtId="0" fontId="84" fillId="0" borderId="19" xfId="0" applyFont="1" applyBorder="1"/>
    <xf numFmtId="0" fontId="89" fillId="0" borderId="0" xfId="0" applyFont="1" applyAlignment="1">
      <alignment wrapText="1"/>
    </xf>
    <xf numFmtId="0" fontId="84" fillId="0" borderId="21" xfId="0" applyFont="1" applyBorder="1"/>
    <xf numFmtId="0" fontId="84" fillId="0" borderId="3" xfId="0" applyFont="1" applyBorder="1"/>
    <xf numFmtId="0" fontId="84" fillId="0" borderId="70" xfId="0" applyFont="1" applyBorder="1" applyAlignment="1">
      <alignment wrapText="1"/>
    </xf>
    <xf numFmtId="0" fontId="84" fillId="0" borderId="24" xfId="0" applyFont="1" applyBorder="1"/>
    <xf numFmtId="0" fontId="86" fillId="0" borderId="25" xfId="0" applyFont="1" applyBorder="1"/>
    <xf numFmtId="197" fontId="45" fillId="36" borderId="25" xfId="16" applyNumberFormat="1" applyFont="1" applyFill="1" applyBorder="1" applyAlignment="1" applyProtection="1">
      <protection locked="0"/>
    </xf>
    <xf numFmtId="0" fontId="84" fillId="0" borderId="58" xfId="0" applyFont="1" applyBorder="1" applyAlignment="1">
      <alignment horizontal="center"/>
    </xf>
    <xf numFmtId="0" fontId="84" fillId="0" borderId="59" xfId="0" applyFont="1" applyBorder="1" applyAlignment="1">
      <alignment horizontal="center"/>
    </xf>
    <xf numFmtId="0" fontId="84" fillId="0" borderId="19" xfId="0" applyFont="1" applyBorder="1" applyAlignment="1">
      <alignment horizontal="center"/>
    </xf>
    <xf numFmtId="0" fontId="84" fillId="0" borderId="20" xfId="0" applyFont="1" applyBorder="1" applyAlignment="1">
      <alignment horizontal="center"/>
    </xf>
    <xf numFmtId="0" fontId="89" fillId="0" borderId="0" xfId="0" applyFont="1" applyAlignment="1">
      <alignment horizontal="center"/>
    </xf>
    <xf numFmtId="0" fontId="2" fillId="3" borderId="21" xfId="5" applyFont="1" applyFill="1" applyBorder="1" applyAlignment="1" applyProtection="1">
      <alignment horizontal="left" vertical="center"/>
      <protection locked="0"/>
    </xf>
    <xf numFmtId="0" fontId="2" fillId="3" borderId="3" xfId="5" applyFont="1" applyFill="1" applyBorder="1" applyProtection="1">
      <protection locked="0"/>
    </xf>
    <xf numFmtId="0" fontId="2" fillId="0" borderId="3" xfId="13" applyFont="1" applyFill="1" applyBorder="1" applyAlignment="1" applyProtection="1">
      <alignment horizontal="center" vertical="center" wrapText="1"/>
      <protection locked="0"/>
    </xf>
    <xf numFmtId="0" fontId="2" fillId="3" borderId="3" xfId="13" applyFont="1" applyFill="1" applyBorder="1" applyAlignment="1" applyProtection="1">
      <alignment horizontal="center" vertical="center" wrapText="1"/>
      <protection locked="0"/>
    </xf>
    <xf numFmtId="3" fontId="2" fillId="3" borderId="3" xfId="1" applyNumberFormat="1" applyFont="1" applyFill="1" applyBorder="1" applyAlignment="1" applyProtection="1">
      <alignment horizontal="center" vertical="center" wrapText="1"/>
      <protection locked="0"/>
    </xf>
    <xf numFmtId="9" fontId="2" fillId="3" borderId="3" xfId="15" applyNumberFormat="1" applyFont="1" applyFill="1" applyBorder="1" applyAlignment="1" applyProtection="1">
      <alignment horizontal="center" vertical="center"/>
      <protection locked="0"/>
    </xf>
    <xf numFmtId="0" fontId="91" fillId="3" borderId="3" xfId="11" applyFont="1" applyFill="1" applyBorder="1" applyAlignment="1">
      <alignment horizontal="left" vertical="center"/>
    </xf>
    <xf numFmtId="0" fontId="90" fillId="3" borderId="3" xfId="11" applyFont="1" applyFill="1" applyBorder="1" applyAlignment="1">
      <alignment wrapText="1"/>
    </xf>
    <xf numFmtId="197" fontId="2" fillId="36" borderId="3" xfId="5" applyNumberFormat="1" applyFont="1" applyFill="1" applyBorder="1" applyProtection="1">
      <protection locked="0"/>
    </xf>
    <xf numFmtId="197" fontId="2" fillId="36" borderId="3" xfId="1" applyNumberFormat="1" applyFont="1" applyFill="1" applyBorder="1" applyProtection="1">
      <protection locked="0"/>
    </xf>
    <xf numFmtId="197" fontId="2" fillId="3" borderId="3" xfId="5" applyNumberFormat="1" applyFont="1" applyFill="1" applyBorder="1" applyProtection="1">
      <protection locked="0"/>
    </xf>
    <xf numFmtId="3" fontId="2" fillId="36" borderId="22" xfId="5" applyNumberFormat="1" applyFont="1" applyFill="1" applyBorder="1" applyProtection="1">
      <protection locked="0"/>
    </xf>
    <xf numFmtId="0" fontId="91" fillId="3" borderId="3" xfId="11" applyFont="1" applyFill="1" applyBorder="1" applyAlignment="1">
      <alignment horizontal="left" vertical="center" wrapText="1"/>
    </xf>
    <xf numFmtId="170" fontId="2" fillId="3" borderId="3" xfId="8" applyNumberFormat="1" applyFont="1" applyFill="1" applyBorder="1" applyAlignment="1" applyProtection="1">
      <alignment horizontal="right" wrapText="1"/>
      <protection locked="0"/>
    </xf>
    <xf numFmtId="0" fontId="91" fillId="0" borderId="3" xfId="11" applyFont="1" applyFill="1" applyBorder="1" applyAlignment="1">
      <alignment horizontal="left" vertical="center" wrapText="1"/>
    </xf>
    <xf numFmtId="170" fontId="2" fillId="4" borderId="3" xfId="8" applyNumberFormat="1" applyFont="1" applyFill="1" applyBorder="1" applyAlignment="1" applyProtection="1">
      <alignment horizontal="right" wrapText="1"/>
      <protection locked="0"/>
    </xf>
    <xf numFmtId="0" fontId="90" fillId="0" borderId="3" xfId="11" applyFont="1" applyFill="1" applyBorder="1" applyAlignment="1">
      <alignment wrapText="1"/>
    </xf>
    <xf numFmtId="197" fontId="2" fillId="0" borderId="3" xfId="1" applyNumberFormat="1" applyFont="1" applyFill="1" applyBorder="1" applyProtection="1">
      <protection locked="0"/>
    </xf>
    <xf numFmtId="0" fontId="91" fillId="3" borderId="3" xfId="9" applyFont="1" applyFill="1" applyBorder="1" applyAlignment="1" applyProtection="1">
      <alignment horizontal="left" vertical="center"/>
      <protection locked="0"/>
    </xf>
    <xf numFmtId="0" fontId="90" fillId="3" borderId="3" xfId="20961" applyFont="1" applyFill="1" applyBorder="1" applyAlignment="1" applyProtection="1"/>
    <xf numFmtId="3" fontId="45" fillId="36" borderId="25" xfId="16" applyNumberFormat="1" applyFont="1" applyFill="1" applyBorder="1" applyAlignment="1" applyProtection="1">
      <protection locked="0"/>
    </xf>
    <xf numFmtId="197" fontId="45" fillId="36" borderId="25" xfId="1" applyNumberFormat="1" applyFont="1" applyFill="1" applyBorder="1" applyAlignment="1" applyProtection="1">
      <protection locked="0"/>
    </xf>
    <xf numFmtId="197" fontId="2" fillId="3" borderId="25" xfId="5" applyNumberFormat="1" applyFont="1" applyFill="1" applyBorder="1" applyProtection="1">
      <protection locked="0"/>
    </xf>
    <xf numFmtId="169" fontId="45" fillId="36" borderId="26" xfId="1" applyNumberFormat="1" applyFont="1" applyFill="1" applyBorder="1" applyAlignment="1" applyProtection="1">
      <protection locked="0"/>
    </xf>
    <xf numFmtId="197" fontId="84" fillId="0" borderId="0" xfId="0" applyNumberFormat="1" applyFont="1"/>
    <xf numFmtId="0" fontId="2" fillId="0" borderId="0" xfId="0" applyFont="1" applyFill="1" applyBorder="1" applyAlignment="1">
      <alignment horizontal="center"/>
    </xf>
    <xf numFmtId="0" fontId="2" fillId="0" borderId="0" xfId="0" applyFont="1" applyFill="1" applyAlignment="1">
      <alignment horizontal="center"/>
    </xf>
    <xf numFmtId="0" fontId="46" fillId="0" borderId="0" xfId="0" applyFont="1" applyFill="1" applyAlignment="1">
      <alignment horizontal="right"/>
    </xf>
    <xf numFmtId="0" fontId="84" fillId="0" borderId="21" xfId="0" applyFont="1" applyFill="1" applyBorder="1" applyAlignment="1">
      <alignment horizontal="center" vertical="center"/>
    </xf>
    <xf numFmtId="0" fontId="45" fillId="0" borderId="3" xfId="0" applyFont="1" applyFill="1" applyBorder="1" applyAlignment="1" applyProtection="1">
      <alignment horizontal="left"/>
      <protection locked="0"/>
    </xf>
    <xf numFmtId="197" fontId="2" fillId="36" borderId="3" xfId="0" applyNumberFormat="1" applyFont="1" applyFill="1" applyBorder="1" applyAlignment="1" applyProtection="1">
      <alignment horizontal="right"/>
    </xf>
    <xf numFmtId="0" fontId="2" fillId="0" borderId="10" xfId="0" applyNumberFormat="1" applyFont="1" applyFill="1" applyBorder="1" applyAlignment="1">
      <alignment horizontal="left" vertical="center" wrapText="1"/>
    </xf>
    <xf numFmtId="0" fontId="45" fillId="0" borderId="10" xfId="0" applyNumberFormat="1" applyFont="1" applyFill="1" applyBorder="1" applyAlignment="1">
      <alignment vertical="center" wrapText="1"/>
    </xf>
    <xf numFmtId="0" fontId="46" fillId="0" borderId="3" xfId="0" applyFont="1" applyFill="1" applyBorder="1" applyAlignment="1" applyProtection="1">
      <alignment horizontal="left" vertical="center" indent="17"/>
      <protection locked="0"/>
    </xf>
    <xf numFmtId="0" fontId="84" fillId="0" borderId="24" xfId="0" applyFont="1" applyFill="1" applyBorder="1" applyAlignment="1">
      <alignment horizontal="center" vertical="center"/>
    </xf>
    <xf numFmtId="0" fontId="45" fillId="0" borderId="28" xfId="0" applyNumberFormat="1" applyFont="1" applyFill="1" applyBorder="1" applyAlignment="1">
      <alignment vertical="center" wrapText="1"/>
    </xf>
    <xf numFmtId="197" fontId="2" fillId="0" borderId="25" xfId="0" applyNumberFormat="1" applyFont="1" applyFill="1" applyBorder="1" applyAlignment="1" applyProtection="1">
      <alignment horizontal="right"/>
    </xf>
    <xf numFmtId="197" fontId="2" fillId="36" borderId="25" xfId="0" applyNumberFormat="1" applyFont="1" applyFill="1" applyBorder="1" applyAlignment="1" applyProtection="1">
      <alignment horizontal="right"/>
    </xf>
    <xf numFmtId="0" fontId="90" fillId="0" borderId="3" xfId="20960" applyFont="1" applyFill="1" applyBorder="1" applyAlignment="1" applyProtection="1">
      <alignment horizontal="center" vertical="center"/>
    </xf>
    <xf numFmtId="0" fontId="2" fillId="3" borderId="3" xfId="20960" applyFont="1" applyFill="1" applyBorder="1" applyAlignment="1" applyProtection="1">
      <alignment horizontal="right" indent="1"/>
    </xf>
    <xf numFmtId="0" fontId="2" fillId="3" borderId="2" xfId="20960" applyFont="1" applyFill="1" applyBorder="1" applyAlignment="1" applyProtection="1">
      <alignment horizontal="right" indent="1"/>
    </xf>
    <xf numFmtId="0" fontId="92" fillId="0" borderId="0" xfId="0" applyFont="1" applyBorder="1" applyAlignment="1">
      <alignment wrapText="1"/>
    </xf>
    <xf numFmtId="0" fontId="2" fillId="3" borderId="3" xfId="20960" applyFont="1" applyFill="1" applyBorder="1" applyAlignment="1" applyProtection="1"/>
    <xf numFmtId="0" fontId="45" fillId="0" borderId="3" xfId="0" applyFont="1" applyFill="1" applyBorder="1" applyAlignment="1">
      <alignment horizontal="center" vertical="center" wrapText="1"/>
    </xf>
    <xf numFmtId="0" fontId="65" fillId="0" borderId="3" xfId="0" applyFont="1" applyFill="1" applyBorder="1" applyAlignment="1">
      <alignment horizontal="left" vertical="center" wrapText="1"/>
    </xf>
    <xf numFmtId="0" fontId="2" fillId="0" borderId="25" xfId="0" applyFont="1" applyBorder="1" applyAlignment="1">
      <alignment vertical="center" wrapText="1"/>
    </xf>
    <xf numFmtId="0" fontId="45" fillId="0" borderId="0" xfId="0" applyFont="1" applyAlignment="1">
      <alignment horizontal="center"/>
    </xf>
    <xf numFmtId="0" fontId="84" fillId="0" borderId="0" xfId="0" applyFont="1" applyAlignment="1">
      <alignment horizontal="left" indent="1"/>
    </xf>
    <xf numFmtId="0" fontId="2" fillId="0" borderId="18" xfId="11" applyFont="1" applyFill="1" applyBorder="1" applyAlignment="1" applyProtection="1">
      <alignment vertical="center"/>
    </xf>
    <xf numFmtId="0" fontId="2" fillId="0" borderId="19" xfId="11" applyFont="1" applyFill="1" applyBorder="1" applyAlignment="1" applyProtection="1">
      <alignment vertical="center"/>
    </xf>
    <xf numFmtId="197" fontId="86" fillId="36" borderId="25" xfId="0" applyNumberFormat="1" applyFont="1" applyFill="1" applyBorder="1" applyAlignment="1">
      <alignment horizontal="center" vertical="center"/>
    </xf>
    <xf numFmtId="0" fontId="84" fillId="0" borderId="3" xfId="0" applyFont="1" applyBorder="1" applyAlignment="1">
      <alignment wrapText="1"/>
    </xf>
    <xf numFmtId="0" fontId="84" fillId="0" borderId="3" xfId="0" applyFont="1" applyFill="1" applyBorder="1" applyAlignment="1"/>
    <xf numFmtId="0" fontId="86" fillId="36" borderId="3" xfId="0" applyFont="1" applyFill="1" applyBorder="1" applyAlignment="1">
      <alignment wrapText="1"/>
    </xf>
    <xf numFmtId="0" fontId="86" fillId="36" borderId="25" xfId="0" applyFont="1" applyFill="1" applyBorder="1" applyAlignment="1">
      <alignment wrapText="1"/>
    </xf>
    <xf numFmtId="0" fontId="84" fillId="0" borderId="18" xfId="0" applyFont="1" applyBorder="1" applyAlignment="1">
      <alignment horizontal="center" vertical="center"/>
    </xf>
    <xf numFmtId="197" fontId="84" fillId="36" borderId="20" xfId="0" applyNumberFormat="1" applyFont="1" applyFill="1" applyBorder="1" applyAlignment="1">
      <alignment horizontal="center" vertical="center"/>
    </xf>
    <xf numFmtId="0" fontId="84" fillId="0" borderId="0" xfId="0" applyFont="1" applyAlignment="1"/>
    <xf numFmtId="197" fontId="84" fillId="0" borderId="22" xfId="0" applyNumberFormat="1" applyFont="1" applyBorder="1" applyAlignment="1">
      <alignment wrapText="1"/>
    </xf>
    <xf numFmtId="197" fontId="84" fillId="36" borderId="22" xfId="0" applyNumberFormat="1" applyFont="1" applyFill="1" applyBorder="1" applyAlignment="1">
      <alignment horizontal="center" vertical="center" wrapText="1"/>
    </xf>
    <xf numFmtId="197" fontId="84" fillId="36" borderId="26" xfId="0" applyNumberFormat="1" applyFont="1" applyFill="1" applyBorder="1" applyAlignment="1">
      <alignment horizontal="center" vertical="center" wrapText="1"/>
    </xf>
    <xf numFmtId="0" fontId="45" fillId="0" borderId="0" xfId="11" applyFont="1" applyFill="1" applyBorder="1" applyAlignment="1" applyProtection="1">
      <alignment horizontal="center"/>
    </xf>
    <xf numFmtId="0" fontId="84" fillId="0" borderId="11" xfId="0" applyFont="1" applyBorder="1" applyAlignment="1">
      <alignment horizontal="left" wrapText="1" indent="1"/>
    </xf>
    <xf numFmtId="0" fontId="88" fillId="0" borderId="11" xfId="0" applyFont="1" applyBorder="1" applyAlignment="1">
      <alignment horizontal="left" wrapText="1" indent="1"/>
    </xf>
    <xf numFmtId="0" fontId="88" fillId="0" borderId="11" xfId="0" applyFont="1" applyFill="1" applyBorder="1" applyAlignment="1">
      <alignment horizontal="right" wrapText="1"/>
    </xf>
    <xf numFmtId="0" fontId="2" fillId="3" borderId="3" xfId="11" applyFont="1" applyFill="1" applyBorder="1" applyAlignment="1">
      <alignment horizontal="center" vertical="center" wrapText="1"/>
    </xf>
    <xf numFmtId="0" fontId="45" fillId="0" borderId="0" xfId="8" applyFont="1" applyFill="1" applyBorder="1" applyAlignment="1" applyProtection="1">
      <alignment horizontal="center" vertical="center"/>
      <protection locked="0"/>
    </xf>
    <xf numFmtId="169" fontId="2" fillId="0" borderId="3" xfId="1" applyNumberFormat="1" applyFont="1" applyFill="1" applyBorder="1" applyAlignment="1" applyProtection="1">
      <alignment horizontal="center" vertical="center" wrapText="1"/>
      <protection locked="0"/>
    </xf>
    <xf numFmtId="0" fontId="84" fillId="0" borderId="18" xfId="0" applyFont="1" applyBorder="1" applyAlignment="1">
      <alignment horizontal="center" vertical="center" wrapText="1"/>
    </xf>
    <xf numFmtId="0" fontId="84" fillId="0" borderId="19" xfId="0" applyFont="1" applyFill="1" applyBorder="1" applyAlignment="1">
      <alignment horizontal="left" vertical="center" wrapText="1" indent="2"/>
    </xf>
    <xf numFmtId="0" fontId="93" fillId="0" borderId="0" xfId="11" applyFont="1" applyFill="1" applyBorder="1" applyAlignment="1" applyProtection="1"/>
    <xf numFmtId="0" fontId="94" fillId="0" borderId="0" xfId="11" applyFont="1" applyFill="1" applyBorder="1" applyAlignment="1" applyProtection="1">
      <alignment horizontal="center" vertical="center" wrapText="1"/>
    </xf>
    <xf numFmtId="0" fontId="3" fillId="0" borderId="0" xfId="0" applyFont="1" applyFill="1" applyBorder="1" applyAlignment="1"/>
    <xf numFmtId="0" fontId="3" fillId="0" borderId="0" xfId="0" applyFont="1" applyFill="1" applyBorder="1" applyAlignment="1">
      <alignment vertical="center" wrapText="1"/>
    </xf>
    <xf numFmtId="0" fontId="3" fillId="0" borderId="0" xfId="0" applyFont="1" applyFill="1" applyBorder="1" applyAlignment="1">
      <alignment vertical="center"/>
    </xf>
    <xf numFmtId="0" fontId="84" fillId="0" borderId="0" xfId="0" applyFont="1" applyFill="1" applyBorder="1"/>
    <xf numFmtId="0" fontId="0" fillId="0" borderId="0" xfId="0" applyFill="1" applyBorder="1" applyAlignment="1">
      <alignment horizontal="center" vertical="center"/>
    </xf>
    <xf numFmtId="0" fontId="4" fillId="0" borderId="0" xfId="0" applyFont="1" applyFill="1" applyBorder="1" applyAlignment="1">
      <alignment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wrapText="1"/>
    </xf>
    <xf numFmtId="0" fontId="84" fillId="0" borderId="0" xfId="0" applyFont="1" applyFill="1" applyBorder="1" applyAlignment="1">
      <alignment vertical="center"/>
    </xf>
    <xf numFmtId="0" fontId="2" fillId="0" borderId="3" xfId="0" applyFont="1" applyFill="1" applyBorder="1" applyAlignment="1" applyProtection="1">
      <alignment horizontal="left" indent="4"/>
      <protection locked="0"/>
    </xf>
    <xf numFmtId="0" fontId="2" fillId="0" borderId="10" xfId="0" applyNumberFormat="1" applyFont="1" applyFill="1" applyBorder="1" applyAlignment="1">
      <alignment horizontal="left" vertical="center" wrapText="1" indent="4"/>
    </xf>
    <xf numFmtId="0" fontId="2" fillId="0" borderId="3" xfId="0" applyFont="1" applyFill="1" applyBorder="1" applyAlignment="1" applyProtection="1">
      <alignment horizontal="left" vertical="center" indent="11"/>
      <protection locked="0"/>
    </xf>
    <xf numFmtId="0" fontId="95" fillId="0" borderId="10" xfId="0" applyNumberFormat="1" applyFont="1" applyFill="1" applyBorder="1" applyAlignment="1">
      <alignment horizontal="left" vertical="center" wrapText="1"/>
    </xf>
    <xf numFmtId="0" fontId="94" fillId="0" borderId="10" xfId="0" applyNumberFormat="1" applyFont="1" applyFill="1" applyBorder="1" applyAlignment="1">
      <alignment vertical="center" wrapText="1"/>
    </xf>
    <xf numFmtId="0" fontId="6" fillId="0" borderId="0" xfId="17" applyAlignment="1" applyProtection="1"/>
    <xf numFmtId="0" fontId="6" fillId="0" borderId="3" xfId="17" applyFill="1" applyBorder="1" applyAlignment="1" applyProtection="1"/>
    <xf numFmtId="0" fontId="6" fillId="0" borderId="3" xfId="17" applyFill="1" applyBorder="1" applyAlignment="1" applyProtection="1">
      <alignment horizontal="left" vertical="center" wrapText="1"/>
    </xf>
    <xf numFmtId="0" fontId="84" fillId="0" borderId="11" xfId="0" applyFont="1" applyFill="1" applyBorder="1" applyAlignment="1">
      <alignment wrapText="1"/>
    </xf>
    <xf numFmtId="0" fontId="84" fillId="0" borderId="3" xfId="0" applyFont="1" applyBorder="1" applyAlignment="1">
      <alignment horizontal="center" vertical="center" wrapText="1"/>
    </xf>
    <xf numFmtId="0" fontId="86" fillId="0" borderId="5" xfId="0" applyFont="1" applyFill="1" applyBorder="1" applyAlignment="1">
      <alignment horizontal="center" vertical="center" wrapText="1"/>
    </xf>
    <xf numFmtId="0" fontId="2" fillId="0" borderId="22" xfId="1" applyNumberFormat="1" applyFont="1" applyFill="1" applyBorder="1" applyAlignment="1" applyProtection="1">
      <alignment horizontal="center" vertical="center" wrapText="1"/>
      <protection locked="0"/>
    </xf>
    <xf numFmtId="0" fontId="45" fillId="0" borderId="8" xfId="0" applyFont="1" applyFill="1" applyBorder="1" applyAlignment="1" applyProtection="1">
      <alignment horizontal="left"/>
    </xf>
    <xf numFmtId="0" fontId="3" fillId="0" borderId="58" xfId="0" applyFont="1" applyBorder="1"/>
    <xf numFmtId="0" fontId="3" fillId="0" borderId="59" xfId="0" applyFont="1" applyBorder="1"/>
    <xf numFmtId="0" fontId="3" fillId="0" borderId="19" xfId="0" applyFont="1" applyBorder="1" applyAlignment="1">
      <alignment horizontal="center" vertical="center"/>
    </xf>
    <xf numFmtId="0" fontId="3" fillId="0" borderId="29" xfId="0" applyFont="1" applyBorder="1" applyAlignment="1">
      <alignment horizontal="center" vertical="center"/>
    </xf>
    <xf numFmtId="0" fontId="3" fillId="0" borderId="20" xfId="0" applyFont="1" applyBorder="1" applyAlignment="1">
      <alignment horizontal="center" vertical="center"/>
    </xf>
    <xf numFmtId="0" fontId="96" fillId="0" borderId="0" xfId="0" applyFont="1"/>
    <xf numFmtId="0" fontId="3" fillId="0" borderId="70" xfId="0" applyFont="1" applyBorder="1"/>
    <xf numFmtId="197" fontId="84" fillId="0" borderId="23" xfId="0" applyNumberFormat="1" applyFont="1" applyBorder="1" applyAlignment="1"/>
    <xf numFmtId="0" fontId="3" fillId="0" borderId="0" xfId="0" applyFont="1"/>
    <xf numFmtId="0" fontId="3" fillId="0" borderId="19" xfId="0" applyFont="1" applyBorder="1" applyAlignment="1">
      <alignment wrapText="1"/>
    </xf>
    <xf numFmtId="0" fontId="3" fillId="0" borderId="29" xfId="0" applyFont="1" applyBorder="1" applyAlignment="1">
      <alignment wrapText="1"/>
    </xf>
    <xf numFmtId="0" fontId="3" fillId="0" borderId="20" xfId="0" applyFont="1" applyBorder="1" applyAlignment="1">
      <alignment wrapText="1"/>
    </xf>
    <xf numFmtId="0" fontId="3" fillId="0" borderId="3" xfId="0" applyFont="1" applyFill="1" applyBorder="1" applyAlignment="1">
      <alignment horizontal="center" vertical="center" wrapText="1"/>
    </xf>
    <xf numFmtId="197" fontId="3" fillId="0" borderId="3" xfId="0" applyNumberFormat="1" applyFont="1" applyBorder="1"/>
    <xf numFmtId="197" fontId="3" fillId="0" borderId="3" xfId="0" applyNumberFormat="1" applyFont="1" applyFill="1" applyBorder="1"/>
    <xf numFmtId="197" fontId="3" fillId="0" borderId="8" xfId="0" applyNumberFormat="1" applyFont="1" applyBorder="1"/>
    <xf numFmtId="197" fontId="3" fillId="36" borderId="25" xfId="0" applyNumberFormat="1" applyFont="1" applyFill="1" applyBorder="1"/>
    <xf numFmtId="9" fontId="3" fillId="0" borderId="22" xfId="20962" applyFont="1" applyBorder="1"/>
    <xf numFmtId="9" fontId="3" fillId="36" borderId="26" xfId="20962" applyFont="1" applyFill="1" applyBorder="1"/>
    <xf numFmtId="0" fontId="86" fillId="0" borderId="0" xfId="0" applyFont="1" applyFill="1" applyBorder="1" applyAlignment="1">
      <alignment horizontal="center" wrapText="1"/>
    </xf>
    <xf numFmtId="171" fontId="84" fillId="0" borderId="3" xfId="0" applyNumberFormat="1" applyFont="1" applyBorder="1" applyAlignment="1"/>
    <xf numFmtId="171" fontId="84" fillId="36" borderId="25" xfId="0" applyNumberFormat="1" applyFont="1" applyFill="1" applyBorder="1"/>
    <xf numFmtId="0" fontId="84" fillId="0" borderId="0" xfId="0" applyFont="1" applyFill="1" applyBorder="1" applyAlignment="1">
      <alignment vertical="center" wrapText="1"/>
    </xf>
    <xf numFmtId="0" fontId="84" fillId="0" borderId="76" xfId="0" applyFont="1" applyFill="1" applyBorder="1" applyAlignment="1">
      <alignment vertical="center" wrapText="1"/>
    </xf>
    <xf numFmtId="0" fontId="84" fillId="0" borderId="21" xfId="0" applyFont="1" applyFill="1" applyBorder="1"/>
    <xf numFmtId="0" fontId="84" fillId="0" borderId="21" xfId="0" applyFont="1" applyFill="1" applyBorder="1" applyAlignment="1">
      <alignment horizontal="center"/>
    </xf>
    <xf numFmtId="171" fontId="85" fillId="0" borderId="0" xfId="0" applyNumberFormat="1" applyFont="1" applyFill="1"/>
    <xf numFmtId="197" fontId="86" fillId="36" borderId="25" xfId="0" applyNumberFormat="1" applyFont="1" applyFill="1" applyBorder="1" applyAlignment="1">
      <alignment horizontal="left" vertical="center" wrapText="1"/>
    </xf>
    <xf numFmtId="0" fontId="86" fillId="0" borderId="1" xfId="0" applyFont="1" applyBorder="1" applyAlignment="1">
      <alignment horizontal="left"/>
    </xf>
    <xf numFmtId="0" fontId="86" fillId="36" borderId="84" xfId="0" applyFont="1" applyFill="1" applyBorder="1" applyAlignment="1">
      <alignment wrapText="1"/>
    </xf>
    <xf numFmtId="0" fontId="95" fillId="0" borderId="0" xfId="0" applyFont="1" applyAlignment="1">
      <alignment wrapText="1"/>
    </xf>
    <xf numFmtId="0" fontId="2" fillId="0" borderId="0" xfId="0" applyFont="1" applyAlignment="1">
      <alignment wrapText="1"/>
    </xf>
    <xf numFmtId="0" fontId="3" fillId="0" borderId="0" xfId="0" applyFont="1" applyFill="1"/>
    <xf numFmtId="0" fontId="98" fillId="3" borderId="86" xfId="0" applyFont="1" applyFill="1" applyBorder="1" applyAlignment="1">
      <alignment horizontal="left"/>
    </xf>
    <xf numFmtId="0" fontId="98" fillId="3" borderId="87" xfId="0" applyFont="1" applyFill="1" applyBorder="1" applyAlignment="1">
      <alignment horizontal="left"/>
    </xf>
    <xf numFmtId="0" fontId="4" fillId="3" borderId="90" xfId="0" applyFont="1" applyFill="1" applyBorder="1" applyAlignment="1">
      <alignment vertical="center"/>
    </xf>
    <xf numFmtId="0" fontId="3" fillId="3" borderId="91" xfId="0" applyFont="1" applyFill="1" applyBorder="1" applyAlignment="1">
      <alignment vertical="center"/>
    </xf>
    <xf numFmtId="0" fontId="3" fillId="3" borderId="92" xfId="0" applyFont="1" applyFill="1" applyBorder="1" applyAlignment="1">
      <alignment vertical="center"/>
    </xf>
    <xf numFmtId="0" fontId="3" fillId="0" borderId="74" xfId="0" applyFont="1" applyFill="1" applyBorder="1" applyAlignment="1">
      <alignment horizontal="center" vertical="center"/>
    </xf>
    <xf numFmtId="0" fontId="3" fillId="0" borderId="7" xfId="0" applyFont="1" applyFill="1" applyBorder="1" applyAlignment="1">
      <alignment vertical="center"/>
    </xf>
    <xf numFmtId="0" fontId="3" fillId="0" borderId="21" xfId="0" applyFont="1" applyFill="1" applyBorder="1" applyAlignment="1">
      <alignment horizontal="center" vertical="center"/>
    </xf>
    <xf numFmtId="0" fontId="3" fillId="0" borderId="88" xfId="0" applyFont="1" applyFill="1" applyBorder="1" applyAlignment="1">
      <alignment vertical="center"/>
    </xf>
    <xf numFmtId="0" fontId="4" fillId="0" borderId="88" xfId="0" applyFont="1" applyFill="1" applyBorder="1" applyAlignment="1">
      <alignment vertical="center"/>
    </xf>
    <xf numFmtId="0" fontId="3" fillId="0" borderId="24" xfId="0" applyFont="1" applyFill="1" applyBorder="1" applyAlignment="1">
      <alignment horizontal="center" vertical="center"/>
    </xf>
    <xf numFmtId="0" fontId="4" fillId="0" borderId="25" xfId="0" applyFont="1" applyFill="1" applyBorder="1" applyAlignment="1">
      <alignment vertical="center"/>
    </xf>
    <xf numFmtId="0" fontId="3" fillId="3" borderId="70" xfId="0" applyFont="1" applyFill="1" applyBorder="1" applyAlignment="1">
      <alignment horizontal="center" vertical="center"/>
    </xf>
    <xf numFmtId="0" fontId="3" fillId="3" borderId="0" xfId="0" applyFont="1" applyFill="1" applyBorder="1" applyAlignment="1">
      <alignment vertical="center"/>
    </xf>
    <xf numFmtId="0" fontId="3" fillId="0" borderId="18" xfId="0" applyFont="1" applyFill="1" applyBorder="1" applyAlignment="1">
      <alignment horizontal="center" vertical="center"/>
    </xf>
    <xf numFmtId="0" fontId="3" fillId="0" borderId="19" xfId="0" applyFont="1" applyFill="1" applyBorder="1" applyAlignment="1">
      <alignment vertical="center"/>
    </xf>
    <xf numFmtId="173" fontId="9" fillId="37" borderId="59" xfId="20" applyBorder="1"/>
    <xf numFmtId="0" fontId="3" fillId="0" borderId="95" xfId="0" applyFont="1" applyFill="1" applyBorder="1" applyAlignment="1">
      <alignment horizontal="center" vertical="center"/>
    </xf>
    <xf numFmtId="0" fontId="3" fillId="0" borderId="96" xfId="0" applyFont="1" applyFill="1" applyBorder="1" applyAlignment="1">
      <alignment vertical="center"/>
    </xf>
    <xf numFmtId="173" fontId="9" fillId="37" borderId="27" xfId="20" applyBorder="1"/>
    <xf numFmtId="173" fontId="9" fillId="37" borderId="97" xfId="20" applyBorder="1"/>
    <xf numFmtId="173" fontId="9" fillId="37" borderId="28" xfId="20" applyBorder="1"/>
    <xf numFmtId="0" fontId="3" fillId="0" borderId="100" xfId="0" applyFont="1" applyFill="1" applyBorder="1" applyAlignment="1">
      <alignment horizontal="center" vertical="center"/>
    </xf>
    <xf numFmtId="0" fontId="3" fillId="0" borderId="101" xfId="0" applyFont="1" applyFill="1" applyBorder="1" applyAlignment="1">
      <alignment vertical="center"/>
    </xf>
    <xf numFmtId="173" fontId="9" fillId="37" borderId="33" xfId="20" applyBorder="1"/>
    <xf numFmtId="0" fontId="4" fillId="0" borderId="0" xfId="0" applyFont="1" applyFill="1" applyAlignment="1">
      <alignment horizontal="center"/>
    </xf>
    <xf numFmtId="0" fontId="86" fillId="0" borderId="88" xfId="0" applyFont="1" applyFill="1" applyBorder="1" applyAlignment="1">
      <alignment horizontal="center" vertical="center" wrapText="1"/>
    </xf>
    <xf numFmtId="0" fontId="86" fillId="0" borderId="89" xfId="0" applyFont="1" applyFill="1" applyBorder="1" applyAlignment="1">
      <alignment horizontal="center" vertical="center" wrapText="1"/>
    </xf>
    <xf numFmtId="0" fontId="84" fillId="0" borderId="88" xfId="0" applyFont="1" applyFill="1" applyBorder="1"/>
    <xf numFmtId="197" fontId="84" fillId="0" borderId="88" xfId="0" applyNumberFormat="1" applyFont="1" applyFill="1" applyBorder="1" applyAlignment="1">
      <alignment horizontal="center" vertical="center"/>
    </xf>
    <xf numFmtId="197" fontId="84" fillId="0" borderId="89" xfId="0" applyNumberFormat="1" applyFont="1" applyFill="1" applyBorder="1" applyAlignment="1">
      <alignment horizontal="center" vertical="center"/>
    </xf>
    <xf numFmtId="0" fontId="84" fillId="0" borderId="88" xfId="0" applyFont="1" applyFill="1" applyBorder="1" applyAlignment="1">
      <alignment horizontal="left" indent="1"/>
    </xf>
    <xf numFmtId="197" fontId="88" fillId="0" borderId="88" xfId="0" applyNumberFormat="1" applyFont="1" applyFill="1" applyBorder="1" applyAlignment="1">
      <alignment horizontal="center" vertical="center"/>
    </xf>
    <xf numFmtId="0" fontId="88" fillId="0" borderId="88" xfId="0" applyFont="1" applyFill="1" applyBorder="1" applyAlignment="1">
      <alignment horizontal="left" indent="1"/>
    </xf>
    <xf numFmtId="197" fontId="86" fillId="36" borderId="26" xfId="0" applyNumberFormat="1" applyFont="1" applyFill="1" applyBorder="1" applyAlignment="1">
      <alignment horizontal="center" vertical="center"/>
    </xf>
    <xf numFmtId="0" fontId="93" fillId="0" borderId="0" xfId="11" applyFont="1" applyFill="1" applyBorder="1" applyProtection="1"/>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left" vertical="center" wrapText="1"/>
    </xf>
    <xf numFmtId="0" fontId="4" fillId="36" borderId="89" xfId="0" applyFont="1" applyFill="1" applyBorder="1" applyAlignment="1">
      <alignment horizontal="left" vertical="center" wrapText="1"/>
    </xf>
    <xf numFmtId="0" fontId="3" fillId="0" borderId="21" xfId="0" applyFont="1" applyFill="1" applyBorder="1" applyAlignment="1">
      <alignment horizontal="right" vertical="center" wrapText="1"/>
    </xf>
    <xf numFmtId="0" fontId="99" fillId="0" borderId="21" xfId="0" applyFont="1" applyFill="1" applyBorder="1" applyAlignment="1">
      <alignment horizontal="right" vertical="center" wrapText="1"/>
    </xf>
    <xf numFmtId="0" fontId="4" fillId="0" borderId="21" xfId="0" applyFont="1" applyFill="1" applyBorder="1" applyAlignment="1">
      <alignment horizontal="left" vertical="center" wrapText="1"/>
    </xf>
    <xf numFmtId="0" fontId="4" fillId="0" borderId="0" xfId="20963" applyFont="1" applyFill="1" applyAlignment="1" applyProtection="1">
      <alignment horizontal="left" vertical="center"/>
      <protection locked="0"/>
    </xf>
    <xf numFmtId="0" fontId="3" fillId="0" borderId="0" xfId="0" applyFont="1" applyFill="1" applyAlignment="1">
      <alignment horizontal="center" vertical="center"/>
    </xf>
    <xf numFmtId="0" fontId="3" fillId="0" borderId="0" xfId="0" applyFont="1" applyFill="1" applyAlignment="1">
      <alignment horizontal="left" vertical="center"/>
    </xf>
    <xf numFmtId="0" fontId="99" fillId="0" borderId="0" xfId="0" applyFont="1" applyFill="1" applyAlignment="1">
      <alignment horizontal="left" vertical="center"/>
    </xf>
    <xf numFmtId="49" fontId="100" fillId="0" borderId="24" xfId="5" applyNumberFormat="1" applyFont="1" applyFill="1" applyBorder="1" applyAlignment="1" applyProtection="1">
      <alignment horizontal="left" vertical="center"/>
      <protection locked="0"/>
    </xf>
    <xf numFmtId="0" fontId="101" fillId="0" borderId="25" xfId="9" applyFont="1" applyFill="1" applyBorder="1" applyAlignment="1" applyProtection="1">
      <alignment horizontal="left" vertical="center" wrapText="1"/>
      <protection locked="0"/>
    </xf>
    <xf numFmtId="0" fontId="84" fillId="0" borderId="88" xfId="0" applyFont="1" applyBorder="1" applyAlignment="1">
      <alignment vertical="center" wrapText="1"/>
    </xf>
    <xf numFmtId="14" fontId="2" fillId="3" borderId="88" xfId="8" quotePrefix="1" applyNumberFormat="1" applyFont="1" applyFill="1" applyBorder="1" applyAlignment="1" applyProtection="1">
      <alignment horizontal="left"/>
      <protection locked="0"/>
    </xf>
    <xf numFmtId="0" fontId="6" fillId="0" borderId="88" xfId="17" applyFill="1" applyBorder="1" applyAlignment="1" applyProtection="1"/>
    <xf numFmtId="49" fontId="84" fillId="0" borderId="88" xfId="0" applyNumberFormat="1" applyFont="1" applyBorder="1" applyAlignment="1">
      <alignment horizontal="right"/>
    </xf>
    <xf numFmtId="0" fontId="2" fillId="3" borderId="3" xfId="20960" applyFont="1" applyFill="1" applyBorder="1" applyAlignment="1" applyProtection="1">
      <alignment horizontal="left" wrapText="1"/>
    </xf>
    <xf numFmtId="0" fontId="84" fillId="0" borderId="3" xfId="20960" applyFont="1" applyFill="1" applyBorder="1" applyAlignment="1" applyProtection="1">
      <alignment horizontal="left" wrapText="1"/>
    </xf>
    <xf numFmtId="0" fontId="2" fillId="0" borderId="3" xfId="20960" applyFont="1" applyFill="1" applyBorder="1" applyAlignment="1" applyProtection="1">
      <alignment horizontal="left" wrapText="1"/>
    </xf>
    <xf numFmtId="0" fontId="2" fillId="0" borderId="2" xfId="20960" applyFont="1" applyFill="1" applyBorder="1" applyAlignment="1" applyProtection="1">
      <alignment horizontal="left" wrapText="1"/>
    </xf>
    <xf numFmtId="0" fontId="0" fillId="0" borderId="0" xfId="0" applyAlignment="1">
      <alignment wrapText="1"/>
    </xf>
    <xf numFmtId="0" fontId="45" fillId="77" borderId="108" xfId="20964" applyFont="1" applyFill="1" applyBorder="1" applyAlignment="1">
      <alignment vertical="center"/>
    </xf>
    <xf numFmtId="0" fontId="45" fillId="77" borderId="109" xfId="20964" applyFont="1" applyFill="1" applyBorder="1" applyAlignment="1">
      <alignment vertical="center"/>
    </xf>
    <xf numFmtId="0" fontId="45" fillId="77" borderId="106" xfId="20964" applyFont="1" applyFill="1" applyBorder="1" applyAlignment="1">
      <alignment vertical="center"/>
    </xf>
    <xf numFmtId="0" fontId="104" fillId="70" borderId="105" xfId="20964" applyFont="1" applyFill="1" applyBorder="1" applyAlignment="1">
      <alignment horizontal="center" vertical="center"/>
    </xf>
    <xf numFmtId="0" fontId="104" fillId="70" borderId="106" xfId="20964" applyFont="1" applyFill="1" applyBorder="1" applyAlignment="1">
      <alignment horizontal="left" vertical="center" wrapText="1"/>
    </xf>
    <xf numFmtId="169" fontId="104" fillId="0" borderId="107" xfId="7" applyNumberFormat="1" applyFont="1" applyFill="1" applyBorder="1" applyAlignment="1" applyProtection="1">
      <alignment horizontal="right" vertical="center"/>
      <protection locked="0"/>
    </xf>
    <xf numFmtId="0" fontId="103" fillId="78" borderId="107" xfId="20964" applyFont="1" applyFill="1" applyBorder="1" applyAlignment="1">
      <alignment horizontal="center" vertical="center"/>
    </xf>
    <xf numFmtId="0" fontId="103" fillId="78" borderId="109" xfId="20964" applyFont="1" applyFill="1" applyBorder="1" applyAlignment="1">
      <alignment vertical="top" wrapText="1"/>
    </xf>
    <xf numFmtId="169" fontId="45" fillId="77" borderId="106" xfId="7" applyNumberFormat="1" applyFont="1" applyFill="1" applyBorder="1" applyAlignment="1">
      <alignment horizontal="right" vertical="center"/>
    </xf>
    <xf numFmtId="0" fontId="105" fillId="70" borderId="105" xfId="20964" applyFont="1" applyFill="1" applyBorder="1" applyAlignment="1">
      <alignment horizontal="center" vertical="center"/>
    </xf>
    <xf numFmtId="0" fontId="104" fillId="70" borderId="109" xfId="20964" applyFont="1" applyFill="1" applyBorder="1" applyAlignment="1">
      <alignment vertical="center" wrapText="1"/>
    </xf>
    <xf numFmtId="0" fontId="104" fillId="70" borderId="106" xfId="20964" applyFont="1" applyFill="1" applyBorder="1" applyAlignment="1">
      <alignment horizontal="left" vertical="center"/>
    </xf>
    <xf numFmtId="0" fontId="105" fillId="3" borderId="105" xfId="20964" applyFont="1" applyFill="1" applyBorder="1" applyAlignment="1">
      <alignment horizontal="center" vertical="center"/>
    </xf>
    <xf numFmtId="0" fontId="104" fillId="3" borderId="106" xfId="20964" applyFont="1" applyFill="1" applyBorder="1" applyAlignment="1">
      <alignment horizontal="left" vertical="center"/>
    </xf>
    <xf numFmtId="0" fontId="105" fillId="0" borderId="105" xfId="20964" applyFont="1" applyFill="1" applyBorder="1" applyAlignment="1">
      <alignment horizontal="center" vertical="center"/>
    </xf>
    <xf numFmtId="0" fontId="104" fillId="0" borderId="106" xfId="20964" applyFont="1" applyFill="1" applyBorder="1" applyAlignment="1">
      <alignment horizontal="left" vertical="center"/>
    </xf>
    <xf numFmtId="0" fontId="106" fillId="78" borderId="107" xfId="20964" applyFont="1" applyFill="1" applyBorder="1" applyAlignment="1">
      <alignment horizontal="center" vertical="center"/>
    </xf>
    <xf numFmtId="0" fontId="103" fillId="78" borderId="109" xfId="20964" applyFont="1" applyFill="1" applyBorder="1" applyAlignment="1">
      <alignment vertical="center"/>
    </xf>
    <xf numFmtId="169" fontId="104" fillId="78" borderId="107" xfId="7" applyNumberFormat="1" applyFont="1" applyFill="1" applyBorder="1" applyAlignment="1" applyProtection="1">
      <alignment horizontal="right" vertical="center"/>
      <protection locked="0"/>
    </xf>
    <xf numFmtId="0" fontId="103" fillId="77" borderId="108" xfId="20964" applyFont="1" applyFill="1" applyBorder="1" applyAlignment="1">
      <alignment vertical="center"/>
    </xf>
    <xf numFmtId="0" fontId="103" fillId="77" borderId="109" xfId="20964" applyFont="1" applyFill="1" applyBorder="1" applyAlignment="1">
      <alignment vertical="center"/>
    </xf>
    <xf numFmtId="169" fontId="103" fillId="77" borderId="106" xfId="7" applyNumberFormat="1" applyFont="1" applyFill="1" applyBorder="1" applyAlignment="1">
      <alignment horizontal="right" vertical="center"/>
    </xf>
    <xf numFmtId="0" fontId="108" fillId="3" borderId="105" xfId="20964" applyFont="1" applyFill="1" applyBorder="1" applyAlignment="1">
      <alignment horizontal="center" vertical="center"/>
    </xf>
    <xf numFmtId="0" fontId="109" fillId="78" borderId="107" xfId="20964" applyFont="1" applyFill="1" applyBorder="1" applyAlignment="1">
      <alignment horizontal="center" vertical="center"/>
    </xf>
    <xf numFmtId="0" fontId="45" fillId="78" borderId="109" xfId="20964" applyFont="1" applyFill="1" applyBorder="1" applyAlignment="1">
      <alignment vertical="center"/>
    </xf>
    <xf numFmtId="0" fontId="108" fillId="70" borderId="105" xfId="20964" applyFont="1" applyFill="1" applyBorder="1" applyAlignment="1">
      <alignment horizontal="center" vertical="center"/>
    </xf>
    <xf numFmtId="169" fontId="104" fillId="3" borderId="107" xfId="7" applyNumberFormat="1" applyFont="1" applyFill="1" applyBorder="1" applyAlignment="1" applyProtection="1">
      <alignment horizontal="right" vertical="center"/>
      <protection locked="0"/>
    </xf>
    <xf numFmtId="0" fontId="109" fillId="3" borderId="107" xfId="20964" applyFont="1" applyFill="1" applyBorder="1" applyAlignment="1">
      <alignment horizontal="center" vertical="center"/>
    </xf>
    <xf numFmtId="0" fontId="45" fillId="3" borderId="109" xfId="20964" applyFont="1" applyFill="1" applyBorder="1" applyAlignment="1">
      <alignment vertical="center"/>
    </xf>
    <xf numFmtId="0" fontId="105" fillId="70" borderId="107" xfId="20964" applyFont="1" applyFill="1" applyBorder="1" applyAlignment="1">
      <alignment horizontal="center" vertical="center"/>
    </xf>
    <xf numFmtId="0" fontId="19" fillId="70" borderId="107" xfId="20964" applyFont="1" applyFill="1" applyBorder="1" applyAlignment="1">
      <alignment horizontal="center" vertical="center"/>
    </xf>
    <xf numFmtId="0" fontId="99" fillId="0" borderId="107" xfId="0" applyFont="1" applyFill="1" applyBorder="1" applyAlignment="1">
      <alignment horizontal="left" vertical="center" wrapText="1"/>
    </xf>
    <xf numFmtId="10" fontId="95" fillId="0" borderId="107" xfId="20962" applyNumberFormat="1" applyFont="1" applyFill="1" applyBorder="1" applyAlignment="1">
      <alignment horizontal="left" vertical="center" wrapText="1"/>
    </xf>
    <xf numFmtId="10" fontId="3" fillId="0"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left" vertical="center" wrapText="1"/>
    </xf>
    <xf numFmtId="10" fontId="99" fillId="0" borderId="107" xfId="20962" applyNumberFormat="1" applyFont="1" applyFill="1" applyBorder="1" applyAlignment="1">
      <alignment horizontal="left" vertical="center" wrapText="1"/>
    </xf>
    <xf numFmtId="10" fontId="4" fillId="36" borderId="107" xfId="20962" applyNumberFormat="1" applyFont="1" applyFill="1" applyBorder="1" applyAlignment="1">
      <alignment horizontal="left" vertical="center" wrapText="1"/>
    </xf>
    <xf numFmtId="10" fontId="4" fillId="36" borderId="107" xfId="0" applyNumberFormat="1" applyFont="1" applyFill="1" applyBorder="1" applyAlignment="1">
      <alignment horizontal="center" vertical="center" wrapText="1"/>
    </xf>
    <xf numFmtId="10" fontId="101" fillId="0" borderId="25" xfId="20962" applyNumberFormat="1" applyFont="1" applyFill="1" applyBorder="1" applyAlignment="1" applyProtection="1">
      <alignment horizontal="left" vertical="center"/>
    </xf>
    <xf numFmtId="0" fontId="4" fillId="36" borderId="107" xfId="0" applyFont="1" applyFill="1" applyBorder="1" applyAlignment="1">
      <alignment horizontal="left" vertical="center" wrapText="1"/>
    </xf>
    <xf numFmtId="0" fontId="3" fillId="0" borderId="107" xfId="0" applyFont="1" applyFill="1" applyBorder="1" applyAlignment="1">
      <alignment horizontal="left" vertical="center" wrapText="1"/>
    </xf>
    <xf numFmtId="0" fontId="4" fillId="36" borderId="90" xfId="0" applyFont="1" applyFill="1" applyBorder="1" applyAlignment="1">
      <alignment vertical="center" wrapText="1"/>
    </xf>
    <xf numFmtId="0" fontId="4" fillId="36" borderId="106" xfId="0" applyFont="1" applyFill="1" applyBorder="1" applyAlignment="1">
      <alignment vertical="center" wrapText="1"/>
    </xf>
    <xf numFmtId="0" fontId="4" fillId="36" borderId="77" xfId="0" applyFont="1" applyFill="1" applyBorder="1" applyAlignment="1">
      <alignment vertical="center" wrapText="1"/>
    </xf>
    <xf numFmtId="0" fontId="4" fillId="36" borderId="32" xfId="0" applyFont="1" applyFill="1" applyBorder="1" applyAlignment="1">
      <alignment vertical="center" wrapText="1"/>
    </xf>
    <xf numFmtId="0" fontId="84" fillId="0" borderId="107" xfId="0" applyFont="1" applyBorder="1"/>
    <xf numFmtId="0" fontId="6" fillId="0" borderId="107" xfId="17" applyFill="1" applyBorder="1" applyAlignment="1" applyProtection="1">
      <alignment horizontal="left" vertical="center"/>
    </xf>
    <xf numFmtId="0" fontId="6" fillId="0" borderId="107" xfId="17" applyBorder="1" applyAlignment="1" applyProtection="1"/>
    <xf numFmtId="0" fontId="84" fillId="0" borderId="107" xfId="0" applyFont="1" applyFill="1" applyBorder="1"/>
    <xf numFmtId="0" fontId="6" fillId="0" borderId="107" xfId="17" applyFill="1" applyBorder="1" applyAlignment="1" applyProtection="1">
      <alignment horizontal="left" vertical="center" wrapText="1"/>
    </xf>
    <xf numFmtId="0" fontId="6" fillId="0" borderId="107" xfId="17" applyFill="1" applyBorder="1" applyAlignment="1" applyProtection="1"/>
    <xf numFmtId="0" fontId="45" fillId="0" borderId="19" xfId="0" applyFont="1" applyBorder="1" applyAlignment="1">
      <alignment horizontal="center" vertical="center" wrapText="1"/>
    </xf>
    <xf numFmtId="0" fontId="45" fillId="0" borderId="20" xfId="0" applyFont="1" applyBorder="1" applyAlignment="1">
      <alignment horizontal="center" vertical="center" wrapText="1"/>
    </xf>
    <xf numFmtId="0" fontId="2" fillId="0" borderId="3" xfId="0" applyFont="1" applyBorder="1" applyAlignment="1">
      <alignment wrapText="1"/>
    </xf>
    <xf numFmtId="0" fontId="84" fillId="0" borderId="22" xfId="0" applyFont="1" applyBorder="1" applyAlignment="1"/>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2" fillId="0" borderId="19" xfId="0" applyNumberFormat="1" applyFont="1" applyFill="1" applyBorder="1" applyAlignment="1">
      <alignment horizontal="left" vertical="center" wrapText="1" indent="1"/>
    </xf>
    <xf numFmtId="0" fontId="2" fillId="0" borderId="20" xfId="0" applyNumberFormat="1" applyFont="1" applyFill="1" applyBorder="1" applyAlignment="1">
      <alignment horizontal="left" vertical="center" wrapText="1" indent="1"/>
    </xf>
    <xf numFmtId="14" fontId="2" fillId="0" borderId="0" xfId="0" applyNumberFormat="1" applyFont="1"/>
    <xf numFmtId="14" fontId="84" fillId="0" borderId="0" xfId="0" applyNumberFormat="1" applyFont="1"/>
    <xf numFmtId="173" fontId="2" fillId="37" borderId="0" xfId="20" applyFont="1" applyBorder="1"/>
    <xf numFmtId="173" fontId="2" fillId="37" borderId="104" xfId="20" applyFont="1" applyBorder="1"/>
    <xf numFmtId="0" fontId="2" fillId="0" borderId="21" xfId="0" applyFont="1" applyFill="1" applyBorder="1" applyAlignment="1">
      <alignment horizontal="right" vertical="center" wrapText="1"/>
    </xf>
    <xf numFmtId="0" fontId="2" fillId="2" borderId="21" xfId="0" applyFont="1" applyFill="1" applyBorder="1" applyAlignment="1">
      <alignment horizontal="right" vertical="center"/>
    </xf>
    <xf numFmtId="0" fontId="45" fillId="0" borderId="21" xfId="0" applyFont="1" applyFill="1" applyBorder="1" applyAlignment="1">
      <alignment horizontal="center" vertical="center" wrapText="1"/>
    </xf>
    <xf numFmtId="0" fontId="2" fillId="2" borderId="24" xfId="0" applyFont="1" applyFill="1" applyBorder="1" applyAlignment="1">
      <alignment horizontal="right" vertical="center"/>
    </xf>
    <xf numFmtId="0" fontId="3" fillId="0" borderId="0" xfId="0" applyFont="1" applyAlignment="1">
      <alignment wrapText="1"/>
    </xf>
    <xf numFmtId="0" fontId="4" fillId="0" borderId="0" xfId="0" applyFont="1" applyAlignment="1">
      <alignment horizontal="center" wrapText="1"/>
    </xf>
    <xf numFmtId="0" fontId="3" fillId="3" borderId="58" xfId="0" applyFont="1" applyFill="1" applyBorder="1"/>
    <xf numFmtId="0" fontId="3" fillId="3" borderId="110" xfId="0" applyFont="1" applyFill="1" applyBorder="1" applyAlignment="1">
      <alignment wrapText="1"/>
    </xf>
    <xf numFmtId="0" fontId="3" fillId="3" borderId="111" xfId="0" applyFont="1" applyFill="1" applyBorder="1"/>
    <xf numFmtId="0" fontId="4" fillId="3" borderId="83" xfId="0" applyFont="1" applyFill="1" applyBorder="1" applyAlignment="1">
      <alignment horizontal="center" wrapText="1"/>
    </xf>
    <xf numFmtId="0" fontId="3" fillId="0" borderId="107" xfId="0" applyFont="1" applyFill="1" applyBorder="1" applyAlignment="1">
      <alignment horizontal="center"/>
    </xf>
    <xf numFmtId="0" fontId="3" fillId="0" borderId="107" xfId="0" applyFont="1" applyBorder="1" applyAlignment="1">
      <alignment horizontal="center"/>
    </xf>
    <xf numFmtId="0" fontId="3" fillId="3" borderId="70" xfId="0" applyFont="1" applyFill="1" applyBorder="1"/>
    <xf numFmtId="0" fontId="4" fillId="3" borderId="0" xfId="0" applyFont="1" applyFill="1" applyBorder="1" applyAlignment="1">
      <alignment horizontal="center" wrapText="1"/>
    </xf>
    <xf numFmtId="0" fontId="3" fillId="3" borderId="0" xfId="0" applyFont="1" applyFill="1" applyBorder="1" applyAlignment="1">
      <alignment horizontal="center"/>
    </xf>
    <xf numFmtId="0" fontId="3" fillId="3" borderId="104" xfId="0" applyFont="1" applyFill="1" applyBorder="1" applyAlignment="1">
      <alignment horizontal="center" vertical="center" wrapText="1"/>
    </xf>
    <xf numFmtId="0" fontId="3" fillId="0" borderId="21" xfId="0" applyFont="1" applyBorder="1"/>
    <xf numFmtId="0" fontId="3" fillId="0" borderId="107" xfId="0" applyFont="1" applyBorder="1" applyAlignment="1">
      <alignment wrapText="1"/>
    </xf>
    <xf numFmtId="169" fontId="3" fillId="0" borderId="107" xfId="7" applyNumberFormat="1" applyFont="1" applyBorder="1"/>
    <xf numFmtId="169" fontId="3" fillId="0" borderId="89" xfId="7" applyNumberFormat="1" applyFont="1" applyBorder="1"/>
    <xf numFmtId="0" fontId="98" fillId="0" borderId="107" xfId="0" applyFont="1" applyBorder="1" applyAlignment="1">
      <alignment horizontal="left" wrapText="1" indent="2"/>
    </xf>
    <xf numFmtId="173" fontId="9" fillId="37" borderId="107" xfId="20" applyBorder="1"/>
    <xf numFmtId="169" fontId="3" fillId="0" borderId="107" xfId="7" applyNumberFormat="1" applyFont="1" applyBorder="1" applyAlignment="1">
      <alignment vertical="center"/>
    </xf>
    <xf numFmtId="0" fontId="4" fillId="0" borderId="21" xfId="0" applyFont="1" applyBorder="1"/>
    <xf numFmtId="0" fontId="4" fillId="0" borderId="107" xfId="0" applyFont="1" applyBorder="1" applyAlignment="1">
      <alignment wrapText="1"/>
    </xf>
    <xf numFmtId="169" fontId="4" fillId="0" borderId="89" xfId="7" applyNumberFormat="1" applyFont="1" applyBorder="1"/>
    <xf numFmtId="0" fontId="110" fillId="3" borderId="70" xfId="0" applyFont="1" applyFill="1" applyBorder="1" applyAlignment="1">
      <alignment horizontal="left"/>
    </xf>
    <xf numFmtId="0" fontId="110" fillId="3" borderId="0" xfId="0" applyFont="1" applyFill="1" applyBorder="1" applyAlignment="1">
      <alignment horizontal="center"/>
    </xf>
    <xf numFmtId="169" fontId="3" fillId="3" borderId="0" xfId="7" applyNumberFormat="1" applyFont="1" applyFill="1" applyBorder="1"/>
    <xf numFmtId="169" fontId="3" fillId="3" borderId="0" xfId="7" applyNumberFormat="1" applyFont="1" applyFill="1" applyBorder="1" applyAlignment="1">
      <alignment vertical="center"/>
    </xf>
    <xf numFmtId="169" fontId="3" fillId="3" borderId="104" xfId="7" applyNumberFormat="1" applyFont="1" applyFill="1" applyBorder="1"/>
    <xf numFmtId="169" fontId="3" fillId="0" borderId="107" xfId="7" applyNumberFormat="1" applyFont="1" applyFill="1" applyBorder="1"/>
    <xf numFmtId="169" fontId="3" fillId="0" borderId="107" xfId="7" applyNumberFormat="1" applyFont="1" applyFill="1" applyBorder="1" applyAlignment="1">
      <alignment vertical="center"/>
    </xf>
    <xf numFmtId="0" fontId="98" fillId="0" borderId="107" xfId="0" applyFont="1" applyBorder="1" applyAlignment="1">
      <alignment horizontal="left" wrapText="1" indent="4"/>
    </xf>
    <xf numFmtId="0" fontId="3" fillId="3" borderId="0" xfId="0" applyFont="1" applyFill="1" applyBorder="1" applyAlignment="1">
      <alignment wrapText="1"/>
    </xf>
    <xf numFmtId="0" fontId="3" fillId="3" borderId="0" xfId="0" applyFont="1" applyFill="1" applyBorder="1"/>
    <xf numFmtId="0" fontId="3" fillId="3" borderId="104" xfId="0" applyFont="1" applyFill="1" applyBorder="1"/>
    <xf numFmtId="0" fontId="4" fillId="0" borderId="24" xfId="0" applyFont="1" applyBorder="1"/>
    <xf numFmtId="0" fontId="4" fillId="0" borderId="25" xfId="0" applyFont="1" applyBorder="1" applyAlignment="1">
      <alignment wrapText="1"/>
    </xf>
    <xf numFmtId="10" fontId="4" fillId="0" borderId="26" xfId="20962" applyNumberFormat="1" applyFont="1" applyBorder="1"/>
    <xf numFmtId="0" fontId="2" fillId="2" borderId="95" xfId="0" applyFont="1" applyFill="1" applyBorder="1" applyAlignment="1">
      <alignment horizontal="right" vertical="center"/>
    </xf>
    <xf numFmtId="0" fontId="2" fillId="0" borderId="105" xfId="0" applyFont="1" applyBorder="1" applyAlignment="1">
      <alignment vertical="center" wrapText="1"/>
    </xf>
    <xf numFmtId="0" fontId="111" fillId="0" borderId="0" xfId="11" applyFont="1" applyFill="1" applyBorder="1" applyProtection="1"/>
    <xf numFmtId="0" fontId="111" fillId="0" borderId="0" xfId="11" applyFont="1" applyFill="1" applyBorder="1" applyAlignment="1" applyProtection="1"/>
    <xf numFmtId="0" fontId="113" fillId="0" borderId="0" xfId="11" applyFont="1" applyFill="1" applyBorder="1" applyAlignment="1" applyProtection="1"/>
    <xf numFmtId="0" fontId="116" fillId="0" borderId="122" xfId="13" applyFont="1" applyFill="1" applyBorder="1" applyAlignment="1" applyProtection="1">
      <alignment horizontal="left" vertical="center" wrapText="1"/>
      <protection locked="0"/>
    </xf>
    <xf numFmtId="49" fontId="116" fillId="0" borderId="122" xfId="5" applyNumberFormat="1" applyFont="1" applyFill="1" applyBorder="1" applyAlignment="1" applyProtection="1">
      <alignment horizontal="right" vertical="center"/>
      <protection locked="0"/>
    </xf>
    <xf numFmtId="49" fontId="117" fillId="0" borderId="122" xfId="5" applyNumberFormat="1" applyFont="1" applyFill="1" applyBorder="1" applyAlignment="1" applyProtection="1">
      <alignment horizontal="right" vertical="center"/>
      <protection locked="0"/>
    </xf>
    <xf numFmtId="0" fontId="112" fillId="0" borderId="122" xfId="0" applyFont="1" applyFill="1" applyBorder="1"/>
    <xf numFmtId="49" fontId="116" fillId="0" borderId="122" xfId="5" applyNumberFormat="1" applyFont="1" applyFill="1" applyBorder="1" applyAlignment="1" applyProtection="1">
      <alignment horizontal="right" vertical="center" wrapText="1"/>
      <protection locked="0"/>
    </xf>
    <xf numFmtId="49" fontId="117" fillId="0" borderId="122" xfId="5" applyNumberFormat="1" applyFont="1" applyFill="1" applyBorder="1" applyAlignment="1" applyProtection="1">
      <alignment horizontal="right" vertical="center" wrapText="1"/>
      <protection locked="0"/>
    </xf>
    <xf numFmtId="0" fontId="112" fillId="0" borderId="0" xfId="0" applyFont="1" applyFill="1"/>
    <xf numFmtId="0" fontId="111" fillId="0" borderId="122" xfId="0" applyNumberFormat="1" applyFont="1" applyFill="1" applyBorder="1" applyAlignment="1">
      <alignment horizontal="left" vertical="center" wrapText="1"/>
    </xf>
    <xf numFmtId="0" fontId="115" fillId="0" borderId="122" xfId="0" applyFont="1" applyFill="1" applyBorder="1"/>
    <xf numFmtId="0" fontId="112" fillId="0" borderId="0" xfId="0" applyFont="1" applyFill="1" applyBorder="1"/>
    <xf numFmtId="0" fontId="114" fillId="0" borderId="122" xfId="0" applyFont="1" applyFill="1" applyBorder="1" applyAlignment="1">
      <alignment horizontal="left" indent="1"/>
    </xf>
    <xf numFmtId="0" fontId="114" fillId="0" borderId="122" xfId="0" applyFont="1" applyFill="1" applyBorder="1" applyAlignment="1">
      <alignment horizontal="left" wrapText="1" indent="1"/>
    </xf>
    <xf numFmtId="0" fontId="111" fillId="0" borderId="122" xfId="0" applyFont="1" applyFill="1" applyBorder="1" applyAlignment="1">
      <alignment horizontal="left" indent="1"/>
    </xf>
    <xf numFmtId="0" fontId="111" fillId="0" borderId="122" xfId="0" applyNumberFormat="1" applyFont="1" applyFill="1" applyBorder="1" applyAlignment="1">
      <alignment horizontal="left" indent="1"/>
    </xf>
    <xf numFmtId="0" fontId="111" fillId="0" borderId="122" xfId="0" applyFont="1" applyFill="1" applyBorder="1" applyAlignment="1">
      <alignment horizontal="left" wrapText="1" indent="2"/>
    </xf>
    <xf numFmtId="0" fontId="114" fillId="0" borderId="122" xfId="0" applyFont="1" applyFill="1" applyBorder="1" applyAlignment="1">
      <alignment horizontal="left" vertical="center" indent="1"/>
    </xf>
    <xf numFmtId="0" fontId="112" fillId="0" borderId="122" xfId="0" applyFont="1" applyFill="1" applyBorder="1" applyAlignment="1">
      <alignment horizontal="left" wrapText="1"/>
    </xf>
    <xf numFmtId="0" fontId="112" fillId="0" borderId="122" xfId="0" applyFont="1" applyFill="1" applyBorder="1" applyAlignment="1">
      <alignment horizontal="left" wrapText="1" indent="2"/>
    </xf>
    <xf numFmtId="49" fontId="112" fillId="0" borderId="122" xfId="0" applyNumberFormat="1" applyFont="1" applyFill="1" applyBorder="1" applyAlignment="1">
      <alignment horizontal="left" indent="3"/>
    </xf>
    <xf numFmtId="49" fontId="112" fillId="0" borderId="122" xfId="0" applyNumberFormat="1" applyFont="1" applyFill="1" applyBorder="1" applyAlignment="1">
      <alignment horizontal="left" indent="1"/>
    </xf>
    <xf numFmtId="49" fontId="112" fillId="0" borderId="122" xfId="0" applyNumberFormat="1" applyFont="1" applyFill="1" applyBorder="1" applyAlignment="1">
      <alignment horizontal="left" vertical="top" wrapText="1" indent="2"/>
    </xf>
    <xf numFmtId="49" fontId="112" fillId="0" borderId="122" xfId="0" applyNumberFormat="1" applyFont="1" applyFill="1" applyBorder="1" applyAlignment="1">
      <alignment horizontal="left" wrapText="1" indent="3"/>
    </xf>
    <xf numFmtId="49" fontId="112" fillId="0" borderId="122" xfId="0" applyNumberFormat="1" applyFont="1" applyFill="1" applyBorder="1" applyAlignment="1">
      <alignment horizontal="left" wrapText="1" indent="2"/>
    </xf>
    <xf numFmtId="0" fontId="112" fillId="0" borderId="122" xfId="0" applyNumberFormat="1" applyFont="1" applyFill="1" applyBorder="1" applyAlignment="1">
      <alignment horizontal="left" wrapText="1" indent="1"/>
    </xf>
    <xf numFmtId="49" fontId="112" fillId="0" borderId="122" xfId="0" applyNumberFormat="1" applyFont="1" applyFill="1" applyBorder="1" applyAlignment="1">
      <alignment horizontal="left" wrapText="1" indent="1"/>
    </xf>
    <xf numFmtId="0" fontId="114" fillId="0" borderId="76" xfId="0" applyNumberFormat="1" applyFont="1" applyFill="1" applyBorder="1" applyAlignment="1">
      <alignment horizontal="left" vertical="center" wrapText="1"/>
    </xf>
    <xf numFmtId="0" fontId="112" fillId="0" borderId="123" xfId="0" applyFont="1" applyFill="1" applyBorder="1" applyAlignment="1">
      <alignment horizontal="center" vertical="center" wrapText="1"/>
    </xf>
    <xf numFmtId="0" fontId="114" fillId="0" borderId="122" xfId="0" applyNumberFormat="1" applyFont="1" applyFill="1" applyBorder="1" applyAlignment="1">
      <alignment horizontal="left" vertical="center" wrapText="1"/>
    </xf>
    <xf numFmtId="0" fontId="112" fillId="0" borderId="122" xfId="0" applyFont="1" applyFill="1" applyBorder="1" applyAlignment="1">
      <alignment horizontal="left" indent="1"/>
    </xf>
    <xf numFmtId="0" fontId="6" fillId="0" borderId="122" xfId="17" applyBorder="1" applyAlignment="1" applyProtection="1"/>
    <xf numFmtId="0" fontId="115" fillId="0" borderId="122" xfId="0" applyFont="1" applyFill="1" applyBorder="1" applyAlignment="1">
      <alignment horizontal="center" vertical="center" wrapText="1"/>
    </xf>
    <xf numFmtId="0" fontId="112" fillId="0" borderId="7" xfId="0" applyFont="1" applyFill="1" applyBorder="1" applyAlignment="1">
      <alignment horizontal="center" vertical="center" wrapText="1"/>
    </xf>
    <xf numFmtId="0" fontId="112" fillId="0" borderId="0" xfId="0" applyFont="1" applyFill="1" applyBorder="1" applyAlignment="1">
      <alignment horizontal="center" vertical="center" wrapText="1"/>
    </xf>
    <xf numFmtId="14" fontId="84" fillId="0" borderId="0" xfId="0" applyNumberFormat="1" applyFont="1" applyFill="1"/>
    <xf numFmtId="0" fontId="118" fillId="0" borderId="122" xfId="13" applyFont="1" applyFill="1" applyBorder="1" applyAlignment="1" applyProtection="1">
      <alignment horizontal="left" vertical="center" wrapText="1"/>
      <protection locked="0"/>
    </xf>
    <xf numFmtId="0" fontId="112" fillId="0" borderId="0" xfId="0" applyFont="1" applyFill="1" applyAlignment="1">
      <alignment horizontal="left" vertical="top" wrapText="1"/>
    </xf>
    <xf numFmtId="0" fontId="112" fillId="0" borderId="0" xfId="0" applyFont="1" applyFill="1" applyAlignment="1">
      <alignment wrapText="1"/>
    </xf>
    <xf numFmtId="0" fontId="112" fillId="0" borderId="122" xfId="0" applyFont="1" applyFill="1" applyBorder="1" applyAlignment="1">
      <alignment horizontal="center" vertical="center"/>
    </xf>
    <xf numFmtId="0" fontId="112" fillId="0" borderId="122" xfId="0" applyFont="1" applyFill="1" applyBorder="1" applyAlignment="1">
      <alignment horizontal="center" vertical="center" wrapText="1"/>
    </xf>
    <xf numFmtId="0" fontId="115" fillId="0" borderId="0" xfId="0" applyFont="1" applyFill="1"/>
    <xf numFmtId="0" fontId="112" fillId="0" borderId="122" xfId="0" applyFont="1" applyFill="1" applyBorder="1" applyAlignment="1">
      <alignment wrapText="1"/>
    </xf>
    <xf numFmtId="0" fontId="112" fillId="0" borderId="122" xfId="0" applyFont="1" applyFill="1" applyBorder="1" applyAlignment="1">
      <alignment horizontal="left" indent="8"/>
    </xf>
    <xf numFmtId="0" fontId="112" fillId="0" borderId="0" xfId="0" applyFont="1" applyFill="1" applyBorder="1" applyAlignment="1">
      <alignment horizontal="left"/>
    </xf>
    <xf numFmtId="0" fontId="115" fillId="0" borderId="0" xfId="0" applyFont="1" applyFill="1" applyBorder="1"/>
    <xf numFmtId="0" fontId="115" fillId="0" borderId="7" xfId="0" applyFont="1" applyFill="1" applyBorder="1"/>
    <xf numFmtId="0" fontId="112" fillId="0" borderId="0" xfId="0" applyFont="1" applyFill="1" applyBorder="1" applyAlignment="1">
      <alignment horizontal="center" vertical="center"/>
    </xf>
    <xf numFmtId="0" fontId="112" fillId="0" borderId="7" xfId="0" applyFont="1" applyFill="1" applyBorder="1" applyAlignment="1">
      <alignment wrapText="1"/>
    </xf>
    <xf numFmtId="49" fontId="112" fillId="0" borderId="122" xfId="0" applyNumberFormat="1" applyFont="1" applyFill="1" applyBorder="1" applyAlignment="1">
      <alignment horizontal="center" vertical="center" wrapText="1"/>
    </xf>
    <xf numFmtId="0" fontId="112" fillId="0" borderId="7" xfId="0" applyFont="1" applyFill="1" applyBorder="1"/>
    <xf numFmtId="0" fontId="112" fillId="0" borderId="122" xfId="0" applyFont="1" applyFill="1" applyBorder="1" applyAlignment="1">
      <alignment horizontal="left" indent="2"/>
    </xf>
    <xf numFmtId="0" fontId="112" fillId="0" borderId="122" xfId="0" applyNumberFormat="1" applyFont="1" applyFill="1" applyBorder="1" applyAlignment="1">
      <alignment horizontal="left" indent="1"/>
    </xf>
    <xf numFmtId="0" fontId="112" fillId="0" borderId="0" xfId="0" applyFont="1" applyFill="1" applyAlignment="1">
      <alignment horizontal="center" vertical="center"/>
    </xf>
    <xf numFmtId="0" fontId="120" fillId="0" borderId="0" xfId="0" applyFont="1" applyFill="1"/>
    <xf numFmtId="0" fontId="120" fillId="0" borderId="0" xfId="0" applyFont="1" applyFill="1" applyAlignment="1">
      <alignment horizontal="center" vertical="center"/>
    </xf>
    <xf numFmtId="0" fontId="114" fillId="0" borderId="122" xfId="0" applyFont="1" applyFill="1" applyBorder="1" applyAlignment="1">
      <alignment horizontal="center" vertical="center" wrapText="1"/>
    </xf>
    <xf numFmtId="0" fontId="112" fillId="79" borderId="122" xfId="0" applyFont="1" applyFill="1" applyBorder="1"/>
    <xf numFmtId="0" fontId="115" fillId="79" borderId="122" xfId="0" applyFont="1" applyFill="1" applyBorder="1"/>
    <xf numFmtId="0" fontId="0" fillId="0" borderId="122" xfId="0" applyBorder="1" applyAlignment="1">
      <alignment horizontal="left" indent="2"/>
    </xf>
    <xf numFmtId="0" fontId="0" fillId="0" borderId="123" xfId="0" applyBorder="1" applyAlignment="1">
      <alignment horizontal="left" indent="2"/>
    </xf>
    <xf numFmtId="0" fontId="122" fillId="0" borderId="129" xfId="0" applyNumberFormat="1" applyFont="1" applyFill="1" applyBorder="1" applyAlignment="1">
      <alignment vertical="center" wrapText="1" readingOrder="1"/>
    </xf>
    <xf numFmtId="0" fontId="122" fillId="0" borderId="130" xfId="0" applyNumberFormat="1" applyFont="1" applyFill="1" applyBorder="1" applyAlignment="1">
      <alignment vertical="center" wrapText="1" readingOrder="1"/>
    </xf>
    <xf numFmtId="0" fontId="122" fillId="0" borderId="130" xfId="0" applyNumberFormat="1" applyFont="1" applyFill="1" applyBorder="1" applyAlignment="1">
      <alignment horizontal="left" vertical="center" wrapText="1" indent="1" readingOrder="1"/>
    </xf>
    <xf numFmtId="0" fontId="122" fillId="0" borderId="131" xfId="0" applyNumberFormat="1" applyFont="1" applyFill="1" applyBorder="1" applyAlignment="1">
      <alignment vertical="center" wrapText="1" readingOrder="1"/>
    </xf>
    <xf numFmtId="0" fontId="123" fillId="0" borderId="122" xfId="0" applyNumberFormat="1" applyFont="1" applyFill="1" applyBorder="1" applyAlignment="1">
      <alignment vertical="center" wrapText="1" readingOrder="1"/>
    </xf>
    <xf numFmtId="0" fontId="112" fillId="0" borderId="123" xfId="0" applyFont="1" applyFill="1" applyBorder="1" applyAlignment="1">
      <alignment horizontal="center" vertical="center" wrapText="1"/>
    </xf>
    <xf numFmtId="0" fontId="0" fillId="0" borderId="7" xfId="0" applyBorder="1"/>
    <xf numFmtId="0" fontId="112" fillId="0" borderId="114" xfId="0" applyFont="1" applyFill="1" applyBorder="1" applyAlignment="1">
      <alignment horizontal="center" vertical="center" wrapText="1"/>
    </xf>
    <xf numFmtId="0" fontId="0" fillId="0" borderId="122" xfId="0" applyBorder="1" applyAlignment="1">
      <alignment horizontal="left" indent="3"/>
    </xf>
    <xf numFmtId="0" fontId="2" fillId="0" borderId="124" xfId="0" applyFont="1" applyBorder="1" applyAlignment="1">
      <alignment wrapText="1"/>
    </xf>
    <xf numFmtId="9" fontId="84" fillId="0" borderId="92" xfId="20962" applyFont="1" applyBorder="1" applyAlignment="1"/>
    <xf numFmtId="10" fontId="84" fillId="0" borderId="92" xfId="20962" applyNumberFormat="1" applyFont="1" applyBorder="1" applyAlignment="1"/>
    <xf numFmtId="0" fontId="2" fillId="0" borderId="95" xfId="0" applyFont="1" applyBorder="1" applyAlignment="1">
      <alignment vertical="center"/>
    </xf>
    <xf numFmtId="0" fontId="2" fillId="0" borderId="114" xfId="0" applyFont="1" applyBorder="1" applyAlignment="1">
      <alignment wrapText="1"/>
    </xf>
    <xf numFmtId="10" fontId="84" fillId="0" borderId="132" xfId="20962" applyNumberFormat="1" applyFont="1" applyBorder="1" applyAlignment="1"/>
    <xf numFmtId="0" fontId="84" fillId="0" borderId="132" xfId="0" applyFont="1" applyBorder="1" applyAlignment="1"/>
    <xf numFmtId="0" fontId="85" fillId="0" borderId="122" xfId="0" applyFont="1" applyBorder="1"/>
    <xf numFmtId="169" fontId="2" fillId="0" borderId="3" xfId="7" applyNumberFormat="1" applyFont="1" applyFill="1" applyBorder="1" applyAlignment="1" applyProtection="1">
      <alignment vertical="center" wrapText="1"/>
      <protection locked="0"/>
    </xf>
    <xf numFmtId="169" fontId="84" fillId="0" borderId="3" xfId="7" applyNumberFormat="1" applyFont="1" applyFill="1" applyBorder="1" applyAlignment="1" applyProtection="1">
      <alignment vertical="center" wrapText="1"/>
      <protection locked="0"/>
    </xf>
    <xf numFmtId="169" fontId="84" fillId="0" borderId="22" xfId="7" applyNumberFormat="1" applyFont="1" applyFill="1" applyBorder="1" applyAlignment="1" applyProtection="1">
      <alignment vertical="center" wrapText="1"/>
      <protection locked="0"/>
    </xf>
    <xf numFmtId="169" fontId="2" fillId="37" borderId="0" xfId="7" applyNumberFormat="1" applyFont="1" applyFill="1" applyBorder="1"/>
    <xf numFmtId="169" fontId="2" fillId="37" borderId="104" xfId="7" applyNumberFormat="1" applyFont="1" applyFill="1" applyBorder="1"/>
    <xf numFmtId="169" fontId="2" fillId="0" borderId="3" xfId="7" applyNumberFormat="1" applyFont="1" applyFill="1" applyBorder="1" applyAlignment="1" applyProtection="1">
      <alignment horizontal="right" vertical="center" wrapText="1"/>
      <protection locked="0"/>
    </xf>
    <xf numFmtId="169" fontId="45" fillId="0" borderId="3" xfId="7" applyNumberFormat="1" applyFont="1" applyFill="1" applyBorder="1" applyAlignment="1" applyProtection="1">
      <alignment horizontal="right" vertical="center" wrapText="1"/>
      <protection locked="0"/>
    </xf>
    <xf numFmtId="169" fontId="2" fillId="2" borderId="3" xfId="7" applyNumberFormat="1" applyFont="1" applyFill="1" applyBorder="1" applyAlignment="1" applyProtection="1">
      <alignment vertical="center"/>
      <protection locked="0"/>
    </xf>
    <xf numFmtId="169" fontId="87" fillId="2" borderId="3" xfId="7" applyNumberFormat="1" applyFont="1" applyFill="1" applyBorder="1" applyAlignment="1" applyProtection="1">
      <alignment vertical="center"/>
      <protection locked="0"/>
    </xf>
    <xf numFmtId="169" fontId="87" fillId="2" borderId="22" xfId="7" applyNumberFormat="1" applyFont="1" applyFill="1" applyBorder="1" applyAlignment="1" applyProtection="1">
      <alignment vertical="center"/>
      <protection locked="0"/>
    </xf>
    <xf numFmtId="169" fontId="2" fillId="2" borderId="105" xfId="7" applyNumberFormat="1" applyFont="1" applyFill="1" applyBorder="1" applyAlignment="1" applyProtection="1">
      <alignment vertical="center"/>
      <protection locked="0"/>
    </xf>
    <xf numFmtId="169" fontId="87" fillId="2" borderId="105" xfId="7" applyNumberFormat="1" applyFont="1" applyFill="1" applyBorder="1" applyAlignment="1" applyProtection="1">
      <alignment vertical="center"/>
      <protection locked="0"/>
    </xf>
    <xf numFmtId="169" fontId="87" fillId="2" borderId="99" xfId="7" applyNumberFormat="1" applyFont="1" applyFill="1" applyBorder="1" applyAlignment="1" applyProtection="1">
      <alignment vertical="center"/>
      <protection locked="0"/>
    </xf>
    <xf numFmtId="10" fontId="2" fillId="0" borderId="3" xfId="20962" applyNumberFormat="1" applyFont="1" applyBorder="1" applyAlignment="1" applyProtection="1">
      <alignment horizontal="right" vertical="center" wrapText="1"/>
      <protection locked="0"/>
    </xf>
    <xf numFmtId="10" fontId="84" fillId="0" borderId="3" xfId="20962" applyNumberFormat="1" applyFont="1" applyBorder="1" applyAlignment="1" applyProtection="1">
      <alignment vertical="center" wrapText="1"/>
      <protection locked="0"/>
    </xf>
    <xf numFmtId="10" fontId="84" fillId="0" borderId="22" xfId="20962" applyNumberFormat="1" applyFont="1" applyBorder="1" applyAlignment="1" applyProtection="1">
      <alignment vertical="center" wrapText="1"/>
      <protection locked="0"/>
    </xf>
    <xf numFmtId="10" fontId="2" fillId="37" borderId="0" xfId="20962" applyNumberFormat="1" applyFont="1" applyFill="1" applyBorder="1"/>
    <xf numFmtId="10" fontId="2" fillId="37" borderId="104" xfId="20962" applyNumberFormat="1" applyFont="1" applyFill="1" applyBorder="1"/>
    <xf numFmtId="10" fontId="2" fillId="2" borderId="3" xfId="20962" applyNumberFormat="1" applyFont="1" applyFill="1" applyBorder="1" applyAlignment="1" applyProtection="1">
      <alignment vertical="center"/>
      <protection locked="0"/>
    </xf>
    <xf numFmtId="10" fontId="87" fillId="2" borderId="3" xfId="20962" applyNumberFormat="1" applyFont="1" applyFill="1" applyBorder="1" applyAlignment="1" applyProtection="1">
      <alignment vertical="center"/>
      <protection locked="0"/>
    </xf>
    <xf numFmtId="10" fontId="87" fillId="2" borderId="22" xfId="20962" applyNumberFormat="1" applyFont="1" applyFill="1" applyBorder="1" applyAlignment="1" applyProtection="1">
      <alignment vertical="center"/>
      <protection locked="0"/>
    </xf>
    <xf numFmtId="10" fontId="84" fillId="0" borderId="3" xfId="20962" applyNumberFormat="1" applyFont="1" applyFill="1" applyBorder="1" applyAlignment="1" applyProtection="1">
      <alignment horizontal="center" vertical="center" wrapText="1"/>
      <protection locked="0"/>
    </xf>
    <xf numFmtId="10" fontId="84" fillId="0" borderId="22" xfId="20962" applyNumberFormat="1" applyFont="1" applyFill="1" applyBorder="1" applyAlignment="1" applyProtection="1">
      <alignment horizontal="center" vertical="center" wrapText="1"/>
      <protection locked="0"/>
    </xf>
    <xf numFmtId="9" fontId="2" fillId="2" borderId="105" xfId="20962" applyFont="1" applyFill="1" applyBorder="1" applyAlignment="1" applyProtection="1">
      <alignment vertical="center"/>
      <protection locked="0"/>
    </xf>
    <xf numFmtId="9" fontId="87" fillId="2" borderId="105" xfId="20962" applyFont="1" applyFill="1" applyBorder="1" applyAlignment="1" applyProtection="1">
      <alignment vertical="center"/>
      <protection locked="0"/>
    </xf>
    <xf numFmtId="9" fontId="87" fillId="2" borderId="99" xfId="20962" applyFont="1" applyFill="1" applyBorder="1" applyAlignment="1" applyProtection="1">
      <alignment vertical="center"/>
      <protection locked="0"/>
    </xf>
    <xf numFmtId="9" fontId="2" fillId="2" borderId="25" xfId="20962" applyFont="1" applyFill="1" applyBorder="1" applyAlignment="1" applyProtection="1">
      <alignment vertical="center"/>
      <protection locked="0"/>
    </xf>
    <xf numFmtId="9" fontId="87" fillId="2" borderId="25" xfId="20962" applyFont="1" applyFill="1" applyBorder="1" applyAlignment="1" applyProtection="1">
      <alignment vertical="center"/>
      <protection locked="0"/>
    </xf>
    <xf numFmtId="9" fontId="87" fillId="2" borderId="26" xfId="20962" applyFont="1" applyFill="1" applyBorder="1" applyAlignment="1" applyProtection="1">
      <alignment vertical="center"/>
      <protection locked="0"/>
    </xf>
    <xf numFmtId="10" fontId="2" fillId="0" borderId="3" xfId="20962" applyNumberFormat="1" applyFont="1" applyFill="1" applyBorder="1" applyAlignment="1" applyProtection="1">
      <alignment horizontal="center" vertical="center" wrapText="1"/>
      <protection locked="0"/>
    </xf>
    <xf numFmtId="197" fontId="85" fillId="0" borderId="0" xfId="0" applyNumberFormat="1" applyFont="1"/>
    <xf numFmtId="38" fontId="84" fillId="0" borderId="0" xfId="0" applyNumberFormat="1" applyFont="1"/>
    <xf numFmtId="197" fontId="85" fillId="0" borderId="0" xfId="0" applyNumberFormat="1" applyFont="1" applyFill="1"/>
    <xf numFmtId="169" fontId="102" fillId="36" borderId="107" xfId="7" applyNumberFormat="1" applyFont="1" applyFill="1" applyBorder="1" applyAlignment="1">
      <alignment vertical="center" wrapText="1"/>
    </xf>
    <xf numFmtId="169" fontId="102" fillId="36" borderId="108" xfId="7" applyNumberFormat="1" applyFont="1" applyFill="1" applyBorder="1" applyAlignment="1">
      <alignment vertical="center" wrapText="1"/>
    </xf>
    <xf numFmtId="169" fontId="102" fillId="36" borderId="89" xfId="7" applyNumberFormat="1" applyFont="1" applyFill="1" applyBorder="1" applyAlignment="1">
      <alignment vertical="center" wrapText="1"/>
    </xf>
    <xf numFmtId="169" fontId="102" fillId="36" borderId="92" xfId="7" applyNumberFormat="1" applyFont="1" applyFill="1" applyBorder="1" applyAlignment="1">
      <alignment vertical="center" wrapText="1"/>
    </xf>
    <xf numFmtId="169" fontId="102" fillId="0" borderId="107" xfId="7" applyNumberFormat="1" applyFont="1" applyBorder="1" applyAlignment="1">
      <alignment vertical="center" wrapText="1"/>
    </xf>
    <xf numFmtId="169" fontId="102" fillId="0" borderId="108" xfId="7" applyNumberFormat="1" applyFont="1" applyBorder="1" applyAlignment="1">
      <alignment vertical="center" wrapText="1"/>
    </xf>
    <xf numFmtId="169" fontId="102" fillId="0" borderId="92" xfId="7" applyNumberFormat="1" applyFont="1" applyBorder="1" applyAlignment="1">
      <alignment vertical="center" wrapText="1"/>
    </xf>
    <xf numFmtId="169" fontId="102" fillId="0" borderId="107" xfId="7" applyNumberFormat="1" applyFont="1" applyFill="1" applyBorder="1" applyAlignment="1">
      <alignment vertical="center" wrapText="1"/>
    </xf>
    <xf numFmtId="169" fontId="102" fillId="0" borderId="92" xfId="7" applyNumberFormat="1" applyFont="1" applyFill="1" applyBorder="1" applyAlignment="1">
      <alignment vertical="center" wrapText="1"/>
    </xf>
    <xf numFmtId="169" fontId="102" fillId="36" borderId="25" xfId="7" applyNumberFormat="1" applyFont="1" applyFill="1" applyBorder="1" applyAlignment="1">
      <alignment vertical="center" wrapText="1"/>
    </xf>
    <xf numFmtId="169" fontId="102" fillId="36" borderId="27" xfId="7" applyNumberFormat="1" applyFont="1" applyFill="1" applyBorder="1" applyAlignment="1">
      <alignment vertical="center" wrapText="1"/>
    </xf>
    <xf numFmtId="169" fontId="102" fillId="36" borderId="26" xfId="7" applyNumberFormat="1" applyFont="1" applyFill="1" applyBorder="1" applyAlignment="1">
      <alignment vertical="center" wrapText="1"/>
    </xf>
    <xf numFmtId="169" fontId="102" fillId="36" borderId="42" xfId="7" applyNumberFormat="1" applyFont="1" applyFill="1" applyBorder="1" applyAlignment="1">
      <alignment vertical="center" wrapText="1"/>
    </xf>
    <xf numFmtId="169" fontId="3" fillId="0" borderId="89" xfId="7" applyNumberFormat="1" applyFont="1" applyFill="1" applyBorder="1" applyAlignment="1">
      <alignment horizontal="right" vertical="center" wrapText="1"/>
    </xf>
    <xf numFmtId="169" fontId="4" fillId="36" borderId="89" xfId="7" applyNumberFormat="1" applyFont="1" applyFill="1" applyBorder="1" applyAlignment="1">
      <alignment horizontal="left" vertical="center" wrapText="1"/>
    </xf>
    <xf numFmtId="169" fontId="4" fillId="36" borderId="89" xfId="7" applyNumberFormat="1" applyFont="1" applyFill="1" applyBorder="1" applyAlignment="1">
      <alignment horizontal="center" vertical="center" wrapText="1"/>
    </xf>
    <xf numFmtId="169" fontId="3" fillId="0" borderId="26" xfId="7" applyNumberFormat="1" applyFont="1" applyFill="1" applyBorder="1" applyAlignment="1">
      <alignment horizontal="right" vertical="center" wrapText="1"/>
    </xf>
    <xf numFmtId="169" fontId="3" fillId="0" borderId="0" xfId="0" applyNumberFormat="1" applyFont="1" applyFill="1" applyAlignment="1">
      <alignment horizontal="left" vertical="center"/>
    </xf>
    <xf numFmtId="169" fontId="9" fillId="37" borderId="0" xfId="7" applyNumberFormat="1" applyFont="1" applyFill="1" applyBorder="1"/>
    <xf numFmtId="169" fontId="3" fillId="0" borderId="93" xfId="7" applyNumberFormat="1" applyFont="1" applyFill="1" applyBorder="1" applyAlignment="1">
      <alignment vertical="center"/>
    </xf>
    <xf numFmtId="169" fontId="3" fillId="0" borderId="71" xfId="7" applyNumberFormat="1" applyFont="1" applyFill="1" applyBorder="1" applyAlignment="1">
      <alignment vertical="center"/>
    </xf>
    <xf numFmtId="169" fontId="3" fillId="3" borderId="91" xfId="7" applyNumberFormat="1" applyFont="1" applyFill="1" applyBorder="1" applyAlignment="1">
      <alignment vertical="center"/>
    </xf>
    <xf numFmtId="169" fontId="3" fillId="3" borderId="92" xfId="7" applyNumberFormat="1" applyFont="1" applyFill="1" applyBorder="1" applyAlignment="1">
      <alignment vertical="center"/>
    </xf>
    <xf numFmtId="169" fontId="3" fillId="0" borderId="88" xfId="7" applyNumberFormat="1" applyFont="1" applyFill="1" applyBorder="1" applyAlignment="1">
      <alignment vertical="center"/>
    </xf>
    <xf numFmtId="169" fontId="3" fillId="0" borderId="94" xfId="7" applyNumberFormat="1" applyFont="1" applyFill="1" applyBorder="1" applyAlignment="1">
      <alignment vertical="center"/>
    </xf>
    <xf numFmtId="169" fontId="3" fillId="0" borderId="89" xfId="7" applyNumberFormat="1" applyFont="1" applyFill="1" applyBorder="1" applyAlignment="1">
      <alignment vertical="center"/>
    </xf>
    <xf numFmtId="169" fontId="3" fillId="0" borderId="25" xfId="7" applyNumberFormat="1" applyFont="1" applyFill="1" applyBorder="1" applyAlignment="1">
      <alignment vertical="center"/>
    </xf>
    <xf numFmtId="169" fontId="3" fillId="0" borderId="27" xfId="7" applyNumberFormat="1" applyFont="1" applyFill="1" applyBorder="1" applyAlignment="1">
      <alignment vertical="center"/>
    </xf>
    <xf numFmtId="169" fontId="3" fillId="0" borderId="26" xfId="7" applyNumberFormat="1" applyFont="1" applyFill="1" applyBorder="1" applyAlignment="1">
      <alignment vertical="center"/>
    </xf>
    <xf numFmtId="169" fontId="3" fillId="0" borderId="29" xfId="7" applyNumberFormat="1" applyFont="1" applyFill="1" applyBorder="1" applyAlignment="1">
      <alignment vertical="center"/>
    </xf>
    <xf numFmtId="169" fontId="3" fillId="0" borderId="20" xfId="7" applyNumberFormat="1" applyFont="1" applyFill="1" applyBorder="1" applyAlignment="1">
      <alignment vertical="center"/>
    </xf>
    <xf numFmtId="169" fontId="3" fillId="0" borderId="98" xfId="7" applyNumberFormat="1" applyFont="1" applyFill="1" applyBorder="1" applyAlignment="1">
      <alignment vertical="center"/>
    </xf>
    <xf numFmtId="169" fontId="3" fillId="0" borderId="99" xfId="7" applyNumberFormat="1" applyFont="1" applyFill="1" applyBorder="1" applyAlignment="1">
      <alignment vertical="center"/>
    </xf>
    <xf numFmtId="9" fontId="3" fillId="0" borderId="102" xfId="20962" applyFont="1" applyFill="1" applyBorder="1" applyAlignment="1">
      <alignment vertical="center"/>
    </xf>
    <xf numFmtId="9" fontId="3" fillId="0" borderId="103" xfId="20962" applyFont="1" applyFill="1" applyBorder="1" applyAlignment="1">
      <alignment vertical="center"/>
    </xf>
    <xf numFmtId="169" fontId="115" fillId="0" borderId="122" xfId="7" applyNumberFormat="1" applyFont="1" applyFill="1" applyBorder="1"/>
    <xf numFmtId="169" fontId="112" fillId="0" borderId="122" xfId="7" applyNumberFormat="1" applyFont="1" applyFill="1" applyBorder="1"/>
    <xf numFmtId="169" fontId="111" fillId="0" borderId="122" xfId="7" applyNumberFormat="1" applyFont="1" applyFill="1" applyBorder="1"/>
    <xf numFmtId="169" fontId="114" fillId="0" borderId="122" xfId="7" applyNumberFormat="1" applyFont="1" applyFill="1" applyBorder="1"/>
    <xf numFmtId="169" fontId="112" fillId="0" borderId="122" xfId="7" applyNumberFormat="1" applyFont="1" applyFill="1" applyBorder="1" applyAlignment="1">
      <alignment horizontal="left" indent="1"/>
    </xf>
    <xf numFmtId="169" fontId="115" fillId="0" borderId="122" xfId="7" applyNumberFormat="1" applyFont="1" applyBorder="1"/>
    <xf numFmtId="169" fontId="112" fillId="0" borderId="122" xfId="7" applyNumberFormat="1" applyFont="1" applyBorder="1"/>
    <xf numFmtId="169" fontId="112" fillId="80" borderId="122" xfId="7" applyNumberFormat="1" applyFont="1" applyFill="1" applyBorder="1"/>
    <xf numFmtId="169" fontId="112" fillId="0" borderId="122" xfId="7" applyNumberFormat="1" applyFont="1" applyBorder="1" applyAlignment="1">
      <alignment horizontal="left" indent="1"/>
    </xf>
    <xf numFmtId="0" fontId="115" fillId="0" borderId="122" xfId="0" applyFont="1" applyFill="1" applyBorder="1" applyAlignment="1">
      <alignment horizontal="center"/>
    </xf>
    <xf numFmtId="169" fontId="115" fillId="80" borderId="122" xfId="7" applyNumberFormat="1" applyFont="1" applyFill="1" applyBorder="1"/>
    <xf numFmtId="169" fontId="115" fillId="0" borderId="7" xfId="7" applyNumberFormat="1" applyFont="1" applyFill="1" applyBorder="1"/>
    <xf numFmtId="169" fontId="112" fillId="0" borderId="122" xfId="7" applyNumberFormat="1" applyFont="1" applyFill="1" applyBorder="1" applyAlignment="1">
      <alignment horizontal="left" indent="2"/>
    </xf>
    <xf numFmtId="169" fontId="112" fillId="0" borderId="122" xfId="7" applyNumberFormat="1" applyFont="1" applyFill="1" applyBorder="1" applyAlignment="1">
      <alignment horizontal="left" indent="3"/>
    </xf>
    <xf numFmtId="169" fontId="112" fillId="0" borderId="122" xfId="7" applyNumberFormat="1" applyFont="1" applyFill="1" applyBorder="1" applyAlignment="1">
      <alignment horizontal="left" vertical="top" wrapText="1" indent="2"/>
    </xf>
    <xf numFmtId="169" fontId="112" fillId="0" borderId="122" xfId="7" applyNumberFormat="1" applyFont="1" applyFill="1" applyBorder="1" applyAlignment="1">
      <alignment horizontal="left" wrapText="1" indent="3"/>
    </xf>
    <xf numFmtId="169" fontId="112" fillId="0" borderId="122" xfId="7" applyNumberFormat="1" applyFont="1" applyFill="1" applyBorder="1" applyAlignment="1">
      <alignment horizontal="left" wrapText="1" indent="2"/>
    </xf>
    <xf numFmtId="169" fontId="112" fillId="0" borderId="122" xfId="7" applyNumberFormat="1" applyFont="1" applyFill="1" applyBorder="1" applyAlignment="1">
      <alignment horizontal="left" wrapText="1" indent="1"/>
    </xf>
    <xf numFmtId="169" fontId="111" fillId="0" borderId="122" xfId="7" applyNumberFormat="1" applyFont="1" applyFill="1" applyBorder="1" applyAlignment="1">
      <alignment horizontal="left" vertical="center" wrapText="1"/>
    </xf>
    <xf numFmtId="169" fontId="112" fillId="0" borderId="122" xfId="7" applyNumberFormat="1" applyFont="1" applyFill="1" applyBorder="1" applyAlignment="1">
      <alignment horizontal="center" vertical="center" textRotation="90" wrapText="1"/>
    </xf>
    <xf numFmtId="169" fontId="112" fillId="0" borderId="122" xfId="7" applyNumberFormat="1" applyFont="1" applyFill="1" applyBorder="1" applyAlignment="1">
      <alignment horizontal="center" vertical="center" wrapText="1"/>
    </xf>
    <xf numFmtId="169" fontId="112" fillId="0" borderId="122" xfId="7" applyNumberFormat="1" applyFont="1" applyFill="1" applyBorder="1" applyAlignment="1">
      <alignment horizontal="center" vertical="center"/>
    </xf>
    <xf numFmtId="169" fontId="114" fillId="0" borderId="122" xfId="7" applyNumberFormat="1" applyFont="1" applyFill="1" applyBorder="1" applyAlignment="1">
      <alignment horizontal="left" vertical="center" wrapText="1"/>
    </xf>
    <xf numFmtId="169" fontId="115" fillId="0" borderId="122" xfId="7" applyNumberFormat="1" applyFont="1" applyFill="1" applyBorder="1" applyAlignment="1">
      <alignment horizontal="center" vertical="center"/>
    </xf>
    <xf numFmtId="169" fontId="120" fillId="0" borderId="122" xfId="7" applyNumberFormat="1" applyFont="1" applyBorder="1"/>
    <xf numFmtId="169" fontId="0" fillId="0" borderId="122" xfId="7" applyNumberFormat="1" applyFont="1" applyBorder="1"/>
    <xf numFmtId="169" fontId="120" fillId="0" borderId="123" xfId="7" applyNumberFormat="1" applyFont="1" applyBorder="1"/>
    <xf numFmtId="169" fontId="0" fillId="0" borderId="123" xfId="7" applyNumberFormat="1" applyFont="1" applyBorder="1"/>
    <xf numFmtId="0" fontId="110" fillId="0" borderId="122" xfId="0" applyFont="1" applyFill="1" applyBorder="1" applyAlignment="1">
      <alignment horizontal="left" indent="2"/>
    </xf>
    <xf numFmtId="169" fontId="124" fillId="0" borderId="122" xfId="7" applyNumberFormat="1" applyFont="1" applyBorder="1"/>
    <xf numFmtId="169" fontId="110" fillId="0" borderId="122" xfId="7" applyNumberFormat="1" applyFont="1" applyBorder="1"/>
    <xf numFmtId="0" fontId="110" fillId="0" borderId="0" xfId="0" applyFont="1"/>
    <xf numFmtId="0" fontId="92" fillId="0" borderId="73" xfId="0" applyFont="1" applyBorder="1" applyAlignment="1">
      <alignment horizontal="left" wrapText="1"/>
    </xf>
    <xf numFmtId="0" fontId="92" fillId="0" borderId="72" xfId="0" applyFont="1" applyBorder="1" applyAlignment="1">
      <alignment horizontal="left" wrapText="1"/>
    </xf>
    <xf numFmtId="0" fontId="2" fillId="0" borderId="29" xfId="0" applyFont="1" applyFill="1" applyBorder="1" applyAlignment="1" applyProtection="1">
      <alignment horizontal="center"/>
    </xf>
    <xf numFmtId="0" fontId="2" fillId="0" borderId="30" xfId="0" applyFont="1" applyFill="1" applyBorder="1" applyAlignment="1" applyProtection="1">
      <alignment horizontal="center"/>
    </xf>
    <xf numFmtId="0" fontId="2" fillId="0" borderId="32" xfId="0" applyFont="1" applyFill="1" applyBorder="1" applyAlignment="1" applyProtection="1">
      <alignment horizontal="center"/>
    </xf>
    <xf numFmtId="0" fontId="2" fillId="0" borderId="31" xfId="0" applyFont="1" applyFill="1" applyBorder="1" applyAlignment="1" applyProtection="1">
      <alignment horizontal="center"/>
    </xf>
    <xf numFmtId="0" fontId="86" fillId="0" borderId="4" xfId="0" applyFont="1" applyBorder="1" applyAlignment="1">
      <alignment horizontal="center" vertical="center"/>
    </xf>
    <xf numFmtId="0" fontId="86" fillId="0" borderId="74" xfId="0" applyFont="1" applyBorder="1" applyAlignment="1">
      <alignment horizontal="center" vertical="center"/>
    </xf>
    <xf numFmtId="0" fontId="45" fillId="0" borderId="5" xfId="0" applyFont="1" applyFill="1" applyBorder="1" applyAlignment="1">
      <alignment horizontal="center" vertical="center"/>
    </xf>
    <xf numFmtId="0" fontId="45" fillId="0" borderId="7" xfId="0" applyFont="1" applyFill="1" applyBorder="1" applyAlignment="1">
      <alignment horizontal="center" vertical="center"/>
    </xf>
    <xf numFmtId="0" fontId="45" fillId="0" borderId="3" xfId="0" applyFont="1" applyBorder="1" applyAlignment="1">
      <alignment horizontal="center" vertical="center" wrapText="1"/>
    </xf>
    <xf numFmtId="0" fontId="45" fillId="0" borderId="22" xfId="0" applyFont="1" applyBorder="1" applyAlignment="1">
      <alignment horizontal="center" vertical="center" wrapText="1"/>
    </xf>
    <xf numFmtId="0" fontId="86" fillId="0" borderId="88" xfId="0" applyFont="1" applyFill="1" applyBorder="1" applyAlignment="1">
      <alignment horizontal="center" vertical="center" wrapText="1"/>
    </xf>
    <xf numFmtId="0" fontId="84" fillId="0" borderId="88" xfId="0" applyFont="1" applyFill="1" applyBorder="1" applyAlignment="1">
      <alignment horizontal="center" vertical="center" wrapText="1"/>
    </xf>
    <xf numFmtId="0" fontId="45" fillId="0" borderId="88" xfId="11" applyFont="1" applyFill="1" applyBorder="1" applyAlignment="1" applyProtection="1">
      <alignment horizontal="center" vertical="center" wrapText="1"/>
    </xf>
    <xf numFmtId="0" fontId="45" fillId="0" borderId="89" xfId="11" applyFont="1" applyFill="1" applyBorder="1" applyAlignment="1" applyProtection="1">
      <alignment horizontal="center" vertical="center" wrapText="1"/>
    </xf>
    <xf numFmtId="0" fontId="45" fillId="0" borderId="78" xfId="11" applyFont="1" applyFill="1" applyBorder="1" applyAlignment="1" applyProtection="1">
      <alignment horizontal="center" vertical="center" wrapText="1"/>
    </xf>
    <xf numFmtId="0" fontId="45" fillId="0" borderId="0" xfId="11" applyFont="1" applyFill="1" applyBorder="1" applyAlignment="1" applyProtection="1">
      <alignment horizontal="center" vertical="center" wrapText="1"/>
    </xf>
    <xf numFmtId="9" fontId="3" fillId="0" borderId="8"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97" fillId="3" borderId="79" xfId="13" applyFont="1" applyFill="1" applyBorder="1" applyAlignment="1" applyProtection="1">
      <alignment horizontal="center" vertical="center" wrapText="1"/>
      <protection locked="0"/>
    </xf>
    <xf numFmtId="0" fontId="97" fillId="3" borderId="71" xfId="13" applyFont="1" applyFill="1" applyBorder="1" applyAlignment="1" applyProtection="1">
      <alignment horizontal="center" vertical="center" wrapText="1"/>
      <protection locked="0"/>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169" fontId="45" fillId="3" borderId="77" xfId="1" applyNumberFormat="1" applyFont="1" applyFill="1" applyBorder="1" applyAlignment="1" applyProtection="1">
      <alignment horizontal="center"/>
      <protection locked="0"/>
    </xf>
    <xf numFmtId="169" fontId="45" fillId="3" borderId="30" xfId="1" applyNumberFormat="1" applyFont="1" applyFill="1" applyBorder="1" applyAlignment="1" applyProtection="1">
      <alignment horizontal="center"/>
      <protection locked="0"/>
    </xf>
    <xf numFmtId="169" fontId="45" fillId="3" borderId="31" xfId="1" applyNumberFormat="1" applyFont="1" applyFill="1" applyBorder="1" applyAlignment="1" applyProtection="1">
      <alignment horizontal="center"/>
      <protection locked="0"/>
    </xf>
    <xf numFmtId="169" fontId="45" fillId="0" borderId="18" xfId="1" applyNumberFormat="1" applyFont="1" applyFill="1" applyBorder="1" applyAlignment="1" applyProtection="1">
      <alignment horizontal="center"/>
      <protection locked="0"/>
    </xf>
    <xf numFmtId="169" fontId="45" fillId="0" borderId="19" xfId="1" applyNumberFormat="1" applyFont="1" applyFill="1" applyBorder="1" applyAlignment="1" applyProtection="1">
      <alignment horizontal="center"/>
      <protection locked="0"/>
    </xf>
    <xf numFmtId="169" fontId="45" fillId="0" borderId="20" xfId="1" applyNumberFormat="1" applyFont="1" applyFill="1" applyBorder="1" applyAlignment="1" applyProtection="1">
      <alignment horizontal="center"/>
      <protection locked="0"/>
    </xf>
    <xf numFmtId="0" fontId="86" fillId="0" borderId="55" xfId="0" applyFont="1" applyBorder="1" applyAlignment="1">
      <alignment horizontal="center" vertical="center" wrapText="1"/>
    </xf>
    <xf numFmtId="0" fontId="86" fillId="0" borderId="56" xfId="0" applyFont="1" applyBorder="1" applyAlignment="1">
      <alignment horizontal="center" vertical="center" wrapText="1"/>
    </xf>
    <xf numFmtId="169" fontId="45" fillId="0" borderId="80" xfId="1" applyNumberFormat="1" applyFont="1" applyFill="1" applyBorder="1" applyAlignment="1" applyProtection="1">
      <alignment horizontal="center" vertical="center" wrapText="1"/>
      <protection locked="0"/>
    </xf>
    <xf numFmtId="169" fontId="45" fillId="0" borderId="81" xfId="1" applyNumberFormat="1" applyFont="1" applyFill="1" applyBorder="1" applyAlignment="1" applyProtection="1">
      <alignment horizontal="center" vertical="center" wrapText="1"/>
      <protection locked="0"/>
    </xf>
    <xf numFmtId="0" fontId="3" fillId="0" borderId="79" xfId="0" applyFont="1" applyFill="1" applyBorder="1" applyAlignment="1">
      <alignment horizontal="center" vertical="center" wrapText="1"/>
    </xf>
    <xf numFmtId="0" fontId="3" fillId="0" borderId="71" xfId="0" applyFont="1" applyFill="1" applyBorder="1" applyAlignment="1">
      <alignment horizontal="center" vertical="center" wrapText="1"/>
    </xf>
    <xf numFmtId="0" fontId="86" fillId="0" borderId="82" xfId="0" applyFont="1" applyBorder="1" applyAlignment="1">
      <alignment horizontal="center"/>
    </xf>
    <xf numFmtId="0" fontId="86" fillId="0" borderId="83" xfId="0" applyFont="1" applyBorder="1" applyAlignment="1">
      <alignment horizontal="center"/>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wrapText="1"/>
    </xf>
    <xf numFmtId="0" fontId="3" fillId="0" borderId="10" xfId="0" applyFont="1" applyFill="1" applyBorder="1" applyAlignment="1">
      <alignment horizontal="center" wrapText="1"/>
    </xf>
    <xf numFmtId="0" fontId="98" fillId="0" borderId="58" xfId="0" applyFont="1" applyFill="1" applyBorder="1" applyAlignment="1">
      <alignment horizontal="left" vertical="center"/>
    </xf>
    <xf numFmtId="0" fontId="98" fillId="0" borderId="59" xfId="0" applyFont="1" applyFill="1" applyBorder="1" applyAlignment="1">
      <alignment horizontal="left" vertical="center"/>
    </xf>
    <xf numFmtId="0" fontId="3" fillId="0" borderId="59" xfId="0" applyFont="1" applyFill="1" applyBorder="1" applyAlignment="1">
      <alignment horizontal="center" vertical="center" wrapText="1"/>
    </xf>
    <xf numFmtId="0" fontId="3" fillId="0" borderId="85" xfId="0" applyFont="1" applyFill="1" applyBorder="1" applyAlignment="1">
      <alignment horizontal="center" vertical="center" wrapText="1"/>
    </xf>
    <xf numFmtId="0" fontId="3" fillId="0" borderId="66" xfId="0" applyFont="1" applyFill="1" applyBorder="1" applyAlignment="1">
      <alignment horizontal="center" vertical="center" wrapText="1"/>
    </xf>
    <xf numFmtId="0" fontId="3" fillId="0" borderId="19" xfId="0" applyFont="1" applyBorder="1" applyAlignment="1">
      <alignment horizontal="center"/>
    </xf>
    <xf numFmtId="0" fontId="3" fillId="0" borderId="20" xfId="0" applyFont="1" applyBorder="1" applyAlignment="1">
      <alignment horizontal="center" vertical="center" wrapText="1"/>
    </xf>
    <xf numFmtId="0" fontId="3" fillId="0" borderId="89" xfId="0" applyFont="1" applyBorder="1" applyAlignment="1">
      <alignment horizontal="center" vertical="center" wrapText="1"/>
    </xf>
    <xf numFmtId="0" fontId="114" fillId="0" borderId="112" xfId="0" applyNumberFormat="1" applyFont="1" applyFill="1" applyBorder="1" applyAlignment="1">
      <alignment horizontal="left" vertical="center" wrapText="1"/>
    </xf>
    <xf numFmtId="0" fontId="114" fillId="0" borderId="113" xfId="0" applyNumberFormat="1" applyFont="1" applyFill="1" applyBorder="1" applyAlignment="1">
      <alignment horizontal="left" vertical="center" wrapText="1"/>
    </xf>
    <xf numFmtId="0" fontId="114" fillId="0" borderId="117" xfId="0" applyNumberFormat="1" applyFont="1" applyFill="1" applyBorder="1" applyAlignment="1">
      <alignment horizontal="left" vertical="center" wrapText="1"/>
    </xf>
    <xf numFmtId="0" fontId="114" fillId="0" borderId="118" xfId="0" applyNumberFormat="1" applyFont="1" applyFill="1" applyBorder="1" applyAlignment="1">
      <alignment horizontal="left" vertical="center" wrapText="1"/>
    </xf>
    <xf numFmtId="0" fontId="114" fillId="0" borderId="120" xfId="0" applyNumberFormat="1" applyFont="1" applyFill="1" applyBorder="1" applyAlignment="1">
      <alignment horizontal="left" vertical="center" wrapText="1"/>
    </xf>
    <xf numFmtId="0" fontId="114" fillId="0" borderId="121" xfId="0" applyNumberFormat="1" applyFont="1" applyFill="1" applyBorder="1" applyAlignment="1">
      <alignment horizontal="left" vertical="center" wrapText="1"/>
    </xf>
    <xf numFmtId="0" fontId="115" fillId="0" borderId="114" xfId="0" applyFont="1" applyFill="1" applyBorder="1" applyAlignment="1">
      <alignment horizontal="center" vertical="center" wrapText="1"/>
    </xf>
    <xf numFmtId="0" fontId="115" fillId="0" borderId="115" xfId="0" applyFont="1" applyFill="1" applyBorder="1" applyAlignment="1">
      <alignment horizontal="center" vertical="center" wrapText="1"/>
    </xf>
    <xf numFmtId="0" fontId="115" fillId="0" borderId="116" xfId="0" applyFont="1" applyFill="1" applyBorder="1" applyAlignment="1">
      <alignment horizontal="center" vertical="center" wrapText="1"/>
    </xf>
    <xf numFmtId="0" fontId="115" fillId="0" borderId="93" xfId="0" applyFont="1" applyFill="1" applyBorder="1" applyAlignment="1">
      <alignment horizontal="center" vertical="center" wrapText="1"/>
    </xf>
    <xf numFmtId="0" fontId="115" fillId="0" borderId="119" xfId="0" applyFont="1" applyFill="1" applyBorder="1" applyAlignment="1">
      <alignment horizontal="center" vertical="center" wrapText="1"/>
    </xf>
    <xf numFmtId="0" fontId="115" fillId="0" borderId="83" xfId="0" applyFont="1" applyFill="1" applyBorder="1" applyAlignment="1">
      <alignment horizontal="center" vertical="center" wrapText="1"/>
    </xf>
    <xf numFmtId="0" fontId="112" fillId="0" borderId="123" xfId="0" applyFont="1" applyFill="1" applyBorder="1" applyAlignment="1">
      <alignment horizontal="center" vertical="center" wrapText="1"/>
    </xf>
    <xf numFmtId="0" fontId="112" fillId="0" borderId="7" xfId="0" applyFont="1" applyFill="1" applyBorder="1" applyAlignment="1">
      <alignment horizontal="center" vertical="center" wrapText="1"/>
    </xf>
    <xf numFmtId="0" fontId="112" fillId="0" borderId="122" xfId="0" applyFont="1" applyFill="1" applyBorder="1" applyAlignment="1">
      <alignment horizontal="center" vertical="center" wrapText="1"/>
    </xf>
    <xf numFmtId="0" fontId="119" fillId="0" borderId="122" xfId="0" applyFont="1" applyFill="1" applyBorder="1" applyAlignment="1">
      <alignment horizontal="center" vertical="center"/>
    </xf>
    <xf numFmtId="0" fontId="119" fillId="0" borderId="114" xfId="0" applyFont="1" applyFill="1" applyBorder="1" applyAlignment="1">
      <alignment horizontal="center" vertical="center"/>
    </xf>
    <xf numFmtId="0" fontId="119" fillId="0" borderId="116" xfId="0" applyFont="1" applyFill="1" applyBorder="1" applyAlignment="1">
      <alignment horizontal="center" vertical="center"/>
    </xf>
    <xf numFmtId="0" fontId="119" fillId="0" borderId="93" xfId="0" applyFont="1" applyFill="1" applyBorder="1" applyAlignment="1">
      <alignment horizontal="center" vertical="center"/>
    </xf>
    <xf numFmtId="0" fontId="119" fillId="0" borderId="83" xfId="0" applyFont="1" applyFill="1" applyBorder="1" applyAlignment="1">
      <alignment horizontal="center" vertical="center"/>
    </xf>
    <xf numFmtId="0" fontId="115" fillId="0" borderId="122" xfId="0" applyFont="1" applyFill="1" applyBorder="1" applyAlignment="1">
      <alignment horizontal="center" vertical="center" wrapText="1"/>
    </xf>
    <xf numFmtId="0" fontId="115" fillId="0" borderId="78" xfId="0" applyFont="1" applyFill="1" applyBorder="1" applyAlignment="1">
      <alignment horizontal="center" vertical="center" wrapText="1"/>
    </xf>
    <xf numFmtId="0" fontId="115" fillId="0" borderId="76" xfId="0" applyFont="1" applyFill="1" applyBorder="1" applyAlignment="1">
      <alignment horizontal="center" vertical="center" wrapText="1"/>
    </xf>
    <xf numFmtId="0" fontId="112" fillId="0" borderId="124" xfId="0" applyFont="1" applyFill="1" applyBorder="1" applyAlignment="1">
      <alignment horizontal="center" vertical="center" wrapText="1"/>
    </xf>
    <xf numFmtId="0" fontId="112" fillId="0" borderId="125" xfId="0" applyFont="1" applyFill="1" applyBorder="1" applyAlignment="1">
      <alignment horizontal="center" vertical="center" wrapText="1"/>
    </xf>
    <xf numFmtId="0" fontId="112" fillId="0" borderId="126" xfId="0" applyFont="1" applyFill="1" applyBorder="1" applyAlignment="1">
      <alignment horizontal="center" vertical="center" wrapText="1"/>
    </xf>
    <xf numFmtId="0" fontId="115" fillId="0" borderId="84"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2" fillId="0" borderId="84" xfId="0" applyFont="1" applyFill="1" applyBorder="1" applyAlignment="1">
      <alignment horizontal="center" vertical="center" wrapText="1"/>
    </xf>
    <xf numFmtId="0" fontId="112" fillId="0" borderId="78" xfId="0" applyFont="1" applyFill="1" applyBorder="1" applyAlignment="1">
      <alignment horizontal="center" vertical="center" wrapText="1"/>
    </xf>
    <xf numFmtId="0" fontId="112" fillId="0" borderId="0" xfId="0" applyFont="1" applyFill="1" applyBorder="1" applyAlignment="1">
      <alignment horizontal="center" vertical="center" wrapText="1"/>
    </xf>
    <xf numFmtId="0" fontId="112" fillId="0" borderId="76" xfId="0" applyFont="1" applyFill="1" applyBorder="1" applyAlignment="1">
      <alignment horizontal="center" vertical="center" wrapText="1"/>
    </xf>
    <xf numFmtId="0" fontId="112" fillId="0" borderId="83" xfId="0" applyFont="1" applyFill="1" applyBorder="1" applyAlignment="1">
      <alignment horizontal="center" vertical="center" wrapText="1"/>
    </xf>
    <xf numFmtId="0" fontId="115" fillId="0" borderId="114" xfId="0" applyFont="1" applyFill="1" applyBorder="1" applyAlignment="1">
      <alignment horizontal="center" vertical="top" wrapText="1"/>
    </xf>
    <xf numFmtId="0" fontId="115" fillId="0" borderId="116" xfId="0" applyFont="1" applyFill="1" applyBorder="1" applyAlignment="1">
      <alignment horizontal="center" vertical="top" wrapText="1"/>
    </xf>
    <xf numFmtId="0" fontId="115" fillId="0" borderId="78" xfId="0" applyFont="1" applyFill="1" applyBorder="1" applyAlignment="1">
      <alignment horizontal="center" vertical="top" wrapText="1"/>
    </xf>
    <xf numFmtId="0" fontId="115" fillId="0" borderId="76" xfId="0" applyFont="1" applyFill="1" applyBorder="1" applyAlignment="1">
      <alignment horizontal="center" vertical="top" wrapText="1"/>
    </xf>
    <xf numFmtId="0" fontId="115" fillId="0" borderId="93" xfId="0" applyFont="1" applyFill="1" applyBorder="1" applyAlignment="1">
      <alignment horizontal="center" vertical="top" wrapText="1"/>
    </xf>
    <xf numFmtId="0" fontId="115" fillId="0" borderId="83" xfId="0" applyFont="1" applyFill="1" applyBorder="1" applyAlignment="1">
      <alignment horizontal="center" vertical="top" wrapText="1"/>
    </xf>
    <xf numFmtId="0" fontId="112" fillId="0" borderId="0" xfId="0" applyFont="1" applyFill="1" applyBorder="1" applyAlignment="1">
      <alignment horizontal="center" vertical="center"/>
    </xf>
    <xf numFmtId="0" fontId="112" fillId="0" borderId="76" xfId="0" applyFont="1" applyFill="1" applyBorder="1" applyAlignment="1">
      <alignment horizontal="center" vertical="center"/>
    </xf>
    <xf numFmtId="0" fontId="112" fillId="0" borderId="78" xfId="0" applyFont="1" applyFill="1" applyBorder="1" applyAlignment="1">
      <alignment horizontal="center" vertical="center"/>
    </xf>
    <xf numFmtId="0" fontId="112" fillId="0" borderId="124" xfId="0" applyFont="1" applyFill="1" applyBorder="1" applyAlignment="1">
      <alignment horizontal="center" vertical="center"/>
    </xf>
    <xf numFmtId="0" fontId="112" fillId="0" borderId="125" xfId="0" applyFont="1" applyFill="1" applyBorder="1" applyAlignment="1">
      <alignment horizontal="center" vertical="center"/>
    </xf>
    <xf numFmtId="0" fontId="112" fillId="0" borderId="126" xfId="0" applyFont="1" applyFill="1" applyBorder="1" applyAlignment="1">
      <alignment horizontal="center" vertical="center"/>
    </xf>
    <xf numFmtId="0" fontId="112" fillId="0" borderId="114" xfId="0" applyFont="1" applyFill="1" applyBorder="1" applyAlignment="1">
      <alignment horizontal="center" vertical="top" wrapText="1"/>
    </xf>
    <xf numFmtId="0" fontId="112" fillId="0" borderId="115" xfId="0" applyFont="1" applyFill="1" applyBorder="1" applyAlignment="1">
      <alignment horizontal="center" vertical="top" wrapText="1"/>
    </xf>
    <xf numFmtId="0" fontId="112" fillId="0" borderId="116" xfId="0" applyFont="1" applyFill="1" applyBorder="1" applyAlignment="1">
      <alignment horizontal="center" vertical="top" wrapText="1"/>
    </xf>
    <xf numFmtId="0" fontId="112" fillId="0" borderId="125" xfId="0" applyFont="1" applyFill="1" applyBorder="1" applyAlignment="1">
      <alignment horizontal="center" vertical="top" wrapText="1"/>
    </xf>
    <xf numFmtId="0" fontId="112" fillId="0" borderId="126" xfId="0" applyFont="1" applyFill="1" applyBorder="1" applyAlignment="1">
      <alignment horizontal="center" vertical="top" wrapText="1"/>
    </xf>
    <xf numFmtId="0" fontId="112" fillId="0" borderId="123" xfId="0" applyFont="1" applyFill="1" applyBorder="1" applyAlignment="1">
      <alignment horizontal="center" vertical="top" wrapText="1"/>
    </xf>
    <xf numFmtId="0" fontId="112" fillId="0" borderId="7" xfId="0" applyFont="1" applyFill="1" applyBorder="1" applyAlignment="1">
      <alignment horizontal="center" vertical="top" wrapText="1"/>
    </xf>
    <xf numFmtId="0" fontId="114" fillId="0" borderId="127" xfId="0" applyNumberFormat="1" applyFont="1" applyFill="1" applyBorder="1" applyAlignment="1">
      <alignment horizontal="left" vertical="top" wrapText="1"/>
    </xf>
    <xf numFmtId="0" fontId="114" fillId="0" borderId="128" xfId="0" applyNumberFormat="1" applyFont="1" applyFill="1" applyBorder="1" applyAlignment="1">
      <alignment horizontal="left" vertical="top" wrapText="1"/>
    </xf>
    <xf numFmtId="0" fontId="120" fillId="0" borderId="123" xfId="0" applyFont="1" applyBorder="1" applyAlignment="1">
      <alignment horizontal="center" vertical="center" wrapText="1"/>
    </xf>
    <xf numFmtId="0" fontId="120" fillId="0" borderId="114" xfId="0" applyFont="1" applyBorder="1" applyAlignment="1">
      <alignment horizontal="center" vertical="center" wrapText="1"/>
    </xf>
    <xf numFmtId="0" fontId="124" fillId="0" borderId="122" xfId="0" applyFont="1" applyBorder="1" applyAlignment="1">
      <alignment horizontal="center" vertical="center"/>
    </xf>
    <xf numFmtId="0" fontId="121" fillId="0" borderId="122" xfId="0" applyFont="1" applyBorder="1" applyAlignment="1">
      <alignment horizontal="center" vertical="center" wrapText="1"/>
    </xf>
    <xf numFmtId="10" fontId="104" fillId="0" borderId="107" xfId="20962" applyNumberFormat="1" applyFont="1" applyFill="1" applyBorder="1" applyAlignment="1" applyProtection="1">
      <alignment horizontal="right" vertical="center"/>
      <protection locked="0"/>
    </xf>
    <xf numFmtId="10" fontId="121" fillId="0" borderId="122" xfId="20962" applyNumberFormat="1" applyFont="1" applyBorder="1" applyAlignment="1">
      <alignment horizontal="center" vertical="center" wrapText="1"/>
    </xf>
    <xf numFmtId="10" fontId="0" fillId="0" borderId="122" xfId="20962" applyNumberFormat="1" applyFont="1" applyBorder="1"/>
    <xf numFmtId="10" fontId="0" fillId="0" borderId="123" xfId="20962" applyNumberFormat="1" applyFont="1" applyBorder="1"/>
    <xf numFmtId="10" fontId="110" fillId="0" borderId="122" xfId="20962" applyNumberFormat="1" applyFont="1" applyBorder="1"/>
  </cellXfs>
  <cellStyles count="20966">
    <cellStyle name="_RC VALUTEBIS WRILSI " xfId="18"/>
    <cellStyle name="=C:\WINNT35\SYSTEM32\COMMAND.COM" xfId="20964"/>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3" xfId="724"/>
    <cellStyle name="Calculation 2 10 4" xfId="725"/>
    <cellStyle name="Calculation 2 10 5" xfId="726"/>
    <cellStyle name="Calculation 2 11" xfId="727"/>
    <cellStyle name="Calculation 2 11 2" xfId="728"/>
    <cellStyle name="Calculation 2 11 3" xfId="729"/>
    <cellStyle name="Calculation 2 11 4" xfId="730"/>
    <cellStyle name="Calculation 2 11 5" xfId="731"/>
    <cellStyle name="Calculation 2 12" xfId="732"/>
    <cellStyle name="Calculation 2 12 2" xfId="733"/>
    <cellStyle name="Calculation 2 12 3" xfId="734"/>
    <cellStyle name="Calculation 2 12 4" xfId="735"/>
    <cellStyle name="Calculation 2 12 5" xfId="736"/>
    <cellStyle name="Calculation 2 13" xfId="737"/>
    <cellStyle name="Calculation 2 13 2" xfId="738"/>
    <cellStyle name="Calculation 2 13 3" xfId="739"/>
    <cellStyle name="Calculation 2 13 4" xfId="740"/>
    <cellStyle name="Calculation 2 14" xfId="741"/>
    <cellStyle name="Calculation 2 15" xfId="742"/>
    <cellStyle name="Calculation 2 16" xfId="743"/>
    <cellStyle name="Calculation 2 2" xfId="744"/>
    <cellStyle name="Calculation 2 2 2" xfId="745"/>
    <cellStyle name="Calculation 2 2 2 2" xfId="746"/>
    <cellStyle name="Calculation 2 2 2 3" xfId="747"/>
    <cellStyle name="Calculation 2 2 2 4" xfId="748"/>
    <cellStyle name="Calculation 2 2 3" xfId="749"/>
    <cellStyle name="Calculation 2 2 3 2" xfId="750"/>
    <cellStyle name="Calculation 2 2 3 3" xfId="751"/>
    <cellStyle name="Calculation 2 2 3 4" xfId="752"/>
    <cellStyle name="Calculation 2 2 4" xfId="753"/>
    <cellStyle name="Calculation 2 2 4 2" xfId="754"/>
    <cellStyle name="Calculation 2 2 4 3" xfId="755"/>
    <cellStyle name="Calculation 2 2 4 4" xfId="756"/>
    <cellStyle name="Calculation 2 2 5" xfId="757"/>
    <cellStyle name="Calculation 2 2 5 2" xfId="758"/>
    <cellStyle name="Calculation 2 2 5 3" xfId="759"/>
    <cellStyle name="Calculation 2 2 5 4" xfId="760"/>
    <cellStyle name="Calculation 2 2 6" xfId="761"/>
    <cellStyle name="Calculation 2 2 7" xfId="762"/>
    <cellStyle name="Calculation 2 2 8" xfId="763"/>
    <cellStyle name="Calculation 2 2 9" xfId="764"/>
    <cellStyle name="Calculation 2 3" xfId="765"/>
    <cellStyle name="Calculation 2 3 2" xfId="766"/>
    <cellStyle name="Calculation 2 3 3" xfId="767"/>
    <cellStyle name="Calculation 2 3 4" xfId="768"/>
    <cellStyle name="Calculation 2 3 5" xfId="769"/>
    <cellStyle name="Calculation 2 4" xfId="770"/>
    <cellStyle name="Calculation 2 4 2" xfId="771"/>
    <cellStyle name="Calculation 2 4 3" xfId="772"/>
    <cellStyle name="Calculation 2 4 4" xfId="773"/>
    <cellStyle name="Calculation 2 4 5" xfId="774"/>
    <cellStyle name="Calculation 2 5" xfId="775"/>
    <cellStyle name="Calculation 2 5 2" xfId="776"/>
    <cellStyle name="Calculation 2 5 3" xfId="777"/>
    <cellStyle name="Calculation 2 5 4" xfId="778"/>
    <cellStyle name="Calculation 2 5 5" xfId="779"/>
    <cellStyle name="Calculation 2 6" xfId="780"/>
    <cellStyle name="Calculation 2 6 2" xfId="781"/>
    <cellStyle name="Calculation 2 6 3" xfId="782"/>
    <cellStyle name="Calculation 2 6 4" xfId="783"/>
    <cellStyle name="Calculation 2 6 5" xfId="784"/>
    <cellStyle name="Calculation 2 7" xfId="785"/>
    <cellStyle name="Calculation 2 7 2" xfId="786"/>
    <cellStyle name="Calculation 2 7 3" xfId="787"/>
    <cellStyle name="Calculation 2 7 4" xfId="788"/>
    <cellStyle name="Calculation 2 7 5" xfId="789"/>
    <cellStyle name="Calculation 2 8" xfId="790"/>
    <cellStyle name="Calculation 2 8 2" xfId="791"/>
    <cellStyle name="Calculation 2 8 3" xfId="792"/>
    <cellStyle name="Calculation 2 8 4" xfId="793"/>
    <cellStyle name="Calculation 2 8 5" xfId="794"/>
    <cellStyle name="Calculation 2 9" xfId="795"/>
    <cellStyle name="Calculation 2 9 2" xfId="796"/>
    <cellStyle name="Calculation 2 9 3" xfId="797"/>
    <cellStyle name="Calculation 2 9 4" xfId="798"/>
    <cellStyle name="Calculation 2 9 5" xfId="799"/>
    <cellStyle name="Calculation 3" xfId="800"/>
    <cellStyle name="Calculation 3 2" xfId="801"/>
    <cellStyle name="Calculation 3 3" xfId="802"/>
    <cellStyle name="Calculation 4" xfId="803"/>
    <cellStyle name="Calculation 4 2" xfId="804"/>
    <cellStyle name="Calculation 4 3" xfId="805"/>
    <cellStyle name="Calculation 5" xfId="806"/>
    <cellStyle name="Calculation 5 2" xfId="807"/>
    <cellStyle name="Calculation 5 3" xfId="808"/>
    <cellStyle name="Calculation 6" xfId="809"/>
    <cellStyle name="Calculation 6 2" xfId="810"/>
    <cellStyle name="Calculation 6 3" xfId="811"/>
    <cellStyle name="Calculation 7" xfId="812"/>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0965"/>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2" xfId="9187"/>
    <cellStyle name="Gia's 3" xfId="9188"/>
    <cellStyle name="Gia's 4" xfId="9189"/>
    <cellStyle name="Gia's 5" xfId="9190"/>
    <cellStyle name="Gia's 6" xfId="9191"/>
    <cellStyle name="Gia's 7" xfId="9192"/>
    <cellStyle name="Gia's 8" xfId="9193"/>
    <cellStyle name="Gia's 9" xfId="9194"/>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Header1" xfId="9222"/>
    <cellStyle name="Header1 2" xfId="9223"/>
    <cellStyle name="Header1 3" xfId="9224"/>
    <cellStyle name="Header2" xfId="9225"/>
    <cellStyle name="Header2 2" xfId="9226"/>
    <cellStyle name="Header2 3" xfId="9227"/>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ighlightExposure" xfId="9323"/>
    <cellStyle name="highlightPercentage" xfId="9324"/>
    <cellStyle name="highlightText" xfId="9325"/>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3" xfId="9336"/>
    <cellStyle name="Input 2 10 4" xfId="9337"/>
    <cellStyle name="Input 2 10 5" xfId="9338"/>
    <cellStyle name="Input 2 11" xfId="9339"/>
    <cellStyle name="Input 2 11 2" xfId="9340"/>
    <cellStyle name="Input 2 11 3" xfId="9341"/>
    <cellStyle name="Input 2 11 4" xfId="9342"/>
    <cellStyle name="Input 2 11 5" xfId="9343"/>
    <cellStyle name="Input 2 12" xfId="9344"/>
    <cellStyle name="Input 2 12 2" xfId="9345"/>
    <cellStyle name="Input 2 12 3" xfId="9346"/>
    <cellStyle name="Input 2 12 4" xfId="9347"/>
    <cellStyle name="Input 2 12 5" xfId="9348"/>
    <cellStyle name="Input 2 13" xfId="9349"/>
    <cellStyle name="Input 2 13 2" xfId="9350"/>
    <cellStyle name="Input 2 13 3" xfId="9351"/>
    <cellStyle name="Input 2 13 4" xfId="9352"/>
    <cellStyle name="Input 2 14" xfId="9353"/>
    <cellStyle name="Input 2 15" xfId="9354"/>
    <cellStyle name="Input 2 16" xfId="9355"/>
    <cellStyle name="Input 2 2" xfId="9356"/>
    <cellStyle name="Input 2 2 2" xfId="9357"/>
    <cellStyle name="Input 2 2 2 2" xfId="9358"/>
    <cellStyle name="Input 2 2 2 3" xfId="9359"/>
    <cellStyle name="Input 2 2 2 4" xfId="9360"/>
    <cellStyle name="Input 2 2 3" xfId="9361"/>
    <cellStyle name="Input 2 2 3 2" xfId="9362"/>
    <cellStyle name="Input 2 2 3 3" xfId="9363"/>
    <cellStyle name="Input 2 2 3 4" xfId="9364"/>
    <cellStyle name="Input 2 2 4" xfId="9365"/>
    <cellStyle name="Input 2 2 4 2" xfId="9366"/>
    <cellStyle name="Input 2 2 4 3" xfId="9367"/>
    <cellStyle name="Input 2 2 4 4" xfId="9368"/>
    <cellStyle name="Input 2 2 5" xfId="9369"/>
    <cellStyle name="Input 2 2 5 2" xfId="9370"/>
    <cellStyle name="Input 2 2 5 3" xfId="9371"/>
    <cellStyle name="Input 2 2 5 4" xfId="9372"/>
    <cellStyle name="Input 2 2 6" xfId="9373"/>
    <cellStyle name="Input 2 2 7" xfId="9374"/>
    <cellStyle name="Input 2 2 8" xfId="9375"/>
    <cellStyle name="Input 2 2 9" xfId="9376"/>
    <cellStyle name="Input 2 3" xfId="9377"/>
    <cellStyle name="Input 2 3 2" xfId="9378"/>
    <cellStyle name="Input 2 3 3" xfId="9379"/>
    <cellStyle name="Input 2 3 4" xfId="9380"/>
    <cellStyle name="Input 2 3 5" xfId="9381"/>
    <cellStyle name="Input 2 4" xfId="9382"/>
    <cellStyle name="Input 2 4 2" xfId="9383"/>
    <cellStyle name="Input 2 4 3" xfId="9384"/>
    <cellStyle name="Input 2 4 4" xfId="9385"/>
    <cellStyle name="Input 2 4 5" xfId="9386"/>
    <cellStyle name="Input 2 5" xfId="9387"/>
    <cellStyle name="Input 2 5 2" xfId="9388"/>
    <cellStyle name="Input 2 5 3" xfId="9389"/>
    <cellStyle name="Input 2 5 4" xfId="9390"/>
    <cellStyle name="Input 2 5 5" xfId="9391"/>
    <cellStyle name="Input 2 6" xfId="9392"/>
    <cellStyle name="Input 2 6 2" xfId="9393"/>
    <cellStyle name="Input 2 6 3" xfId="9394"/>
    <cellStyle name="Input 2 6 4" xfId="9395"/>
    <cellStyle name="Input 2 6 5" xfId="9396"/>
    <cellStyle name="Input 2 7" xfId="9397"/>
    <cellStyle name="Input 2 7 2" xfId="9398"/>
    <cellStyle name="Input 2 7 3" xfId="9399"/>
    <cellStyle name="Input 2 7 4" xfId="9400"/>
    <cellStyle name="Input 2 7 5" xfId="9401"/>
    <cellStyle name="Input 2 8" xfId="9402"/>
    <cellStyle name="Input 2 8 2" xfId="9403"/>
    <cellStyle name="Input 2 8 3" xfId="9404"/>
    <cellStyle name="Input 2 8 4" xfId="9405"/>
    <cellStyle name="Input 2 8 5" xfId="9406"/>
    <cellStyle name="Input 2 9" xfId="9407"/>
    <cellStyle name="Input 2 9 2" xfId="9408"/>
    <cellStyle name="Input 2 9 3" xfId="9409"/>
    <cellStyle name="Input 2 9 4" xfId="9410"/>
    <cellStyle name="Input 2 9 5" xfId="9411"/>
    <cellStyle name="Input 3" xfId="9412"/>
    <cellStyle name="Input 3 2" xfId="9413"/>
    <cellStyle name="Input 3 3" xfId="9414"/>
    <cellStyle name="Input 4" xfId="9415"/>
    <cellStyle name="Input 4 2" xfId="9416"/>
    <cellStyle name="Input 4 3" xfId="9417"/>
    <cellStyle name="Input 5" xfId="9418"/>
    <cellStyle name="Input 5 2" xfId="9419"/>
    <cellStyle name="Input 5 3" xfId="9420"/>
    <cellStyle name="Input 6" xfId="9421"/>
    <cellStyle name="Input 6 2" xfId="9422"/>
    <cellStyle name="Input 6 3" xfId="9423"/>
    <cellStyle name="Input 7" xfId="9424"/>
    <cellStyle name="inputExposure" xfId="9425"/>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0963"/>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pital &amp; RWA N 2 2" xfId="20961"/>
    <cellStyle name="Normal_Casestdy draft" xfId="15"/>
    <cellStyle name="Normal_Casestdy draft 2" xfId="9"/>
    <cellStyle name="Normalny_Eksport 2000 - F" xfId="20382"/>
    <cellStyle name="Note 2" xfId="20383"/>
    <cellStyle name="Note 2 10" xfId="20384"/>
    <cellStyle name="Note 2 10 2" xfId="20385"/>
    <cellStyle name="Note 2 10 3" xfId="20386"/>
    <cellStyle name="Note 2 10 4" xfId="20387"/>
    <cellStyle name="Note 2 10 5" xfId="20388"/>
    <cellStyle name="Note 2 11" xfId="20389"/>
    <cellStyle name="Note 2 11 2" xfId="20390"/>
    <cellStyle name="Note 2 11 3" xfId="20391"/>
    <cellStyle name="Note 2 11 4" xfId="20392"/>
    <cellStyle name="Note 2 11 5" xfId="20393"/>
    <cellStyle name="Note 2 12" xfId="20394"/>
    <cellStyle name="Note 2 12 2" xfId="20395"/>
    <cellStyle name="Note 2 12 3" xfId="20396"/>
    <cellStyle name="Note 2 12 4" xfId="20397"/>
    <cellStyle name="Note 2 12 5" xfId="20398"/>
    <cellStyle name="Note 2 13" xfId="20399"/>
    <cellStyle name="Note 2 13 2" xfId="20400"/>
    <cellStyle name="Note 2 13 3" xfId="20401"/>
    <cellStyle name="Note 2 13 4" xfId="20402"/>
    <cellStyle name="Note 2 13 5" xfId="20403"/>
    <cellStyle name="Note 2 14" xfId="20404"/>
    <cellStyle name="Note 2 14 2" xfId="20405"/>
    <cellStyle name="Note 2 15" xfId="20406"/>
    <cellStyle name="Note 2 15 2" xfId="20407"/>
    <cellStyle name="Note 2 16" xfId="20408"/>
    <cellStyle name="Note 2 17" xfId="20409"/>
    <cellStyle name="Note 2 2" xfId="20410"/>
    <cellStyle name="Note 2 2 10" xfId="20411"/>
    <cellStyle name="Note 2 2 2" xfId="20412"/>
    <cellStyle name="Note 2 2 2 2" xfId="20413"/>
    <cellStyle name="Note 2 2 2 3" xfId="20414"/>
    <cellStyle name="Note 2 2 2 4" xfId="20415"/>
    <cellStyle name="Note 2 2 2 5" xfId="20416"/>
    <cellStyle name="Note 2 2 3" xfId="20417"/>
    <cellStyle name="Note 2 2 3 2" xfId="20418"/>
    <cellStyle name="Note 2 2 3 3" xfId="20419"/>
    <cellStyle name="Note 2 2 3 4" xfId="20420"/>
    <cellStyle name="Note 2 2 3 5" xfId="20421"/>
    <cellStyle name="Note 2 2 4" xfId="20422"/>
    <cellStyle name="Note 2 2 4 2" xfId="20423"/>
    <cellStyle name="Note 2 2 4 3" xfId="20424"/>
    <cellStyle name="Note 2 2 4 4" xfId="20425"/>
    <cellStyle name="Note 2 2 5" xfId="20426"/>
    <cellStyle name="Note 2 2 5 2" xfId="20427"/>
    <cellStyle name="Note 2 2 5 3" xfId="20428"/>
    <cellStyle name="Note 2 2 5 4" xfId="20429"/>
    <cellStyle name="Note 2 2 6" xfId="20430"/>
    <cellStyle name="Note 2 2 7" xfId="20431"/>
    <cellStyle name="Note 2 2 8" xfId="20432"/>
    <cellStyle name="Note 2 2 9" xfId="20433"/>
    <cellStyle name="Note 2 3" xfId="20434"/>
    <cellStyle name="Note 2 3 2" xfId="20435"/>
    <cellStyle name="Note 2 3 3" xfId="20436"/>
    <cellStyle name="Note 2 3 4" xfId="20437"/>
    <cellStyle name="Note 2 3 5" xfId="20438"/>
    <cellStyle name="Note 2 4" xfId="20439"/>
    <cellStyle name="Note 2 4 2" xfId="20440"/>
    <cellStyle name="Note 2 4 2 2" xfId="20441"/>
    <cellStyle name="Note 2 4 3" xfId="20442"/>
    <cellStyle name="Note 2 4 3 2" xfId="20443"/>
    <cellStyle name="Note 2 4 4" xfId="20444"/>
    <cellStyle name="Note 2 4 4 2" xfId="20445"/>
    <cellStyle name="Note 2 4 5" xfId="20446"/>
    <cellStyle name="Note 2 4 6" xfId="20447"/>
    <cellStyle name="Note 2 4 7" xfId="20448"/>
    <cellStyle name="Note 2 5" xfId="20449"/>
    <cellStyle name="Note 2 5 2" xfId="20450"/>
    <cellStyle name="Note 2 5 2 2" xfId="20451"/>
    <cellStyle name="Note 2 5 3" xfId="20452"/>
    <cellStyle name="Note 2 5 3 2" xfId="20453"/>
    <cellStyle name="Note 2 5 4" xfId="20454"/>
    <cellStyle name="Note 2 5 4 2" xfId="20455"/>
    <cellStyle name="Note 2 5 5" xfId="20456"/>
    <cellStyle name="Note 2 5 6" xfId="20457"/>
    <cellStyle name="Note 2 5 7" xfId="20458"/>
    <cellStyle name="Note 2 6" xfId="20459"/>
    <cellStyle name="Note 2 6 2" xfId="20460"/>
    <cellStyle name="Note 2 6 2 2" xfId="20461"/>
    <cellStyle name="Note 2 6 3" xfId="20462"/>
    <cellStyle name="Note 2 6 3 2" xfId="20463"/>
    <cellStyle name="Note 2 6 4" xfId="20464"/>
    <cellStyle name="Note 2 6 4 2" xfId="20465"/>
    <cellStyle name="Note 2 6 5" xfId="20466"/>
    <cellStyle name="Note 2 6 6" xfId="20467"/>
    <cellStyle name="Note 2 6 7" xfId="20468"/>
    <cellStyle name="Note 2 7" xfId="20469"/>
    <cellStyle name="Note 2 7 2" xfId="20470"/>
    <cellStyle name="Note 2 7 2 2" xfId="20471"/>
    <cellStyle name="Note 2 7 3" xfId="20472"/>
    <cellStyle name="Note 2 7 3 2" xfId="20473"/>
    <cellStyle name="Note 2 7 4" xfId="20474"/>
    <cellStyle name="Note 2 7 4 2" xfId="20475"/>
    <cellStyle name="Note 2 7 5" xfId="20476"/>
    <cellStyle name="Note 2 7 6" xfId="20477"/>
    <cellStyle name="Note 2 7 7" xfId="20478"/>
    <cellStyle name="Note 2 8" xfId="20479"/>
    <cellStyle name="Note 2 8 2" xfId="20480"/>
    <cellStyle name="Note 2 8 3" xfId="20481"/>
    <cellStyle name="Note 2 8 4" xfId="20482"/>
    <cellStyle name="Note 2 8 5" xfId="20483"/>
    <cellStyle name="Note 2 9" xfId="20484"/>
    <cellStyle name="Note 2 9 2" xfId="20485"/>
    <cellStyle name="Note 2 9 3" xfId="20486"/>
    <cellStyle name="Note 2 9 4" xfId="20487"/>
    <cellStyle name="Note 2 9 5" xfId="20488"/>
    <cellStyle name="Note 3 2" xfId="20489"/>
    <cellStyle name="Note 3 2 2" xfId="20490"/>
    <cellStyle name="Note 3 2 3" xfId="20491"/>
    <cellStyle name="Note 3 3" xfId="20492"/>
    <cellStyle name="Note 3 3 2" xfId="20493"/>
    <cellStyle name="Note 3 4" xfId="20494"/>
    <cellStyle name="Note 3 5" xfId="20495"/>
    <cellStyle name="Note 4 2" xfId="20496"/>
    <cellStyle name="Note 4 2 2" xfId="20497"/>
    <cellStyle name="Note 4 2 3" xfId="20498"/>
    <cellStyle name="Note 4 3" xfId="20499"/>
    <cellStyle name="Note 4 4" xfId="20500"/>
    <cellStyle name="Note 4 5" xfId="20501"/>
    <cellStyle name="Note 5" xfId="20502"/>
    <cellStyle name="Note 5 2" xfId="20503"/>
    <cellStyle name="Note 5 2 2" xfId="20504"/>
    <cellStyle name="Note 5 3" xfId="20505"/>
    <cellStyle name="Note 5 3 2" xfId="20506"/>
    <cellStyle name="Note 5 4" xfId="20507"/>
    <cellStyle name="Note 5 5" xfId="20508"/>
    <cellStyle name="Note 6" xfId="20509"/>
    <cellStyle name="Note 6 2" xfId="20510"/>
    <cellStyle name="Note 6 2 2" xfId="20511"/>
    <cellStyle name="Note 6 3" xfId="20512"/>
    <cellStyle name="Note 6 4" xfId="20513"/>
    <cellStyle name="Note 7" xfId="20514"/>
    <cellStyle name="Note 8" xfId="20515"/>
    <cellStyle name="Note 8 2" xfId="20516"/>
    <cellStyle name="Note 9" xfId="20517"/>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Heading" xfId="20525"/>
    <cellStyle name="OptionHeading 2" xfId="20526"/>
    <cellStyle name="OptionHeading 3" xfId="20527"/>
    <cellStyle name="Output 2" xfId="20528"/>
    <cellStyle name="Output 2 10" xfId="20529"/>
    <cellStyle name="Output 2 10 2" xfId="20530"/>
    <cellStyle name="Output 2 10 3" xfId="20531"/>
    <cellStyle name="Output 2 10 4" xfId="20532"/>
    <cellStyle name="Output 2 10 5" xfId="20533"/>
    <cellStyle name="Output 2 11" xfId="20534"/>
    <cellStyle name="Output 2 11 2" xfId="20535"/>
    <cellStyle name="Output 2 11 3" xfId="20536"/>
    <cellStyle name="Output 2 11 4" xfId="20537"/>
    <cellStyle name="Output 2 11 5" xfId="20538"/>
    <cellStyle name="Output 2 12" xfId="20539"/>
    <cellStyle name="Output 2 12 2" xfId="20540"/>
    <cellStyle name="Output 2 12 3" xfId="20541"/>
    <cellStyle name="Output 2 12 4" xfId="20542"/>
    <cellStyle name="Output 2 12 5" xfId="20543"/>
    <cellStyle name="Output 2 13" xfId="20544"/>
    <cellStyle name="Output 2 13 2" xfId="20545"/>
    <cellStyle name="Output 2 13 3" xfId="20546"/>
    <cellStyle name="Output 2 13 4" xfId="20547"/>
    <cellStyle name="Output 2 14" xfId="20548"/>
    <cellStyle name="Output 2 15" xfId="20549"/>
    <cellStyle name="Output 2 16" xfId="20550"/>
    <cellStyle name="Output 2 2" xfId="20551"/>
    <cellStyle name="Output 2 2 2" xfId="20552"/>
    <cellStyle name="Output 2 2 2 2" xfId="20553"/>
    <cellStyle name="Output 2 2 2 3" xfId="20554"/>
    <cellStyle name="Output 2 2 2 4" xfId="20555"/>
    <cellStyle name="Output 2 2 3" xfId="20556"/>
    <cellStyle name="Output 2 2 3 2" xfId="20557"/>
    <cellStyle name="Output 2 2 3 3" xfId="20558"/>
    <cellStyle name="Output 2 2 3 4" xfId="20559"/>
    <cellStyle name="Output 2 2 4" xfId="20560"/>
    <cellStyle name="Output 2 2 4 2" xfId="20561"/>
    <cellStyle name="Output 2 2 4 3" xfId="20562"/>
    <cellStyle name="Output 2 2 4 4" xfId="20563"/>
    <cellStyle name="Output 2 2 5" xfId="20564"/>
    <cellStyle name="Output 2 2 5 2" xfId="20565"/>
    <cellStyle name="Output 2 2 5 3" xfId="20566"/>
    <cellStyle name="Output 2 2 5 4" xfId="20567"/>
    <cellStyle name="Output 2 2 6" xfId="20568"/>
    <cellStyle name="Output 2 2 7" xfId="20569"/>
    <cellStyle name="Output 2 2 8" xfId="20570"/>
    <cellStyle name="Output 2 2 9" xfId="20571"/>
    <cellStyle name="Output 2 3" xfId="20572"/>
    <cellStyle name="Output 2 3 2" xfId="20573"/>
    <cellStyle name="Output 2 3 3" xfId="20574"/>
    <cellStyle name="Output 2 3 4" xfId="20575"/>
    <cellStyle name="Output 2 3 5" xfId="20576"/>
    <cellStyle name="Output 2 4" xfId="20577"/>
    <cellStyle name="Output 2 4 2" xfId="20578"/>
    <cellStyle name="Output 2 4 3" xfId="20579"/>
    <cellStyle name="Output 2 4 4" xfId="20580"/>
    <cellStyle name="Output 2 4 5" xfId="20581"/>
    <cellStyle name="Output 2 5" xfId="20582"/>
    <cellStyle name="Output 2 5 2" xfId="20583"/>
    <cellStyle name="Output 2 5 3" xfId="20584"/>
    <cellStyle name="Output 2 5 4" xfId="20585"/>
    <cellStyle name="Output 2 5 5" xfId="20586"/>
    <cellStyle name="Output 2 6" xfId="20587"/>
    <cellStyle name="Output 2 6 2" xfId="20588"/>
    <cellStyle name="Output 2 6 3" xfId="20589"/>
    <cellStyle name="Output 2 6 4" xfId="20590"/>
    <cellStyle name="Output 2 6 5" xfId="20591"/>
    <cellStyle name="Output 2 7" xfId="20592"/>
    <cellStyle name="Output 2 7 2" xfId="20593"/>
    <cellStyle name="Output 2 7 3" xfId="20594"/>
    <cellStyle name="Output 2 7 4" xfId="20595"/>
    <cellStyle name="Output 2 7 5" xfId="20596"/>
    <cellStyle name="Output 2 8" xfId="20597"/>
    <cellStyle name="Output 2 8 2" xfId="20598"/>
    <cellStyle name="Output 2 8 3" xfId="20599"/>
    <cellStyle name="Output 2 8 4" xfId="20600"/>
    <cellStyle name="Output 2 8 5" xfId="20601"/>
    <cellStyle name="Output 2 9" xfId="20602"/>
    <cellStyle name="Output 2 9 2" xfId="20603"/>
    <cellStyle name="Output 2 9 3" xfId="20604"/>
    <cellStyle name="Output 2 9 4" xfId="20605"/>
    <cellStyle name="Output 2 9 5" xfId="20606"/>
    <cellStyle name="Output 3" xfId="20607"/>
    <cellStyle name="Output 3 2" xfId="20608"/>
    <cellStyle name="Output 3 3" xfId="20609"/>
    <cellStyle name="Output 4" xfId="20610"/>
    <cellStyle name="Output 4 2" xfId="20611"/>
    <cellStyle name="Output 4 3" xfId="20612"/>
    <cellStyle name="Output 5" xfId="20613"/>
    <cellStyle name="Output 5 2" xfId="20614"/>
    <cellStyle name="Output 5 3" xfId="20615"/>
    <cellStyle name="Output 6" xfId="20616"/>
    <cellStyle name="Output 6 2" xfId="20617"/>
    <cellStyle name="Output 6 3" xfId="20618"/>
    <cellStyle name="Output 7" xfId="20619"/>
    <cellStyle name="Percen - Style1" xfId="20620"/>
    <cellStyle name="Percent" xfId="20962"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ParameterE" xfId="20787"/>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3" xfId="20826"/>
    <cellStyle name="Total 2 10 4" xfId="20827"/>
    <cellStyle name="Total 2 10 5" xfId="20828"/>
    <cellStyle name="Total 2 11" xfId="20829"/>
    <cellStyle name="Total 2 11 2" xfId="20830"/>
    <cellStyle name="Total 2 11 3" xfId="20831"/>
    <cellStyle name="Total 2 11 4" xfId="20832"/>
    <cellStyle name="Total 2 11 5" xfId="20833"/>
    <cellStyle name="Total 2 12" xfId="20834"/>
    <cellStyle name="Total 2 12 2" xfId="20835"/>
    <cellStyle name="Total 2 12 3" xfId="20836"/>
    <cellStyle name="Total 2 12 4" xfId="20837"/>
    <cellStyle name="Total 2 12 5" xfId="20838"/>
    <cellStyle name="Total 2 13" xfId="20839"/>
    <cellStyle name="Total 2 13 2" xfId="20840"/>
    <cellStyle name="Total 2 13 3" xfId="20841"/>
    <cellStyle name="Total 2 13 4" xfId="20842"/>
    <cellStyle name="Total 2 14" xfId="20843"/>
    <cellStyle name="Total 2 15" xfId="20844"/>
    <cellStyle name="Total 2 16" xfId="20845"/>
    <cellStyle name="Total 2 2" xfId="20846"/>
    <cellStyle name="Total 2 2 2" xfId="20847"/>
    <cellStyle name="Total 2 2 2 2" xfId="20848"/>
    <cellStyle name="Total 2 2 2 3" xfId="20849"/>
    <cellStyle name="Total 2 2 2 4" xfId="20850"/>
    <cellStyle name="Total 2 2 3" xfId="20851"/>
    <cellStyle name="Total 2 2 3 2" xfId="20852"/>
    <cellStyle name="Total 2 2 3 3" xfId="20853"/>
    <cellStyle name="Total 2 2 3 4" xfId="20854"/>
    <cellStyle name="Total 2 2 4" xfId="20855"/>
    <cellStyle name="Total 2 2 4 2" xfId="20856"/>
    <cellStyle name="Total 2 2 4 3" xfId="20857"/>
    <cellStyle name="Total 2 2 4 4" xfId="20858"/>
    <cellStyle name="Total 2 2 5" xfId="20859"/>
    <cellStyle name="Total 2 2 5 2" xfId="20860"/>
    <cellStyle name="Total 2 2 5 3" xfId="20861"/>
    <cellStyle name="Total 2 2 5 4" xfId="20862"/>
    <cellStyle name="Total 2 2 6" xfId="20863"/>
    <cellStyle name="Total 2 2 7" xfId="20864"/>
    <cellStyle name="Total 2 2 8" xfId="20865"/>
    <cellStyle name="Total 2 2 9" xfId="20866"/>
    <cellStyle name="Total 2 3" xfId="20867"/>
    <cellStyle name="Total 2 3 2" xfId="20868"/>
    <cellStyle name="Total 2 3 3" xfId="20869"/>
    <cellStyle name="Total 2 3 4" xfId="20870"/>
    <cellStyle name="Total 2 3 5" xfId="20871"/>
    <cellStyle name="Total 2 4" xfId="20872"/>
    <cellStyle name="Total 2 4 2" xfId="20873"/>
    <cellStyle name="Total 2 4 3" xfId="20874"/>
    <cellStyle name="Total 2 4 4" xfId="20875"/>
    <cellStyle name="Total 2 4 5" xfId="20876"/>
    <cellStyle name="Total 2 5" xfId="20877"/>
    <cellStyle name="Total 2 5 2" xfId="20878"/>
    <cellStyle name="Total 2 5 3" xfId="20879"/>
    <cellStyle name="Total 2 5 4" xfId="20880"/>
    <cellStyle name="Total 2 5 5" xfId="20881"/>
    <cellStyle name="Total 2 6" xfId="20882"/>
    <cellStyle name="Total 2 6 2" xfId="20883"/>
    <cellStyle name="Total 2 6 3" xfId="20884"/>
    <cellStyle name="Total 2 6 4" xfId="20885"/>
    <cellStyle name="Total 2 6 5" xfId="20886"/>
    <cellStyle name="Total 2 7" xfId="20887"/>
    <cellStyle name="Total 2 7 2" xfId="20888"/>
    <cellStyle name="Total 2 7 3" xfId="20889"/>
    <cellStyle name="Total 2 7 4" xfId="20890"/>
    <cellStyle name="Total 2 7 5" xfId="20891"/>
    <cellStyle name="Total 2 8" xfId="20892"/>
    <cellStyle name="Total 2 8 2" xfId="20893"/>
    <cellStyle name="Total 2 8 3" xfId="20894"/>
    <cellStyle name="Total 2 8 4" xfId="20895"/>
    <cellStyle name="Total 2 8 5" xfId="20896"/>
    <cellStyle name="Total 2 9" xfId="20897"/>
    <cellStyle name="Total 2 9 2" xfId="20898"/>
    <cellStyle name="Total 2 9 3" xfId="20899"/>
    <cellStyle name="Total 2 9 4" xfId="20900"/>
    <cellStyle name="Total 2 9 5" xfId="20901"/>
    <cellStyle name="Total 3" xfId="20902"/>
    <cellStyle name="Total 3 2" xfId="20903"/>
    <cellStyle name="Total 3 3" xfId="20904"/>
    <cellStyle name="Total 4" xfId="20905"/>
    <cellStyle name="Total 4 2" xfId="20906"/>
    <cellStyle name="Total 4 3" xfId="20907"/>
    <cellStyle name="Total 5" xfId="20908"/>
    <cellStyle name="Total 5 2" xfId="20909"/>
    <cellStyle name="Total 5 3" xfId="20910"/>
    <cellStyle name="Total 6" xfId="20911"/>
    <cellStyle name="Total 6 2" xfId="20912"/>
    <cellStyle name="Total 6 3" xfId="20913"/>
    <cellStyle name="Total 7" xfId="20914"/>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4" name="Straight Connector 3"/>
        <xdr:cNvCxnSpPr/>
      </xdr:nvCxnSpPr>
      <xdr:spPr>
        <a:xfrm>
          <a:off x="704850" y="1143000"/>
          <a:ext cx="6324600" cy="1047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zoomScaleNormal="100" workbookViewId="0">
      <selection activeCell="C17" sqref="C17"/>
    </sheetView>
  </sheetViews>
  <sheetFormatPr defaultColWidth="9.140625" defaultRowHeight="14.25"/>
  <cols>
    <col min="1" max="1" width="10.28515625" style="4" customWidth="1"/>
    <col min="2" max="2" width="138.42578125" style="5" bestFit="1" customWidth="1"/>
    <col min="3" max="3" width="39.42578125" style="5" customWidth="1"/>
    <col min="4" max="6" width="9.140625" style="5"/>
    <col min="7" max="7" width="25" style="5" customWidth="1"/>
    <col min="8" max="16384" width="9.140625" style="5"/>
  </cols>
  <sheetData>
    <row r="1" spans="1:3" ht="15">
      <c r="A1" s="199"/>
      <c r="B1" s="247" t="s">
        <v>342</v>
      </c>
      <c r="C1" s="199"/>
    </row>
    <row r="2" spans="1:3">
      <c r="A2" s="248">
        <v>1</v>
      </c>
      <c r="B2" s="390" t="s">
        <v>343</v>
      </c>
      <c r="C2" s="578" t="s">
        <v>755</v>
      </c>
    </row>
    <row r="3" spans="1:3">
      <c r="A3" s="248">
        <v>2</v>
      </c>
      <c r="B3" s="391" t="s">
        <v>339</v>
      </c>
      <c r="C3" s="578" t="s">
        <v>734</v>
      </c>
    </row>
    <row r="4" spans="1:3">
      <c r="A4" s="248">
        <v>3</v>
      </c>
      <c r="B4" s="392" t="s">
        <v>344</v>
      </c>
      <c r="C4" s="578" t="s">
        <v>743</v>
      </c>
    </row>
    <row r="5" spans="1:3">
      <c r="A5" s="249">
        <v>4</v>
      </c>
      <c r="B5" s="393" t="s">
        <v>340</v>
      </c>
      <c r="C5" s="578" t="s">
        <v>756</v>
      </c>
    </row>
    <row r="6" spans="1:3" s="250" customFormat="1" ht="45.75" customHeight="1">
      <c r="A6" s="679" t="s">
        <v>417</v>
      </c>
      <c r="B6" s="680"/>
      <c r="C6" s="680"/>
    </row>
    <row r="7" spans="1:3" ht="15">
      <c r="A7" s="251" t="s">
        <v>29</v>
      </c>
      <c r="B7" s="247" t="s">
        <v>341</v>
      </c>
    </row>
    <row r="8" spans="1:3">
      <c r="A8" s="199">
        <v>1</v>
      </c>
      <c r="B8" s="296" t="s">
        <v>20</v>
      </c>
    </row>
    <row r="9" spans="1:3">
      <c r="A9" s="199">
        <v>2</v>
      </c>
      <c r="B9" s="297" t="s">
        <v>21</v>
      </c>
    </row>
    <row r="10" spans="1:3">
      <c r="A10" s="199">
        <v>3</v>
      </c>
      <c r="B10" s="297" t="s">
        <v>22</v>
      </c>
    </row>
    <row r="11" spans="1:3">
      <c r="A11" s="199">
        <v>4</v>
      </c>
      <c r="B11" s="297" t="s">
        <v>23</v>
      </c>
      <c r="C11" s="112"/>
    </row>
    <row r="12" spans="1:3">
      <c r="A12" s="199">
        <v>5</v>
      </c>
      <c r="B12" s="297" t="s">
        <v>24</v>
      </c>
    </row>
    <row r="13" spans="1:3">
      <c r="A13" s="199">
        <v>6</v>
      </c>
      <c r="B13" s="298" t="s">
        <v>351</v>
      </c>
    </row>
    <row r="14" spans="1:3">
      <c r="A14" s="199">
        <v>7</v>
      </c>
      <c r="B14" s="297" t="s">
        <v>345</v>
      </c>
    </row>
    <row r="15" spans="1:3">
      <c r="A15" s="199">
        <v>8</v>
      </c>
      <c r="B15" s="297" t="s">
        <v>346</v>
      </c>
    </row>
    <row r="16" spans="1:3">
      <c r="A16" s="199">
        <v>9</v>
      </c>
      <c r="B16" s="297" t="s">
        <v>25</v>
      </c>
    </row>
    <row r="17" spans="1:2">
      <c r="A17" s="389" t="s">
        <v>416</v>
      </c>
      <c r="B17" s="388" t="s">
        <v>403</v>
      </c>
    </row>
    <row r="18" spans="1:2">
      <c r="A18" s="199">
        <v>10</v>
      </c>
      <c r="B18" s="297" t="s">
        <v>26</v>
      </c>
    </row>
    <row r="19" spans="1:2">
      <c r="A19" s="199">
        <v>11</v>
      </c>
      <c r="B19" s="298" t="s">
        <v>347</v>
      </c>
    </row>
    <row r="20" spans="1:2">
      <c r="A20" s="199">
        <v>12</v>
      </c>
      <c r="B20" s="298" t="s">
        <v>27</v>
      </c>
    </row>
    <row r="21" spans="1:2">
      <c r="A21" s="440">
        <v>13</v>
      </c>
      <c r="B21" s="441" t="s">
        <v>348</v>
      </c>
    </row>
    <row r="22" spans="1:2">
      <c r="A22" s="440">
        <v>14</v>
      </c>
      <c r="B22" s="442" t="s">
        <v>375</v>
      </c>
    </row>
    <row r="23" spans="1:2">
      <c r="A23" s="443">
        <v>15</v>
      </c>
      <c r="B23" s="444" t="s">
        <v>28</v>
      </c>
    </row>
    <row r="24" spans="1:2">
      <c r="A24" s="443">
        <v>15.1</v>
      </c>
      <c r="B24" s="445" t="s">
        <v>429</v>
      </c>
    </row>
    <row r="25" spans="1:2">
      <c r="A25" s="443">
        <v>16</v>
      </c>
      <c r="B25" s="445" t="s">
        <v>490</v>
      </c>
    </row>
    <row r="26" spans="1:2">
      <c r="A26" s="443">
        <v>17</v>
      </c>
      <c r="B26" s="445" t="s">
        <v>531</v>
      </c>
    </row>
    <row r="27" spans="1:2">
      <c r="A27" s="443">
        <v>18</v>
      </c>
      <c r="B27" s="445" t="s">
        <v>701</v>
      </c>
    </row>
    <row r="28" spans="1:2">
      <c r="A28" s="443">
        <v>19</v>
      </c>
      <c r="B28" s="445" t="s">
        <v>702</v>
      </c>
    </row>
    <row r="29" spans="1:2">
      <c r="A29" s="443">
        <v>20</v>
      </c>
      <c r="B29" s="532" t="s">
        <v>532</v>
      </c>
    </row>
    <row r="30" spans="1:2">
      <c r="A30" s="443">
        <v>21</v>
      </c>
      <c r="B30" s="445" t="s">
        <v>698</v>
      </c>
    </row>
    <row r="31" spans="1:2">
      <c r="A31" s="443">
        <v>22</v>
      </c>
      <c r="B31" s="445" t="s">
        <v>533</v>
      </c>
    </row>
    <row r="32" spans="1:2">
      <c r="A32" s="443">
        <v>23</v>
      </c>
      <c r="B32" s="445" t="s">
        <v>534</v>
      </c>
    </row>
    <row r="33" spans="1:2">
      <c r="A33" s="443">
        <v>24</v>
      </c>
      <c r="B33" s="445" t="s">
        <v>535</v>
      </c>
    </row>
    <row r="34" spans="1:2">
      <c r="A34" s="443">
        <v>25</v>
      </c>
      <c r="B34" s="445" t="s">
        <v>536</v>
      </c>
    </row>
    <row r="35" spans="1:2">
      <c r="A35" s="443">
        <v>26</v>
      </c>
      <c r="B35" s="445" t="s">
        <v>733</v>
      </c>
    </row>
  </sheetData>
  <mergeCells count="1">
    <mergeCell ref="A6:C6"/>
  </mergeCells>
  <hyperlinks>
    <hyperlink ref="B9" location="'2.RC'!A1" display="Balance Sheet"/>
    <hyperlink ref="B12" location="'5. RWA '!A1" display="Risk-Weighted Assets (RWA)"/>
    <hyperlink ref="B8" location="'1. key ratios '!A1" display="Key ratios"/>
    <hyperlink ref="B10" location="'3.PL'!A1" display="Income statement"/>
    <hyperlink ref="B11" location="'4. Off-Balance'!A1" display="Off-balance sheet"/>
    <hyperlink ref="B13" location="'6. Administrators-shareholders'!A1" display="Info about supervisory board, senior management and shareholders"/>
    <hyperlink ref="B14" location="'7. LI1 '!A1" display="Linkages between financial statements and regulatory exposures"/>
    <hyperlink ref="B15" location="'8. LI2'!A1" display="Differences between carrying values per standardized balance sheet used for regulatory reporting purposes and the exposure amounts used for capital adequacy calculation"/>
    <hyperlink ref="B16" location="'9.Capital'!A1" display="Regulatory Capital"/>
    <hyperlink ref="B18" location="'10. CC2'!A1" display="Reconciliation of regulatory capital to balance sheet "/>
    <hyperlink ref="B19" location="'11. CRWA '!A1" display="Credit risk weighted risk exposures"/>
    <hyperlink ref="B20" location="'12. CRM'!A1" display="Credit risk mitigation"/>
    <hyperlink ref="B21" location="'13. CRME '!A1" display="Standardized approach: Credit risk, effect of credit risk mitigation"/>
    <hyperlink ref="B23" location="'15. CCR '!A1" display="Counterparty credit risk"/>
    <hyperlink ref="B22" location="'14. LCR'!A1" display="Liquidity Coverage Ratio"/>
    <hyperlink ref="B17" location="'9.1. Capital Requirements'!A1" display="Capital Adequacy Requirements"/>
    <hyperlink ref="B24" location="'15.1 LR'!A1" display="Leverage Ratio"/>
    <hyperlink ref="B25" location="'16. NSFR'!A1" display="Net Stable Funding Ratio"/>
    <hyperlink ref="B26" location="' 17. Residual Maturity'!A1" display="Exposures distributed by residual maturity and Risk Classes"/>
    <hyperlink ref="B27" location="'18. Assets by Exposure classes'!A1" display="Gross carrying value, book value, reserves, write-offs and reserve charges by risk classes"/>
    <hyperlink ref="B28" location="'19. Assets by Risk Sectors'!A1" display="Gross carrying value, book value, reserves, write-offs and reserve charges by Sectors of income source"/>
    <hyperlink ref="B30" location="'21. NPL'!A1" display="Changes in the stock of non-performing loans"/>
    <hyperlink ref="B31" location="'22. Quality'!A1" display="Distribution of loans, Debt securities  and Off-balance-sheet items according to  Risk classification and Past due days"/>
    <hyperlink ref="B32" location="'23. LTV'!A1" display="Loans Distributed according to LTV ratio, Loan reserves, Value of collateral for loans and loans secured by guarantees according to Risk classification and past due days"/>
    <hyperlink ref="B33" location="'24. Risk Sector'!A1" display="Loans and reserves on loans distributed according to Sectors of income source and risk classification"/>
    <hyperlink ref="B34" location="'25. Collateral'!A1" display="Loans, corporate debt securities and Off-balance-sheet items distributed by type of collateral"/>
    <hyperlink ref="B29" location="'20. Reserves'!A1" display="Change in reserve for loans and Corporate debt securities"/>
    <hyperlink ref="B35" location="'26. Retail Products'!A1" display="General information on retail products"/>
  </hyperlinks>
  <pageMargins left="0.7" right="0.7" top="0.75" bottom="0.75" header="0.3" footer="0.3"/>
  <pageSetup paperSize="9" orientation="portrait" r:id="rId1"/>
  <headerFooter>
    <oddHeader>&amp;C&amp;"Calibri"&amp;10&amp;K0078D7Classification: Restricted to Partners&amp;1#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zoomScale="90" zoomScaleNormal="9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9.5703125" style="115" bestFit="1" customWidth="1"/>
    <col min="2" max="2" width="132.42578125" style="4" customWidth="1"/>
    <col min="3" max="3" width="18.42578125" style="4" customWidth="1"/>
    <col min="4" max="16384" width="9.140625" style="4"/>
  </cols>
  <sheetData>
    <row r="1" spans="1:4">
      <c r="A1" s="2" t="s">
        <v>30</v>
      </c>
      <c r="B1" s="3" t="str">
        <f>'Info '!C2</f>
        <v>JSC ProCredit Bank</v>
      </c>
    </row>
    <row r="2" spans="1:4" s="103" customFormat="1" ht="15.75" customHeight="1">
      <c r="A2" s="103" t="s">
        <v>31</v>
      </c>
      <c r="B2" s="454">
        <v>44742</v>
      </c>
    </row>
    <row r="3" spans="1:4" s="103" customFormat="1" ht="15.75" customHeight="1"/>
    <row r="4" spans="1:4" ht="13.5" thickBot="1">
      <c r="A4" s="115" t="s">
        <v>244</v>
      </c>
      <c r="B4" s="180" t="s">
        <v>243</v>
      </c>
    </row>
    <row r="5" spans="1:4">
      <c r="A5" s="116" t="s">
        <v>6</v>
      </c>
      <c r="B5" s="117"/>
      <c r="C5" s="118" t="s">
        <v>73</v>
      </c>
    </row>
    <row r="6" spans="1:4">
      <c r="A6" s="119">
        <v>1</v>
      </c>
      <c r="B6" s="120" t="s">
        <v>242</v>
      </c>
      <c r="C6" s="121">
        <f>SUM(C7:C11)</f>
        <v>272339160.92589998</v>
      </c>
      <c r="D6" s="233"/>
    </row>
    <row r="7" spans="1:4">
      <c r="A7" s="119">
        <v>2</v>
      </c>
      <c r="B7" s="122" t="s">
        <v>241</v>
      </c>
      <c r="C7" s="123">
        <v>112482804.98999999</v>
      </c>
      <c r="D7" s="233"/>
    </row>
    <row r="8" spans="1:4">
      <c r="A8" s="119">
        <v>3</v>
      </c>
      <c r="B8" s="124" t="s">
        <v>240</v>
      </c>
      <c r="C8" s="123">
        <v>72117569.840000004</v>
      </c>
      <c r="D8" s="233"/>
    </row>
    <row r="9" spans="1:4">
      <c r="A9" s="119">
        <v>4</v>
      </c>
      <c r="B9" s="124" t="s">
        <v>239</v>
      </c>
      <c r="C9" s="123"/>
      <c r="D9" s="233"/>
    </row>
    <row r="10" spans="1:4">
      <c r="A10" s="119">
        <v>5</v>
      </c>
      <c r="B10" s="124" t="s">
        <v>238</v>
      </c>
      <c r="C10" s="123"/>
      <c r="D10" s="233"/>
    </row>
    <row r="11" spans="1:4">
      <c r="A11" s="119">
        <v>6</v>
      </c>
      <c r="B11" s="125" t="s">
        <v>237</v>
      </c>
      <c r="C11" s="123">
        <v>87738786.095899984</v>
      </c>
      <c r="D11" s="233"/>
    </row>
    <row r="12" spans="1:4" s="88" customFormat="1">
      <c r="A12" s="119">
        <v>7</v>
      </c>
      <c r="B12" s="120" t="s">
        <v>236</v>
      </c>
      <c r="C12" s="126">
        <v>7779986.6200000001</v>
      </c>
      <c r="D12" s="233"/>
    </row>
    <row r="13" spans="1:4" s="88" customFormat="1">
      <c r="A13" s="119">
        <v>8</v>
      </c>
      <c r="B13" s="127" t="s">
        <v>235</v>
      </c>
      <c r="C13" s="128"/>
      <c r="D13" s="233"/>
    </row>
    <row r="14" spans="1:4" s="88" customFormat="1" ht="25.5">
      <c r="A14" s="119">
        <v>9</v>
      </c>
      <c r="B14" s="129" t="s">
        <v>234</v>
      </c>
      <c r="C14" s="128"/>
      <c r="D14" s="233"/>
    </row>
    <row r="15" spans="1:4" s="88" customFormat="1">
      <c r="A15" s="119">
        <v>10</v>
      </c>
      <c r="B15" s="130" t="s">
        <v>233</v>
      </c>
      <c r="C15" s="128">
        <v>1585414.4400000002</v>
      </c>
      <c r="D15" s="233"/>
    </row>
    <row r="16" spans="1:4" s="88" customFormat="1">
      <c r="A16" s="119">
        <v>11</v>
      </c>
      <c r="B16" s="131" t="s">
        <v>232</v>
      </c>
      <c r="C16" s="128"/>
      <c r="D16" s="233"/>
    </row>
    <row r="17" spans="1:4" s="88" customFormat="1">
      <c r="A17" s="119">
        <v>12</v>
      </c>
      <c r="B17" s="130" t="s">
        <v>231</v>
      </c>
      <c r="C17" s="128"/>
      <c r="D17" s="233"/>
    </row>
    <row r="18" spans="1:4" s="88" customFormat="1">
      <c r="A18" s="119">
        <v>13</v>
      </c>
      <c r="B18" s="130" t="s">
        <v>230</v>
      </c>
      <c r="C18" s="128"/>
      <c r="D18" s="233"/>
    </row>
    <row r="19" spans="1:4" s="88" customFormat="1">
      <c r="A19" s="119">
        <v>14</v>
      </c>
      <c r="B19" s="130" t="s">
        <v>229</v>
      </c>
      <c r="C19" s="128"/>
      <c r="D19" s="233"/>
    </row>
    <row r="20" spans="1:4" s="88" customFormat="1">
      <c r="A20" s="119">
        <v>15</v>
      </c>
      <c r="B20" s="130" t="s">
        <v>228</v>
      </c>
      <c r="C20" s="128"/>
      <c r="D20" s="233"/>
    </row>
    <row r="21" spans="1:4" s="88" customFormat="1" ht="25.5">
      <c r="A21" s="119">
        <v>16</v>
      </c>
      <c r="B21" s="129" t="s">
        <v>227</v>
      </c>
      <c r="C21" s="128"/>
      <c r="D21" s="233"/>
    </row>
    <row r="22" spans="1:4" s="88" customFormat="1">
      <c r="A22" s="119">
        <v>17</v>
      </c>
      <c r="B22" s="132" t="s">
        <v>226</v>
      </c>
      <c r="C22" s="128">
        <v>6194572.1799999997</v>
      </c>
      <c r="D22" s="233"/>
    </row>
    <row r="23" spans="1:4" s="88" customFormat="1">
      <c r="A23" s="119">
        <v>18</v>
      </c>
      <c r="B23" s="129" t="s">
        <v>225</v>
      </c>
      <c r="C23" s="128">
        <v>0</v>
      </c>
      <c r="D23" s="233"/>
    </row>
    <row r="24" spans="1:4" s="88" customFormat="1" ht="25.5">
      <c r="A24" s="119">
        <v>19</v>
      </c>
      <c r="B24" s="129" t="s">
        <v>202</v>
      </c>
      <c r="C24" s="128">
        <v>0</v>
      </c>
      <c r="D24" s="233"/>
    </row>
    <row r="25" spans="1:4" s="88" customFormat="1">
      <c r="A25" s="119">
        <v>20</v>
      </c>
      <c r="B25" s="133" t="s">
        <v>224</v>
      </c>
      <c r="C25" s="128">
        <v>0</v>
      </c>
      <c r="D25" s="233"/>
    </row>
    <row r="26" spans="1:4" s="88" customFormat="1">
      <c r="A26" s="119">
        <v>21</v>
      </c>
      <c r="B26" s="133" t="s">
        <v>223</v>
      </c>
      <c r="C26" s="128">
        <v>0</v>
      </c>
      <c r="D26" s="233"/>
    </row>
    <row r="27" spans="1:4" s="88" customFormat="1">
      <c r="A27" s="119">
        <v>22</v>
      </c>
      <c r="B27" s="133" t="s">
        <v>222</v>
      </c>
      <c r="C27" s="128">
        <v>0</v>
      </c>
      <c r="D27" s="233"/>
    </row>
    <row r="28" spans="1:4" s="88" customFormat="1">
      <c r="A28" s="119">
        <v>23</v>
      </c>
      <c r="B28" s="134" t="s">
        <v>221</v>
      </c>
      <c r="C28" s="126">
        <v>264559174.30589998</v>
      </c>
      <c r="D28" s="233"/>
    </row>
    <row r="29" spans="1:4" s="88" customFormat="1">
      <c r="A29" s="135"/>
      <c r="B29" s="136"/>
      <c r="C29" s="128"/>
      <c r="D29" s="233"/>
    </row>
    <row r="30" spans="1:4" s="88" customFormat="1">
      <c r="A30" s="135">
        <v>24</v>
      </c>
      <c r="B30" s="134" t="s">
        <v>220</v>
      </c>
      <c r="C30" s="126">
        <v>0</v>
      </c>
      <c r="D30" s="233"/>
    </row>
    <row r="31" spans="1:4" s="88" customFormat="1">
      <c r="A31" s="135">
        <v>25</v>
      </c>
      <c r="B31" s="124" t="s">
        <v>219</v>
      </c>
      <c r="C31" s="137">
        <v>0</v>
      </c>
      <c r="D31" s="233"/>
    </row>
    <row r="32" spans="1:4" s="88" customFormat="1">
      <c r="A32" s="135">
        <v>26</v>
      </c>
      <c r="B32" s="138" t="s">
        <v>300</v>
      </c>
      <c r="C32" s="128"/>
      <c r="D32" s="233"/>
    </row>
    <row r="33" spans="1:4" s="88" customFormat="1">
      <c r="A33" s="135">
        <v>27</v>
      </c>
      <c r="B33" s="138" t="s">
        <v>218</v>
      </c>
      <c r="C33" s="128"/>
      <c r="D33" s="233"/>
    </row>
    <row r="34" spans="1:4" s="88" customFormat="1">
      <c r="A34" s="135">
        <v>28</v>
      </c>
      <c r="B34" s="124" t="s">
        <v>217</v>
      </c>
      <c r="C34" s="128"/>
      <c r="D34" s="233"/>
    </row>
    <row r="35" spans="1:4" s="88" customFormat="1">
      <c r="A35" s="135">
        <v>29</v>
      </c>
      <c r="B35" s="134" t="s">
        <v>216</v>
      </c>
      <c r="C35" s="126">
        <v>0</v>
      </c>
      <c r="D35" s="233"/>
    </row>
    <row r="36" spans="1:4" s="88" customFormat="1">
      <c r="A36" s="135">
        <v>30</v>
      </c>
      <c r="B36" s="129" t="s">
        <v>215</v>
      </c>
      <c r="C36" s="128">
        <v>0</v>
      </c>
      <c r="D36" s="233"/>
    </row>
    <row r="37" spans="1:4" s="88" customFormat="1">
      <c r="A37" s="135">
        <v>31</v>
      </c>
      <c r="B37" s="130" t="s">
        <v>214</v>
      </c>
      <c r="C37" s="128">
        <v>0</v>
      </c>
      <c r="D37" s="233"/>
    </row>
    <row r="38" spans="1:4" s="88" customFormat="1" ht="25.5">
      <c r="A38" s="135">
        <v>32</v>
      </c>
      <c r="B38" s="129" t="s">
        <v>213</v>
      </c>
      <c r="C38" s="128">
        <v>0</v>
      </c>
      <c r="D38" s="233"/>
    </row>
    <row r="39" spans="1:4" s="88" customFormat="1" ht="25.5">
      <c r="A39" s="135">
        <v>33</v>
      </c>
      <c r="B39" s="129" t="s">
        <v>202</v>
      </c>
      <c r="C39" s="128">
        <v>0</v>
      </c>
      <c r="D39" s="233"/>
    </row>
    <row r="40" spans="1:4" s="88" customFormat="1">
      <c r="A40" s="135">
        <v>34</v>
      </c>
      <c r="B40" s="133" t="s">
        <v>212</v>
      </c>
      <c r="C40" s="128">
        <v>0</v>
      </c>
      <c r="D40" s="233"/>
    </row>
    <row r="41" spans="1:4" s="88" customFormat="1">
      <c r="A41" s="135">
        <v>35</v>
      </c>
      <c r="B41" s="134" t="s">
        <v>211</v>
      </c>
      <c r="C41" s="126">
        <v>0</v>
      </c>
      <c r="D41" s="233"/>
    </row>
    <row r="42" spans="1:4" s="88" customFormat="1">
      <c r="A42" s="135"/>
      <c r="B42" s="136"/>
      <c r="C42" s="128"/>
      <c r="D42" s="233"/>
    </row>
    <row r="43" spans="1:4" s="88" customFormat="1">
      <c r="A43" s="135">
        <v>36</v>
      </c>
      <c r="B43" s="139" t="s">
        <v>210</v>
      </c>
      <c r="C43" s="126">
        <v>34499664.259234503</v>
      </c>
      <c r="D43" s="233"/>
    </row>
    <row r="44" spans="1:4" s="88" customFormat="1">
      <c r="A44" s="135">
        <v>37</v>
      </c>
      <c r="B44" s="124" t="s">
        <v>209</v>
      </c>
      <c r="C44" s="128">
        <v>18339400</v>
      </c>
      <c r="D44" s="233"/>
    </row>
    <row r="45" spans="1:4" s="88" customFormat="1">
      <c r="A45" s="135">
        <v>38</v>
      </c>
      <c r="B45" s="124" t="s">
        <v>208</v>
      </c>
      <c r="C45" s="128"/>
      <c r="D45" s="233"/>
    </row>
    <row r="46" spans="1:4" s="88" customFormat="1">
      <c r="A46" s="135">
        <v>39</v>
      </c>
      <c r="B46" s="124" t="s">
        <v>207</v>
      </c>
      <c r="C46" s="128">
        <v>16160264.259234501</v>
      </c>
      <c r="D46" s="233"/>
    </row>
    <row r="47" spans="1:4" s="88" customFormat="1">
      <c r="A47" s="135">
        <v>40</v>
      </c>
      <c r="B47" s="139" t="s">
        <v>206</v>
      </c>
      <c r="C47" s="126">
        <v>0</v>
      </c>
      <c r="D47" s="233"/>
    </row>
    <row r="48" spans="1:4" s="88" customFormat="1">
      <c r="A48" s="135">
        <v>41</v>
      </c>
      <c r="B48" s="129" t="s">
        <v>205</v>
      </c>
      <c r="C48" s="128">
        <v>0</v>
      </c>
      <c r="D48" s="233"/>
    </row>
    <row r="49" spans="1:4" s="88" customFormat="1">
      <c r="A49" s="135">
        <v>42</v>
      </c>
      <c r="B49" s="130" t="s">
        <v>204</v>
      </c>
      <c r="C49" s="128">
        <v>0</v>
      </c>
      <c r="D49" s="233"/>
    </row>
    <row r="50" spans="1:4" s="88" customFormat="1">
      <c r="A50" s="135">
        <v>43</v>
      </c>
      <c r="B50" s="129" t="s">
        <v>203</v>
      </c>
      <c r="C50" s="128">
        <v>0</v>
      </c>
      <c r="D50" s="233"/>
    </row>
    <row r="51" spans="1:4" s="88" customFormat="1" ht="25.5">
      <c r="A51" s="135">
        <v>44</v>
      </c>
      <c r="B51" s="129" t="s">
        <v>202</v>
      </c>
      <c r="C51" s="128">
        <v>0</v>
      </c>
      <c r="D51" s="233"/>
    </row>
    <row r="52" spans="1:4" s="88" customFormat="1" ht="13.5" thickBot="1">
      <c r="A52" s="140">
        <v>45</v>
      </c>
      <c r="B52" s="141" t="s">
        <v>201</v>
      </c>
      <c r="C52" s="142">
        <v>34499664.259234503</v>
      </c>
      <c r="D52" s="233"/>
    </row>
    <row r="55" spans="1:4">
      <c r="B55" s="4" t="s">
        <v>7</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B2" sqref="B2"/>
    </sheetView>
  </sheetViews>
  <sheetFormatPr defaultColWidth="9.140625" defaultRowHeight="12.75"/>
  <cols>
    <col min="1" max="1" width="9.42578125" style="312" bestFit="1" customWidth="1"/>
    <col min="2" max="2" width="59" style="312" customWidth="1"/>
    <col min="3" max="3" width="16.7109375" style="312" bestFit="1" customWidth="1"/>
    <col min="4" max="4" width="14.28515625" style="312" bestFit="1" customWidth="1"/>
    <col min="5" max="16384" width="9.140625" style="312"/>
  </cols>
  <sheetData>
    <row r="1" spans="1:5" ht="15">
      <c r="A1" s="372" t="s">
        <v>30</v>
      </c>
      <c r="B1" s="3" t="str">
        <f>'Info '!C2</f>
        <v>JSC ProCredit Bank</v>
      </c>
    </row>
    <row r="2" spans="1:5" s="279" customFormat="1" ht="15.75" customHeight="1">
      <c r="A2" s="279" t="s">
        <v>31</v>
      </c>
      <c r="B2" s="454">
        <v>44742</v>
      </c>
    </row>
    <row r="3" spans="1:5" s="279" customFormat="1" ht="15.75" customHeight="1"/>
    <row r="4" spans="1:5" ht="13.5" thickBot="1">
      <c r="A4" s="336" t="s">
        <v>402</v>
      </c>
      <c r="B4" s="380" t="s">
        <v>403</v>
      </c>
    </row>
    <row r="5" spans="1:5" s="381" customFormat="1" ht="12.75" customHeight="1">
      <c r="A5" s="438"/>
      <c r="B5" s="439" t="s">
        <v>406</v>
      </c>
      <c r="C5" s="373" t="s">
        <v>404</v>
      </c>
      <c r="D5" s="374" t="s">
        <v>405</v>
      </c>
    </row>
    <row r="6" spans="1:5" s="382" customFormat="1">
      <c r="A6" s="375">
        <v>1</v>
      </c>
      <c r="B6" s="434" t="s">
        <v>407</v>
      </c>
      <c r="C6" s="434"/>
      <c r="D6" s="376"/>
    </row>
    <row r="7" spans="1:5" s="382" customFormat="1">
      <c r="A7" s="377" t="s">
        <v>393</v>
      </c>
      <c r="B7" s="435" t="s">
        <v>408</v>
      </c>
      <c r="C7" s="427">
        <v>4.4999999999999998E-2</v>
      </c>
      <c r="D7" s="625">
        <v>65669056.973063789</v>
      </c>
      <c r="E7" s="629"/>
    </row>
    <row r="8" spans="1:5" s="382" customFormat="1">
      <c r="A8" s="377" t="s">
        <v>394</v>
      </c>
      <c r="B8" s="435" t="s">
        <v>409</v>
      </c>
      <c r="C8" s="428">
        <v>0.06</v>
      </c>
      <c r="D8" s="625">
        <v>87558742.630751714</v>
      </c>
      <c r="E8" s="629"/>
    </row>
    <row r="9" spans="1:5" s="382" customFormat="1">
      <c r="A9" s="377" t="s">
        <v>395</v>
      </c>
      <c r="B9" s="435" t="s">
        <v>410</v>
      </c>
      <c r="C9" s="428">
        <v>0.08</v>
      </c>
      <c r="D9" s="625">
        <v>116744990.17433563</v>
      </c>
      <c r="E9" s="629"/>
    </row>
    <row r="10" spans="1:5" s="382" customFormat="1">
      <c r="A10" s="375" t="s">
        <v>396</v>
      </c>
      <c r="B10" s="434" t="s">
        <v>411</v>
      </c>
      <c r="C10" s="429"/>
      <c r="D10" s="626"/>
      <c r="E10" s="629"/>
    </row>
    <row r="11" spans="1:5" s="383" customFormat="1">
      <c r="A11" s="378" t="s">
        <v>397</v>
      </c>
      <c r="B11" s="426" t="s">
        <v>475</v>
      </c>
      <c r="C11" s="430">
        <v>2.5000000000000001E-2</v>
      </c>
      <c r="D11" s="625">
        <v>36482809.42947989</v>
      </c>
      <c r="E11" s="629"/>
    </row>
    <row r="12" spans="1:5" s="383" customFormat="1">
      <c r="A12" s="378" t="s">
        <v>398</v>
      </c>
      <c r="B12" s="426" t="s">
        <v>412</v>
      </c>
      <c r="C12" s="430">
        <v>0</v>
      </c>
      <c r="D12" s="625">
        <v>0</v>
      </c>
      <c r="E12" s="629"/>
    </row>
    <row r="13" spans="1:5" s="383" customFormat="1">
      <c r="A13" s="378" t="s">
        <v>399</v>
      </c>
      <c r="B13" s="426" t="s">
        <v>413</v>
      </c>
      <c r="C13" s="430">
        <v>0</v>
      </c>
      <c r="D13" s="625">
        <v>0</v>
      </c>
      <c r="E13" s="629"/>
    </row>
    <row r="14" spans="1:5" s="383" customFormat="1">
      <c r="A14" s="375" t="s">
        <v>400</v>
      </c>
      <c r="B14" s="434" t="s">
        <v>473</v>
      </c>
      <c r="C14" s="431"/>
      <c r="D14" s="626"/>
      <c r="E14" s="629"/>
    </row>
    <row r="15" spans="1:5" s="383" customFormat="1">
      <c r="A15" s="378">
        <v>3.1</v>
      </c>
      <c r="B15" s="426" t="s">
        <v>418</v>
      </c>
      <c r="C15" s="430">
        <v>2.7320471862386619E-2</v>
      </c>
      <c r="D15" s="625">
        <v>39869102.739156738</v>
      </c>
      <c r="E15" s="629"/>
    </row>
    <row r="16" spans="1:5" s="383" customFormat="1">
      <c r="A16" s="378">
        <v>3.2</v>
      </c>
      <c r="B16" s="426" t="s">
        <v>419</v>
      </c>
      <c r="C16" s="430">
        <v>3.6539418698508006E-2</v>
      </c>
      <c r="D16" s="625">
        <v>53322425.96166566</v>
      </c>
      <c r="E16" s="629"/>
    </row>
    <row r="17" spans="1:6" s="382" customFormat="1">
      <c r="A17" s="378">
        <v>3.3</v>
      </c>
      <c r="B17" s="426" t="s">
        <v>420</v>
      </c>
      <c r="C17" s="430">
        <v>5.2489815014741363E-2</v>
      </c>
      <c r="D17" s="625">
        <v>76599036.726858437</v>
      </c>
      <c r="E17" s="629"/>
    </row>
    <row r="18" spans="1:6" s="381" customFormat="1" ht="12.75" customHeight="1">
      <c r="A18" s="436"/>
      <c r="B18" s="437" t="s">
        <v>472</v>
      </c>
      <c r="C18" s="432" t="s">
        <v>758</v>
      </c>
      <c r="D18" s="627" t="s">
        <v>759</v>
      </c>
      <c r="E18" s="629"/>
    </row>
    <row r="19" spans="1:6" s="382" customFormat="1">
      <c r="A19" s="379">
        <v>4</v>
      </c>
      <c r="B19" s="426" t="s">
        <v>414</v>
      </c>
      <c r="C19" s="430">
        <v>9.7320471862386626E-2</v>
      </c>
      <c r="D19" s="625">
        <v>142020969.14170042</v>
      </c>
      <c r="E19" s="629"/>
    </row>
    <row r="20" spans="1:6" s="382" customFormat="1">
      <c r="A20" s="379">
        <v>5</v>
      </c>
      <c r="B20" s="426" t="s">
        <v>135</v>
      </c>
      <c r="C20" s="430">
        <v>0.121539418698508</v>
      </c>
      <c r="D20" s="625">
        <v>177363978.02189726</v>
      </c>
      <c r="E20" s="629"/>
    </row>
    <row r="21" spans="1:6" s="382" customFormat="1" ht="13.5" thickBot="1">
      <c r="A21" s="384" t="s">
        <v>401</v>
      </c>
      <c r="B21" s="385" t="s">
        <v>415</v>
      </c>
      <c r="C21" s="433">
        <v>0.15748981501474138</v>
      </c>
      <c r="D21" s="628">
        <v>229826836.33067399</v>
      </c>
      <c r="E21" s="629"/>
    </row>
    <row r="22" spans="1:6">
      <c r="F22" s="336"/>
    </row>
    <row r="23" spans="1:6">
      <c r="B23" s="335"/>
    </row>
  </sheetData>
  <conditionalFormatting sqref="C21">
    <cfRule type="cellIs" dxfId="21" priority="1" operator="lessThan">
      <formula>#REF!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140625" defaultRowHeight="14.25"/>
  <cols>
    <col min="1" max="1" width="10.7109375" style="4" customWidth="1"/>
    <col min="2" max="2" width="91.85546875" style="4" customWidth="1"/>
    <col min="3" max="3" width="53.140625" style="4" customWidth="1"/>
    <col min="4" max="4" width="32.28515625" style="4" customWidth="1"/>
    <col min="5" max="5" width="9.42578125" style="5" customWidth="1"/>
    <col min="6" max="16384" width="9.140625" style="5"/>
  </cols>
  <sheetData>
    <row r="1" spans="1:6">
      <c r="A1" s="2" t="s">
        <v>30</v>
      </c>
      <c r="B1" s="3" t="str">
        <f>'Info '!C2</f>
        <v>JSC ProCredit Bank</v>
      </c>
      <c r="E1" s="4"/>
      <c r="F1" s="4"/>
    </row>
    <row r="2" spans="1:6" s="103" customFormat="1" ht="15.75" customHeight="1">
      <c r="A2" s="2" t="s">
        <v>31</v>
      </c>
      <c r="B2" s="454">
        <v>44742</v>
      </c>
    </row>
    <row r="3" spans="1:6" s="103" customFormat="1" ht="15.75" customHeight="1">
      <c r="A3" s="143"/>
    </row>
    <row r="4" spans="1:6" s="103" customFormat="1" ht="15.75" customHeight="1" thickBot="1">
      <c r="A4" s="103" t="s">
        <v>86</v>
      </c>
      <c r="B4" s="270" t="s">
        <v>284</v>
      </c>
      <c r="D4" s="48" t="s">
        <v>73</v>
      </c>
    </row>
    <row r="5" spans="1:6" ht="25.5">
      <c r="A5" s="144" t="s">
        <v>6</v>
      </c>
      <c r="B5" s="301" t="s">
        <v>338</v>
      </c>
      <c r="C5" s="145" t="s">
        <v>91</v>
      </c>
      <c r="D5" s="146" t="s">
        <v>92</v>
      </c>
    </row>
    <row r="6" spans="1:6">
      <c r="A6" s="108">
        <v>1</v>
      </c>
      <c r="B6" s="147" t="s">
        <v>35</v>
      </c>
      <c r="C6" s="148">
        <v>35408949.18</v>
      </c>
      <c r="D6" s="149"/>
      <c r="E6" s="150"/>
    </row>
    <row r="7" spans="1:6">
      <c r="A7" s="108">
        <v>2</v>
      </c>
      <c r="B7" s="151" t="s">
        <v>36</v>
      </c>
      <c r="C7" s="152">
        <v>235894099.93000001</v>
      </c>
      <c r="D7" s="153"/>
      <c r="E7" s="150"/>
    </row>
    <row r="8" spans="1:6">
      <c r="A8" s="108">
        <v>3</v>
      </c>
      <c r="B8" s="151" t="s">
        <v>37</v>
      </c>
      <c r="C8" s="152">
        <v>107387302.96000001</v>
      </c>
      <c r="D8" s="153"/>
      <c r="E8" s="150"/>
    </row>
    <row r="9" spans="1:6">
      <c r="A9" s="108">
        <v>4</v>
      </c>
      <c r="B9" s="151" t="s">
        <v>38</v>
      </c>
      <c r="C9" s="152">
        <v>0</v>
      </c>
      <c r="D9" s="153"/>
      <c r="E9" s="150"/>
    </row>
    <row r="10" spans="1:6">
      <c r="A10" s="108">
        <v>5</v>
      </c>
      <c r="B10" s="151" t="s">
        <v>39</v>
      </c>
      <c r="C10" s="152">
        <v>68220808.359999999</v>
      </c>
      <c r="D10" s="153"/>
      <c r="E10" s="150"/>
    </row>
    <row r="11" spans="1:6">
      <c r="A11" s="108">
        <v>6.1</v>
      </c>
      <c r="B11" s="271" t="s">
        <v>40</v>
      </c>
      <c r="C11" s="154">
        <v>1256240645.26</v>
      </c>
      <c r="D11" s="155"/>
      <c r="E11" s="150"/>
    </row>
    <row r="12" spans="1:6">
      <c r="A12" s="108">
        <v>6.2</v>
      </c>
      <c r="B12" s="272" t="s">
        <v>41</v>
      </c>
      <c r="C12" s="154">
        <v>-42966301.189999998</v>
      </c>
      <c r="D12" s="155"/>
      <c r="E12" s="150"/>
    </row>
    <row r="13" spans="1:6">
      <c r="A13" s="108" t="s">
        <v>704</v>
      </c>
      <c r="B13" s="157" t="s">
        <v>706</v>
      </c>
      <c r="C13" s="154">
        <v>-16160264.259234501</v>
      </c>
      <c r="D13" s="155" t="s">
        <v>760</v>
      </c>
      <c r="E13" s="150"/>
    </row>
    <row r="14" spans="1:6">
      <c r="A14" s="108" t="s">
        <v>705</v>
      </c>
      <c r="B14" s="157" t="s">
        <v>707</v>
      </c>
      <c r="C14" s="154">
        <v>0</v>
      </c>
      <c r="D14" s="155"/>
      <c r="E14" s="150"/>
    </row>
    <row r="15" spans="1:6">
      <c r="A15" s="108">
        <v>6</v>
      </c>
      <c r="B15" s="151" t="s">
        <v>42</v>
      </c>
      <c r="C15" s="156">
        <v>1213274344.0699999</v>
      </c>
      <c r="D15" s="155"/>
      <c r="E15" s="150"/>
    </row>
    <row r="16" spans="1:6">
      <c r="A16" s="108">
        <v>7</v>
      </c>
      <c r="B16" s="151" t="s">
        <v>43</v>
      </c>
      <c r="C16" s="152">
        <v>5900423.7812000001</v>
      </c>
      <c r="D16" s="153"/>
      <c r="E16" s="150"/>
    </row>
    <row r="17" spans="1:5">
      <c r="A17" s="108">
        <v>8</v>
      </c>
      <c r="B17" s="299" t="s">
        <v>197</v>
      </c>
      <c r="C17" s="152">
        <v>184536.97</v>
      </c>
      <c r="D17" s="153"/>
      <c r="E17" s="150"/>
    </row>
    <row r="18" spans="1:5">
      <c r="A18" s="108">
        <v>9</v>
      </c>
      <c r="B18" s="151" t="s">
        <v>44</v>
      </c>
      <c r="C18" s="152">
        <v>6349426.8300000001</v>
      </c>
      <c r="D18" s="153"/>
      <c r="E18" s="150"/>
    </row>
    <row r="19" spans="1:5">
      <c r="A19" s="108">
        <v>9.1</v>
      </c>
      <c r="B19" s="157" t="s">
        <v>88</v>
      </c>
      <c r="C19" s="154">
        <v>6194572.1799999997</v>
      </c>
      <c r="D19" s="153" t="s">
        <v>761</v>
      </c>
      <c r="E19" s="150"/>
    </row>
    <row r="20" spans="1:5">
      <c r="A20" s="108">
        <v>9.1999999999999993</v>
      </c>
      <c r="B20" s="157" t="s">
        <v>89</v>
      </c>
      <c r="C20" s="154"/>
      <c r="D20" s="153"/>
      <c r="E20" s="150"/>
    </row>
    <row r="21" spans="1:5">
      <c r="A21" s="108">
        <v>9.3000000000000007</v>
      </c>
      <c r="B21" s="273" t="s">
        <v>266</v>
      </c>
      <c r="C21" s="154"/>
      <c r="D21" s="153"/>
      <c r="E21" s="150"/>
    </row>
    <row r="22" spans="1:5">
      <c r="A22" s="108">
        <v>10</v>
      </c>
      <c r="B22" s="151" t="s">
        <v>45</v>
      </c>
      <c r="C22" s="152">
        <v>48769335.229999997</v>
      </c>
      <c r="D22" s="153"/>
      <c r="E22" s="150"/>
    </row>
    <row r="23" spans="1:5">
      <c r="A23" s="108">
        <v>10.1</v>
      </c>
      <c r="B23" s="157" t="s">
        <v>90</v>
      </c>
      <c r="C23" s="152">
        <v>1585414.4400000002</v>
      </c>
      <c r="D23" s="158" t="s">
        <v>762</v>
      </c>
      <c r="E23" s="150"/>
    </row>
    <row r="24" spans="1:5">
      <c r="A24" s="108">
        <v>11</v>
      </c>
      <c r="B24" s="159" t="s">
        <v>46</v>
      </c>
      <c r="C24" s="160">
        <v>15861285.259999998</v>
      </c>
      <c r="D24" s="161"/>
      <c r="E24" s="150"/>
    </row>
    <row r="25" spans="1:5">
      <c r="A25" s="108">
        <v>12</v>
      </c>
      <c r="B25" s="162" t="s">
        <v>47</v>
      </c>
      <c r="C25" s="163">
        <v>1737250512.5711999</v>
      </c>
      <c r="D25" s="164"/>
      <c r="E25" s="150"/>
    </row>
    <row r="26" spans="1:5">
      <c r="A26" s="108">
        <v>13</v>
      </c>
      <c r="B26" s="151" t="s">
        <v>49</v>
      </c>
      <c r="C26" s="165">
        <v>0</v>
      </c>
      <c r="D26" s="166"/>
      <c r="E26" s="150"/>
    </row>
    <row r="27" spans="1:5">
      <c r="A27" s="108">
        <v>14</v>
      </c>
      <c r="B27" s="151" t="s">
        <v>50</v>
      </c>
      <c r="C27" s="152">
        <v>256967043.47000003</v>
      </c>
      <c r="D27" s="153"/>
      <c r="E27" s="150"/>
    </row>
    <row r="28" spans="1:5">
      <c r="A28" s="108">
        <v>15</v>
      </c>
      <c r="B28" s="151" t="s">
        <v>51</v>
      </c>
      <c r="C28" s="152">
        <v>357574472.74000001</v>
      </c>
      <c r="D28" s="153"/>
      <c r="E28" s="150"/>
    </row>
    <row r="29" spans="1:5">
      <c r="A29" s="108">
        <v>16</v>
      </c>
      <c r="B29" s="151" t="s">
        <v>52</v>
      </c>
      <c r="C29" s="152">
        <v>329207062</v>
      </c>
      <c r="D29" s="153"/>
      <c r="E29" s="150"/>
    </row>
    <row r="30" spans="1:5">
      <c r="A30" s="108">
        <v>17</v>
      </c>
      <c r="B30" s="151" t="s">
        <v>53</v>
      </c>
      <c r="C30" s="152">
        <v>0</v>
      </c>
      <c r="D30" s="153"/>
      <c r="E30" s="150"/>
    </row>
    <row r="31" spans="1:5">
      <c r="A31" s="108">
        <v>18</v>
      </c>
      <c r="B31" s="151" t="s">
        <v>54</v>
      </c>
      <c r="C31" s="152">
        <v>472646235.40710002</v>
      </c>
      <c r="D31" s="153"/>
      <c r="E31" s="150"/>
    </row>
    <row r="32" spans="1:5">
      <c r="A32" s="108">
        <v>19</v>
      </c>
      <c r="B32" s="151" t="s">
        <v>55</v>
      </c>
      <c r="C32" s="152">
        <v>7528529.6900000004</v>
      </c>
      <c r="D32" s="153"/>
      <c r="E32" s="150"/>
    </row>
    <row r="33" spans="1:5">
      <c r="A33" s="108">
        <v>20</v>
      </c>
      <c r="B33" s="151" t="s">
        <v>56</v>
      </c>
      <c r="C33" s="152">
        <v>18255258.267200001</v>
      </c>
      <c r="D33" s="153"/>
      <c r="E33" s="150"/>
    </row>
    <row r="34" spans="1:5">
      <c r="A34" s="108">
        <v>20.100000000000001</v>
      </c>
      <c r="B34" s="167" t="s">
        <v>709</v>
      </c>
      <c r="C34" s="160">
        <v>1391921.4412000002</v>
      </c>
      <c r="D34" s="161"/>
      <c r="E34" s="150"/>
    </row>
    <row r="35" spans="1:5">
      <c r="A35" s="108">
        <v>21</v>
      </c>
      <c r="B35" s="159" t="s">
        <v>57</v>
      </c>
      <c r="C35" s="160">
        <v>22732750</v>
      </c>
      <c r="D35" s="161"/>
      <c r="E35" s="150"/>
    </row>
    <row r="36" spans="1:5">
      <c r="A36" s="108">
        <v>21.1</v>
      </c>
      <c r="B36" s="167" t="s">
        <v>708</v>
      </c>
      <c r="C36" s="168">
        <v>18339400</v>
      </c>
      <c r="D36" s="169" t="s">
        <v>763</v>
      </c>
      <c r="E36" s="150"/>
    </row>
    <row r="37" spans="1:5">
      <c r="A37" s="108">
        <v>22</v>
      </c>
      <c r="B37" s="162" t="s">
        <v>58</v>
      </c>
      <c r="C37" s="163">
        <v>1464911351.5743001</v>
      </c>
      <c r="D37" s="164"/>
      <c r="E37" s="150"/>
    </row>
    <row r="38" spans="1:5">
      <c r="A38" s="108">
        <v>23</v>
      </c>
      <c r="B38" s="159" t="s">
        <v>60</v>
      </c>
      <c r="C38" s="152">
        <v>112482804.98999999</v>
      </c>
      <c r="D38" s="153" t="s">
        <v>764</v>
      </c>
      <c r="E38" s="150"/>
    </row>
    <row r="39" spans="1:5">
      <c r="A39" s="108">
        <v>24</v>
      </c>
      <c r="B39" s="159" t="s">
        <v>61</v>
      </c>
      <c r="C39" s="152">
        <v>0</v>
      </c>
      <c r="D39" s="153"/>
      <c r="E39" s="150"/>
    </row>
    <row r="40" spans="1:5">
      <c r="A40" s="108">
        <v>25</v>
      </c>
      <c r="B40" s="159" t="s">
        <v>62</v>
      </c>
      <c r="C40" s="152">
        <v>0</v>
      </c>
      <c r="D40" s="153"/>
      <c r="E40" s="150"/>
    </row>
    <row r="41" spans="1:5">
      <c r="A41" s="108">
        <v>26</v>
      </c>
      <c r="B41" s="159" t="s">
        <v>63</v>
      </c>
      <c r="C41" s="152">
        <v>72117569.840000004</v>
      </c>
      <c r="D41" s="153" t="s">
        <v>765</v>
      </c>
      <c r="E41" s="150"/>
    </row>
    <row r="42" spans="1:5">
      <c r="A42" s="108">
        <v>27</v>
      </c>
      <c r="B42" s="159" t="s">
        <v>64</v>
      </c>
      <c r="C42" s="152">
        <v>0</v>
      </c>
      <c r="D42" s="153"/>
      <c r="E42" s="150"/>
    </row>
    <row r="43" spans="1:5">
      <c r="A43" s="108">
        <v>28</v>
      </c>
      <c r="B43" s="159" t="s">
        <v>65</v>
      </c>
      <c r="C43" s="152">
        <v>87738786.095899984</v>
      </c>
      <c r="D43" s="153" t="s">
        <v>766</v>
      </c>
      <c r="E43" s="150"/>
    </row>
    <row r="44" spans="1:5">
      <c r="A44" s="108">
        <v>29</v>
      </c>
      <c r="B44" s="159" t="s">
        <v>66</v>
      </c>
      <c r="C44" s="152">
        <v>0</v>
      </c>
      <c r="D44" s="153"/>
      <c r="E44" s="150"/>
    </row>
    <row r="45" spans="1:5" ht="15" thickBot="1">
      <c r="A45" s="170">
        <v>30</v>
      </c>
      <c r="B45" s="171" t="s">
        <v>264</v>
      </c>
      <c r="C45" s="172">
        <f>SUM(C38:C44)</f>
        <v>272339160.92589998</v>
      </c>
      <c r="D45" s="173"/>
      <c r="E45" s="150"/>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
  <sheetViews>
    <sheetView zoomScale="70" zoomScaleNormal="7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10.5703125" style="4" bestFit="1" customWidth="1"/>
    <col min="2" max="2" width="95" style="4" customWidth="1"/>
    <col min="3" max="3" width="13" style="4" bestFit="1" customWidth="1"/>
    <col min="4" max="4" width="16.42578125" style="4" bestFit="1" customWidth="1"/>
    <col min="5" max="5" width="13" style="4" bestFit="1" customWidth="1"/>
    <col min="6" max="6" width="16.42578125" style="4" bestFit="1" customWidth="1"/>
    <col min="7" max="7" width="13" style="4" bestFit="1" customWidth="1"/>
    <col min="8" max="8" width="13.28515625" style="4" bestFit="1" customWidth="1"/>
    <col min="9" max="9" width="13" style="4" bestFit="1" customWidth="1"/>
    <col min="10" max="10" width="13.28515625" style="4" bestFit="1" customWidth="1"/>
    <col min="11" max="11" width="13" style="4" bestFit="1" customWidth="1"/>
    <col min="12" max="16" width="13" style="46" bestFit="1" customWidth="1"/>
    <col min="17" max="17" width="14.7109375" style="46" customWidth="1"/>
    <col min="18" max="18" width="13" style="46" bestFit="1" customWidth="1"/>
    <col min="19" max="19" width="34.85546875" style="46" customWidth="1"/>
    <col min="20" max="16384" width="9.140625" style="46"/>
  </cols>
  <sheetData>
    <row r="1" spans="1:19">
      <c r="A1" s="2" t="s">
        <v>30</v>
      </c>
      <c r="B1" s="3" t="str">
        <f>'Info '!C2</f>
        <v>JSC ProCredit Bank</v>
      </c>
    </row>
    <row r="2" spans="1:19">
      <c r="A2" s="2" t="s">
        <v>31</v>
      </c>
      <c r="B2" s="454">
        <v>44742</v>
      </c>
    </row>
    <row r="4" spans="1:19" ht="26.25" thickBot="1">
      <c r="A4" s="4" t="s">
        <v>247</v>
      </c>
      <c r="B4" s="323" t="s">
        <v>373</v>
      </c>
    </row>
    <row r="5" spans="1:19" s="309" customFormat="1">
      <c r="A5" s="304"/>
      <c r="B5" s="305"/>
      <c r="C5" s="306" t="s">
        <v>0</v>
      </c>
      <c r="D5" s="306" t="s">
        <v>1</v>
      </c>
      <c r="E5" s="306" t="s">
        <v>2</v>
      </c>
      <c r="F5" s="306" t="s">
        <v>3</v>
      </c>
      <c r="G5" s="306" t="s">
        <v>4</v>
      </c>
      <c r="H5" s="306" t="s">
        <v>5</v>
      </c>
      <c r="I5" s="306" t="s">
        <v>8</v>
      </c>
      <c r="J5" s="306" t="s">
        <v>9</v>
      </c>
      <c r="K5" s="306" t="s">
        <v>10</v>
      </c>
      <c r="L5" s="306" t="s">
        <v>11</v>
      </c>
      <c r="M5" s="306" t="s">
        <v>12</v>
      </c>
      <c r="N5" s="306" t="s">
        <v>13</v>
      </c>
      <c r="O5" s="306" t="s">
        <v>356</v>
      </c>
      <c r="P5" s="306" t="s">
        <v>357</v>
      </c>
      <c r="Q5" s="306" t="s">
        <v>358</v>
      </c>
      <c r="R5" s="307" t="s">
        <v>359</v>
      </c>
      <c r="S5" s="308" t="s">
        <v>360</v>
      </c>
    </row>
    <row r="6" spans="1:19" s="309" customFormat="1" ht="99" customHeight="1">
      <c r="A6" s="310"/>
      <c r="B6" s="701" t="s">
        <v>361</v>
      </c>
      <c r="C6" s="697">
        <v>0</v>
      </c>
      <c r="D6" s="698"/>
      <c r="E6" s="697">
        <v>0.2</v>
      </c>
      <c r="F6" s="698"/>
      <c r="G6" s="697">
        <v>0.35</v>
      </c>
      <c r="H6" s="698"/>
      <c r="I6" s="697">
        <v>0.5</v>
      </c>
      <c r="J6" s="698"/>
      <c r="K6" s="697">
        <v>0.75</v>
      </c>
      <c r="L6" s="698"/>
      <c r="M6" s="697">
        <v>1</v>
      </c>
      <c r="N6" s="698"/>
      <c r="O6" s="697">
        <v>1.5</v>
      </c>
      <c r="P6" s="698"/>
      <c r="Q6" s="697">
        <v>2.5</v>
      </c>
      <c r="R6" s="698"/>
      <c r="S6" s="699" t="s">
        <v>246</v>
      </c>
    </row>
    <row r="7" spans="1:19" s="309" customFormat="1" ht="30.75" customHeight="1">
      <c r="A7" s="310"/>
      <c r="B7" s="702"/>
      <c r="C7" s="300" t="s">
        <v>249</v>
      </c>
      <c r="D7" s="300" t="s">
        <v>248</v>
      </c>
      <c r="E7" s="300" t="s">
        <v>249</v>
      </c>
      <c r="F7" s="300" t="s">
        <v>248</v>
      </c>
      <c r="G7" s="300" t="s">
        <v>249</v>
      </c>
      <c r="H7" s="300" t="s">
        <v>248</v>
      </c>
      <c r="I7" s="300" t="s">
        <v>249</v>
      </c>
      <c r="J7" s="300" t="s">
        <v>248</v>
      </c>
      <c r="K7" s="300" t="s">
        <v>249</v>
      </c>
      <c r="L7" s="300" t="s">
        <v>248</v>
      </c>
      <c r="M7" s="300" t="s">
        <v>249</v>
      </c>
      <c r="N7" s="300" t="s">
        <v>248</v>
      </c>
      <c r="O7" s="300" t="s">
        <v>249</v>
      </c>
      <c r="P7" s="300" t="s">
        <v>248</v>
      </c>
      <c r="Q7" s="300" t="s">
        <v>249</v>
      </c>
      <c r="R7" s="300" t="s">
        <v>248</v>
      </c>
      <c r="S7" s="700"/>
    </row>
    <row r="8" spans="1:19" s="176" customFormat="1">
      <c r="A8" s="174">
        <v>1</v>
      </c>
      <c r="B8" s="1" t="s">
        <v>94</v>
      </c>
      <c r="C8" s="175">
        <v>99827973.290000007</v>
      </c>
      <c r="D8" s="175"/>
      <c r="E8" s="175"/>
      <c r="F8" s="175"/>
      <c r="G8" s="175"/>
      <c r="H8" s="175"/>
      <c r="I8" s="175"/>
      <c r="J8" s="175"/>
      <c r="K8" s="175"/>
      <c r="L8" s="175"/>
      <c r="M8" s="175">
        <v>204355596.10570002</v>
      </c>
      <c r="N8" s="175"/>
      <c r="O8" s="175"/>
      <c r="P8" s="175"/>
      <c r="Q8" s="175"/>
      <c r="R8" s="175"/>
      <c r="S8" s="324">
        <v>204355596.10570002</v>
      </c>
    </row>
    <row r="9" spans="1:19" s="176" customFormat="1">
      <c r="A9" s="174">
        <v>2</v>
      </c>
      <c r="B9" s="1" t="s">
        <v>95</v>
      </c>
      <c r="C9" s="175"/>
      <c r="D9" s="175"/>
      <c r="E9" s="175"/>
      <c r="F9" s="175"/>
      <c r="G9" s="175"/>
      <c r="H9" s="175"/>
      <c r="I9" s="175"/>
      <c r="J9" s="175"/>
      <c r="K9" s="175"/>
      <c r="L9" s="175"/>
      <c r="M9" s="175"/>
      <c r="N9" s="175"/>
      <c r="O9" s="175"/>
      <c r="P9" s="175"/>
      <c r="Q9" s="175"/>
      <c r="R9" s="175"/>
      <c r="S9" s="324">
        <v>0</v>
      </c>
    </row>
    <row r="10" spans="1:19" s="176" customFormat="1">
      <c r="A10" s="174">
        <v>3</v>
      </c>
      <c r="B10" s="1" t="s">
        <v>267</v>
      </c>
      <c r="C10" s="175"/>
      <c r="D10" s="175"/>
      <c r="E10" s="175"/>
      <c r="F10" s="175"/>
      <c r="G10" s="175"/>
      <c r="H10" s="175"/>
      <c r="I10" s="175"/>
      <c r="J10" s="175"/>
      <c r="K10" s="175"/>
      <c r="L10" s="175"/>
      <c r="M10" s="175"/>
      <c r="N10" s="175"/>
      <c r="O10" s="175"/>
      <c r="P10" s="175"/>
      <c r="Q10" s="175"/>
      <c r="R10" s="175"/>
      <c r="S10" s="324">
        <v>0</v>
      </c>
    </row>
    <row r="11" spans="1:19" s="176" customFormat="1">
      <c r="A11" s="174">
        <v>4</v>
      </c>
      <c r="B11" s="1" t="s">
        <v>96</v>
      </c>
      <c r="C11" s="175"/>
      <c r="D11" s="175"/>
      <c r="E11" s="175"/>
      <c r="F11" s="175"/>
      <c r="G11" s="175"/>
      <c r="H11" s="175"/>
      <c r="I11" s="175"/>
      <c r="J11" s="175"/>
      <c r="K11" s="175"/>
      <c r="L11" s="175"/>
      <c r="M11" s="175"/>
      <c r="N11" s="175"/>
      <c r="O11" s="175"/>
      <c r="P11" s="175"/>
      <c r="Q11" s="175"/>
      <c r="R11" s="175"/>
      <c r="S11" s="324">
        <v>0</v>
      </c>
    </row>
    <row r="12" spans="1:19" s="176" customFormat="1">
      <c r="A12" s="174">
        <v>5</v>
      </c>
      <c r="B12" s="1" t="s">
        <v>97</v>
      </c>
      <c r="C12" s="175"/>
      <c r="D12" s="175"/>
      <c r="E12" s="175"/>
      <c r="F12" s="175"/>
      <c r="G12" s="175"/>
      <c r="H12" s="175"/>
      <c r="I12" s="175"/>
      <c r="J12" s="175"/>
      <c r="K12" s="175"/>
      <c r="L12" s="175"/>
      <c r="M12" s="175"/>
      <c r="N12" s="175"/>
      <c r="O12" s="175"/>
      <c r="P12" s="175"/>
      <c r="Q12" s="175"/>
      <c r="R12" s="175"/>
      <c r="S12" s="324">
        <v>0</v>
      </c>
    </row>
    <row r="13" spans="1:19" s="176" customFormat="1">
      <c r="A13" s="174">
        <v>6</v>
      </c>
      <c r="B13" s="1" t="s">
        <v>98</v>
      </c>
      <c r="C13" s="175"/>
      <c r="D13" s="175"/>
      <c r="E13" s="175">
        <v>104051967.29979999</v>
      </c>
      <c r="F13" s="175"/>
      <c r="G13" s="175"/>
      <c r="H13" s="175"/>
      <c r="I13" s="175">
        <v>3103987.2431999999</v>
      </c>
      <c r="J13" s="175"/>
      <c r="K13" s="175"/>
      <c r="L13" s="175"/>
      <c r="M13" s="175">
        <v>1570941.9991000001</v>
      </c>
      <c r="N13" s="175"/>
      <c r="O13" s="175">
        <v>239720.11970000001</v>
      </c>
      <c r="P13" s="175"/>
      <c r="Q13" s="175"/>
      <c r="R13" s="175"/>
      <c r="S13" s="324">
        <v>24292909.260209996</v>
      </c>
    </row>
    <row r="14" spans="1:19" s="176" customFormat="1">
      <c r="A14" s="174">
        <v>7</v>
      </c>
      <c r="B14" s="1" t="s">
        <v>99</v>
      </c>
      <c r="C14" s="175"/>
      <c r="D14" s="175"/>
      <c r="E14" s="175"/>
      <c r="F14" s="175"/>
      <c r="G14" s="175">
        <v>0</v>
      </c>
      <c r="H14" s="175"/>
      <c r="I14" s="175">
        <v>0</v>
      </c>
      <c r="J14" s="175"/>
      <c r="K14" s="175">
        <v>0</v>
      </c>
      <c r="L14" s="175"/>
      <c r="M14" s="175">
        <v>837266850.26719999</v>
      </c>
      <c r="N14" s="175">
        <v>77298517.9586</v>
      </c>
      <c r="O14" s="175">
        <v>0</v>
      </c>
      <c r="P14" s="175"/>
      <c r="Q14" s="175"/>
      <c r="R14" s="175"/>
      <c r="S14" s="324">
        <v>914565368.22580004</v>
      </c>
    </row>
    <row r="15" spans="1:19" s="176" customFormat="1">
      <c r="A15" s="174">
        <v>8</v>
      </c>
      <c r="B15" s="1" t="s">
        <v>100</v>
      </c>
      <c r="C15" s="175"/>
      <c r="D15" s="175"/>
      <c r="E15" s="175"/>
      <c r="F15" s="175"/>
      <c r="G15" s="175">
        <v>0</v>
      </c>
      <c r="H15" s="175"/>
      <c r="I15" s="175">
        <v>0</v>
      </c>
      <c r="J15" s="175"/>
      <c r="K15" s="175">
        <v>367632393.32359999</v>
      </c>
      <c r="L15" s="175"/>
      <c r="M15" s="175">
        <v>0</v>
      </c>
      <c r="N15" s="175"/>
      <c r="O15" s="175">
        <v>0</v>
      </c>
      <c r="P15" s="175"/>
      <c r="Q15" s="175"/>
      <c r="R15" s="175"/>
      <c r="S15" s="324">
        <v>275724294.99269998</v>
      </c>
    </row>
    <row r="16" spans="1:19" s="176" customFormat="1">
      <c r="A16" s="174">
        <v>9</v>
      </c>
      <c r="B16" s="1" t="s">
        <v>101</v>
      </c>
      <c r="C16" s="175"/>
      <c r="D16" s="175"/>
      <c r="E16" s="175"/>
      <c r="F16" s="175"/>
      <c r="G16" s="175">
        <v>0</v>
      </c>
      <c r="H16" s="175"/>
      <c r="I16" s="175">
        <v>0</v>
      </c>
      <c r="J16" s="175"/>
      <c r="K16" s="175">
        <v>0</v>
      </c>
      <c r="L16" s="175"/>
      <c r="M16" s="175">
        <v>0</v>
      </c>
      <c r="N16" s="175"/>
      <c r="O16" s="175">
        <v>0</v>
      </c>
      <c r="P16" s="175"/>
      <c r="Q16" s="175"/>
      <c r="R16" s="175"/>
      <c r="S16" s="324">
        <v>0</v>
      </c>
    </row>
    <row r="17" spans="1:19" s="176" customFormat="1">
      <c r="A17" s="174">
        <v>10</v>
      </c>
      <c r="B17" s="1" t="s">
        <v>102</v>
      </c>
      <c r="C17" s="175"/>
      <c r="D17" s="175"/>
      <c r="E17" s="175"/>
      <c r="F17" s="175"/>
      <c r="G17" s="175">
        <v>0</v>
      </c>
      <c r="H17" s="175"/>
      <c r="I17" s="175">
        <v>0</v>
      </c>
      <c r="J17" s="175"/>
      <c r="K17" s="175">
        <v>0</v>
      </c>
      <c r="L17" s="175"/>
      <c r="M17" s="175">
        <v>4569470.1552000009</v>
      </c>
      <c r="N17" s="175"/>
      <c r="O17" s="175">
        <v>0</v>
      </c>
      <c r="P17" s="175"/>
      <c r="Q17" s="175"/>
      <c r="R17" s="175"/>
      <c r="S17" s="324">
        <v>4569470.1552000009</v>
      </c>
    </row>
    <row r="18" spans="1:19" s="176" customFormat="1">
      <c r="A18" s="174">
        <v>11</v>
      </c>
      <c r="B18" s="1" t="s">
        <v>103</v>
      </c>
      <c r="C18" s="175"/>
      <c r="D18" s="175"/>
      <c r="E18" s="175"/>
      <c r="F18" s="175"/>
      <c r="G18" s="175">
        <v>0</v>
      </c>
      <c r="H18" s="175"/>
      <c r="I18" s="175">
        <v>0</v>
      </c>
      <c r="J18" s="175"/>
      <c r="K18" s="175">
        <v>0</v>
      </c>
      <c r="L18" s="175"/>
      <c r="M18" s="175">
        <v>0</v>
      </c>
      <c r="N18" s="175"/>
      <c r="O18" s="175">
        <v>30489976.517499998</v>
      </c>
      <c r="P18" s="175"/>
      <c r="Q18" s="175">
        <v>4862978.34</v>
      </c>
      <c r="R18" s="175"/>
      <c r="S18" s="324">
        <v>57892410.626249999</v>
      </c>
    </row>
    <row r="19" spans="1:19" s="176" customFormat="1">
      <c r="A19" s="174">
        <v>12</v>
      </c>
      <c r="B19" s="1" t="s">
        <v>104</v>
      </c>
      <c r="C19" s="175"/>
      <c r="D19" s="175"/>
      <c r="E19" s="175"/>
      <c r="F19" s="175"/>
      <c r="G19" s="175"/>
      <c r="H19" s="175"/>
      <c r="I19" s="175"/>
      <c r="J19" s="175"/>
      <c r="K19" s="175"/>
      <c r="L19" s="175"/>
      <c r="M19" s="175"/>
      <c r="N19" s="175"/>
      <c r="O19" s="175"/>
      <c r="P19" s="175"/>
      <c r="Q19" s="175"/>
      <c r="R19" s="175"/>
      <c r="S19" s="324">
        <v>0</v>
      </c>
    </row>
    <row r="20" spans="1:19" s="176" customFormat="1">
      <c r="A20" s="174">
        <v>13</v>
      </c>
      <c r="B20" s="1" t="s">
        <v>245</v>
      </c>
      <c r="C20" s="175"/>
      <c r="D20" s="175"/>
      <c r="E20" s="175"/>
      <c r="F20" s="175"/>
      <c r="G20" s="175"/>
      <c r="H20" s="175"/>
      <c r="I20" s="175"/>
      <c r="J20" s="175"/>
      <c r="K20" s="175"/>
      <c r="L20" s="175"/>
      <c r="M20" s="175"/>
      <c r="N20" s="175"/>
      <c r="O20" s="175"/>
      <c r="P20" s="175"/>
      <c r="Q20" s="175"/>
      <c r="R20" s="175"/>
      <c r="S20" s="324">
        <v>0</v>
      </c>
    </row>
    <row r="21" spans="1:19" s="176" customFormat="1">
      <c r="A21" s="174">
        <v>14</v>
      </c>
      <c r="B21" s="1" t="s">
        <v>106</v>
      </c>
      <c r="C21" s="175">
        <v>35408949.18</v>
      </c>
      <c r="D21" s="175"/>
      <c r="E21" s="175">
        <v>0</v>
      </c>
      <c r="F21" s="175"/>
      <c r="G21" s="175">
        <v>0</v>
      </c>
      <c r="H21" s="175"/>
      <c r="I21" s="175">
        <v>0</v>
      </c>
      <c r="J21" s="175"/>
      <c r="K21" s="175">
        <v>0</v>
      </c>
      <c r="L21" s="175"/>
      <c r="M21" s="175">
        <v>57015965.987400003</v>
      </c>
      <c r="N21" s="175"/>
      <c r="O21" s="175">
        <v>0</v>
      </c>
      <c r="P21" s="175"/>
      <c r="Q21" s="175">
        <v>0</v>
      </c>
      <c r="R21" s="175"/>
      <c r="S21" s="324">
        <v>57015965.987400003</v>
      </c>
    </row>
    <row r="22" spans="1:19" ht="13.5" thickBot="1">
      <c r="A22" s="177"/>
      <c r="B22" s="178" t="s">
        <v>107</v>
      </c>
      <c r="C22" s="179">
        <v>135236922.47</v>
      </c>
      <c r="D22" s="179">
        <v>0</v>
      </c>
      <c r="E22" s="179">
        <v>104051967.29979999</v>
      </c>
      <c r="F22" s="179">
        <v>0</v>
      </c>
      <c r="G22" s="179">
        <v>0</v>
      </c>
      <c r="H22" s="179">
        <v>0</v>
      </c>
      <c r="I22" s="179">
        <v>3103987.2431999999</v>
      </c>
      <c r="J22" s="179">
        <v>0</v>
      </c>
      <c r="K22" s="179">
        <v>367632393.32359999</v>
      </c>
      <c r="L22" s="179">
        <v>0</v>
      </c>
      <c r="M22" s="179">
        <v>1104778824.5146</v>
      </c>
      <c r="N22" s="179">
        <v>77298517.9586</v>
      </c>
      <c r="O22" s="179">
        <v>30729696.637199998</v>
      </c>
      <c r="P22" s="179">
        <v>0</v>
      </c>
      <c r="Q22" s="179">
        <v>4862978.34</v>
      </c>
      <c r="R22" s="179">
        <v>0</v>
      </c>
      <c r="S22" s="325">
        <v>1538416015.3532603</v>
      </c>
    </row>
  </sheetData>
  <mergeCells count="10">
    <mergeCell ref="M6:N6"/>
    <mergeCell ref="O6:P6"/>
    <mergeCell ref="Q6:R6"/>
    <mergeCell ref="S6:S7"/>
    <mergeCell ref="B6:B7"/>
    <mergeCell ref="C6:D6"/>
    <mergeCell ref="E6:F6"/>
    <mergeCell ref="G6:H6"/>
    <mergeCell ref="I6:J6"/>
    <mergeCell ref="K6:L6"/>
  </mergeCells>
  <pageMargins left="0.7" right="0.7" top="0.75" bottom="0.75" header="0.3" footer="0.3"/>
  <pageSetup paperSize="9" orientation="portrait" r:id="rId1"/>
  <headerFooter>
    <oddHeader>&amp;C&amp;"Calibri"&amp;10&amp;K0078D7Classification: Restricted to Partners&amp;1#</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10.5703125" style="4" bestFit="1" customWidth="1"/>
    <col min="2" max="2" width="63.7109375" style="4" bestFit="1" customWidth="1"/>
    <col min="3" max="3" width="19" style="4" customWidth="1"/>
    <col min="4" max="4" width="19.5703125" style="4" customWidth="1"/>
    <col min="5" max="5" width="31.140625" style="4" customWidth="1"/>
    <col min="6" max="6" width="29.140625" style="4" customWidth="1"/>
    <col min="7" max="7" width="28.5703125" style="4" customWidth="1"/>
    <col min="8" max="8" width="26.42578125" style="4" customWidth="1"/>
    <col min="9" max="9" width="23.7109375" style="4" customWidth="1"/>
    <col min="10" max="10" width="21.5703125" style="4" customWidth="1"/>
    <col min="11" max="11" width="15.7109375" style="4" customWidth="1"/>
    <col min="12" max="12" width="13.28515625" style="4" customWidth="1"/>
    <col min="13" max="13" width="20.85546875" style="4" customWidth="1"/>
    <col min="14" max="14" width="19.28515625" style="4" customWidth="1"/>
    <col min="15" max="15" width="18.42578125" style="4" customWidth="1"/>
    <col min="16" max="16" width="19" style="4" customWidth="1"/>
    <col min="17" max="17" width="20.28515625" style="4" customWidth="1"/>
    <col min="18" max="18" width="18" style="4" customWidth="1"/>
    <col min="19" max="19" width="36" style="4" customWidth="1"/>
    <col min="20" max="20" width="26.140625" style="4" customWidth="1"/>
    <col min="21" max="21" width="24.85546875" style="4" customWidth="1"/>
    <col min="22" max="22" width="20" style="4" customWidth="1"/>
    <col min="23" max="16384" width="9.140625" style="46"/>
  </cols>
  <sheetData>
    <row r="1" spans="1:22">
      <c r="A1" s="2" t="s">
        <v>30</v>
      </c>
      <c r="B1" s="3" t="str">
        <f>'Info '!C2</f>
        <v>JSC ProCredit Bank</v>
      </c>
    </row>
    <row r="2" spans="1:22">
      <c r="A2" s="2" t="s">
        <v>31</v>
      </c>
      <c r="B2" s="454">
        <v>44742</v>
      </c>
    </row>
    <row r="4" spans="1:22" ht="13.5" thickBot="1">
      <c r="A4" s="4" t="s">
        <v>364</v>
      </c>
      <c r="B4" s="180" t="s">
        <v>93</v>
      </c>
      <c r="V4" s="48" t="s">
        <v>73</v>
      </c>
    </row>
    <row r="5" spans="1:22" ht="12.75" customHeight="1">
      <c r="A5" s="181"/>
      <c r="B5" s="182"/>
      <c r="C5" s="703" t="s">
        <v>275</v>
      </c>
      <c r="D5" s="704"/>
      <c r="E5" s="704"/>
      <c r="F5" s="704"/>
      <c r="G5" s="704"/>
      <c r="H5" s="704"/>
      <c r="I5" s="704"/>
      <c r="J5" s="704"/>
      <c r="K5" s="704"/>
      <c r="L5" s="705"/>
      <c r="M5" s="706" t="s">
        <v>276</v>
      </c>
      <c r="N5" s="707"/>
      <c r="O5" s="707"/>
      <c r="P5" s="707"/>
      <c r="Q5" s="707"/>
      <c r="R5" s="707"/>
      <c r="S5" s="708"/>
      <c r="T5" s="711" t="s">
        <v>362</v>
      </c>
      <c r="U5" s="711" t="s">
        <v>363</v>
      </c>
      <c r="V5" s="709" t="s">
        <v>119</v>
      </c>
    </row>
    <row r="6" spans="1:22" s="114" customFormat="1" ht="102">
      <c r="A6" s="111"/>
      <c r="B6" s="183"/>
      <c r="C6" s="184" t="s">
        <v>108</v>
      </c>
      <c r="D6" s="276" t="s">
        <v>109</v>
      </c>
      <c r="E6" s="211" t="s">
        <v>278</v>
      </c>
      <c r="F6" s="211" t="s">
        <v>279</v>
      </c>
      <c r="G6" s="276" t="s">
        <v>282</v>
      </c>
      <c r="H6" s="276" t="s">
        <v>277</v>
      </c>
      <c r="I6" s="276" t="s">
        <v>110</v>
      </c>
      <c r="J6" s="276" t="s">
        <v>111</v>
      </c>
      <c r="K6" s="185" t="s">
        <v>112</v>
      </c>
      <c r="L6" s="186" t="s">
        <v>113</v>
      </c>
      <c r="M6" s="184" t="s">
        <v>280</v>
      </c>
      <c r="N6" s="185" t="s">
        <v>114</v>
      </c>
      <c r="O6" s="185" t="s">
        <v>115</v>
      </c>
      <c r="P6" s="185" t="s">
        <v>116</v>
      </c>
      <c r="Q6" s="185" t="s">
        <v>117</v>
      </c>
      <c r="R6" s="185" t="s">
        <v>118</v>
      </c>
      <c r="S6" s="302" t="s">
        <v>281</v>
      </c>
      <c r="T6" s="712"/>
      <c r="U6" s="712"/>
      <c r="V6" s="710"/>
    </row>
    <row r="7" spans="1:22" s="176" customFormat="1">
      <c r="A7" s="187">
        <v>1</v>
      </c>
      <c r="B7" s="1" t="s">
        <v>94</v>
      </c>
      <c r="C7" s="188"/>
      <c r="D7" s="175"/>
      <c r="E7" s="175"/>
      <c r="F7" s="175"/>
      <c r="G7" s="175"/>
      <c r="H7" s="175"/>
      <c r="I7" s="175"/>
      <c r="J7" s="175"/>
      <c r="K7" s="175"/>
      <c r="L7" s="189"/>
      <c r="M7" s="188"/>
      <c r="N7" s="175"/>
      <c r="O7" s="175">
        <v>146399750</v>
      </c>
      <c r="P7" s="175"/>
      <c r="Q7" s="175"/>
      <c r="R7" s="175"/>
      <c r="S7" s="189"/>
      <c r="T7" s="311">
        <v>146399750</v>
      </c>
      <c r="U7" s="311"/>
      <c r="V7" s="190">
        <v>146399750</v>
      </c>
    </row>
    <row r="8" spans="1:22" s="176" customFormat="1">
      <c r="A8" s="187">
        <v>2</v>
      </c>
      <c r="B8" s="1" t="s">
        <v>95</v>
      </c>
      <c r="C8" s="188"/>
      <c r="D8" s="175"/>
      <c r="E8" s="175"/>
      <c r="F8" s="175"/>
      <c r="G8" s="175"/>
      <c r="H8" s="175"/>
      <c r="I8" s="175"/>
      <c r="J8" s="175"/>
      <c r="K8" s="175"/>
      <c r="L8" s="189"/>
      <c r="M8" s="188"/>
      <c r="N8" s="175"/>
      <c r="O8" s="175"/>
      <c r="P8" s="175"/>
      <c r="Q8" s="175"/>
      <c r="R8" s="175"/>
      <c r="S8" s="189"/>
      <c r="T8" s="311">
        <v>0</v>
      </c>
      <c r="U8" s="311"/>
      <c r="V8" s="190">
        <v>0</v>
      </c>
    </row>
    <row r="9" spans="1:22" s="176" customFormat="1">
      <c r="A9" s="187">
        <v>3</v>
      </c>
      <c r="B9" s="1" t="s">
        <v>268</v>
      </c>
      <c r="C9" s="188"/>
      <c r="D9" s="175"/>
      <c r="E9" s="175"/>
      <c r="F9" s="175"/>
      <c r="G9" s="175"/>
      <c r="H9" s="175"/>
      <c r="I9" s="175"/>
      <c r="J9" s="175"/>
      <c r="K9" s="175"/>
      <c r="L9" s="189"/>
      <c r="M9" s="188"/>
      <c r="N9" s="175"/>
      <c r="O9" s="175"/>
      <c r="P9" s="175"/>
      <c r="Q9" s="175"/>
      <c r="R9" s="175"/>
      <c r="S9" s="189"/>
      <c r="T9" s="311">
        <v>0</v>
      </c>
      <c r="U9" s="311"/>
      <c r="V9" s="190">
        <v>0</v>
      </c>
    </row>
    <row r="10" spans="1:22" s="176" customFormat="1">
      <c r="A10" s="187">
        <v>4</v>
      </c>
      <c r="B10" s="1" t="s">
        <v>96</v>
      </c>
      <c r="C10" s="188"/>
      <c r="D10" s="175"/>
      <c r="E10" s="175"/>
      <c r="F10" s="175"/>
      <c r="G10" s="175"/>
      <c r="H10" s="175"/>
      <c r="I10" s="175"/>
      <c r="J10" s="175"/>
      <c r="K10" s="175"/>
      <c r="L10" s="189"/>
      <c r="M10" s="188"/>
      <c r="N10" s="175"/>
      <c r="O10" s="175"/>
      <c r="P10" s="175"/>
      <c r="Q10" s="175"/>
      <c r="R10" s="175"/>
      <c r="S10" s="189"/>
      <c r="T10" s="311">
        <v>0</v>
      </c>
      <c r="U10" s="311"/>
      <c r="V10" s="190">
        <v>0</v>
      </c>
    </row>
    <row r="11" spans="1:22" s="176" customFormat="1">
      <c r="A11" s="187">
        <v>5</v>
      </c>
      <c r="B11" s="1" t="s">
        <v>97</v>
      </c>
      <c r="C11" s="188"/>
      <c r="D11" s="175"/>
      <c r="E11" s="175"/>
      <c r="F11" s="175"/>
      <c r="G11" s="175"/>
      <c r="H11" s="175"/>
      <c r="I11" s="175"/>
      <c r="J11" s="175"/>
      <c r="K11" s="175"/>
      <c r="L11" s="189"/>
      <c r="M11" s="188"/>
      <c r="N11" s="175"/>
      <c r="O11" s="175"/>
      <c r="P11" s="175"/>
      <c r="Q11" s="175"/>
      <c r="R11" s="175"/>
      <c r="S11" s="189"/>
      <c r="T11" s="311">
        <v>0</v>
      </c>
      <c r="U11" s="311"/>
      <c r="V11" s="190">
        <v>0</v>
      </c>
    </row>
    <row r="12" spans="1:22" s="176" customFormat="1">
      <c r="A12" s="187">
        <v>6</v>
      </c>
      <c r="B12" s="1" t="s">
        <v>98</v>
      </c>
      <c r="C12" s="188"/>
      <c r="D12" s="175"/>
      <c r="E12" s="175"/>
      <c r="F12" s="175"/>
      <c r="G12" s="175"/>
      <c r="H12" s="175"/>
      <c r="I12" s="175"/>
      <c r="J12" s="175"/>
      <c r="K12" s="175"/>
      <c r="L12" s="189"/>
      <c r="M12" s="188"/>
      <c r="N12" s="175"/>
      <c r="O12" s="175"/>
      <c r="P12" s="175"/>
      <c r="Q12" s="175"/>
      <c r="R12" s="175"/>
      <c r="S12" s="189"/>
      <c r="T12" s="311">
        <v>0</v>
      </c>
      <c r="U12" s="311"/>
      <c r="V12" s="190">
        <v>0</v>
      </c>
    </row>
    <row r="13" spans="1:22" s="176" customFormat="1">
      <c r="A13" s="187">
        <v>7</v>
      </c>
      <c r="B13" s="1" t="s">
        <v>99</v>
      </c>
      <c r="C13" s="188"/>
      <c r="D13" s="175">
        <v>1485879.8064999999</v>
      </c>
      <c r="E13" s="175"/>
      <c r="F13" s="175"/>
      <c r="G13" s="175"/>
      <c r="H13" s="175"/>
      <c r="I13" s="175"/>
      <c r="J13" s="175"/>
      <c r="K13" s="175"/>
      <c r="L13" s="189"/>
      <c r="M13" s="188"/>
      <c r="N13" s="175"/>
      <c r="O13" s="175">
        <v>89523651.165800005</v>
      </c>
      <c r="P13" s="175"/>
      <c r="Q13" s="175"/>
      <c r="R13" s="175"/>
      <c r="S13" s="189"/>
      <c r="T13" s="311">
        <v>89744636.6708</v>
      </c>
      <c r="U13" s="311">
        <v>1264894.3015000001</v>
      </c>
      <c r="V13" s="190">
        <v>91009530.972300008</v>
      </c>
    </row>
    <row r="14" spans="1:22" s="176" customFormat="1">
      <c r="A14" s="187">
        <v>8</v>
      </c>
      <c r="B14" s="1" t="s">
        <v>100</v>
      </c>
      <c r="C14" s="188"/>
      <c r="D14" s="175">
        <v>112849.31690000001</v>
      </c>
      <c r="E14" s="175"/>
      <c r="F14" s="175"/>
      <c r="G14" s="175"/>
      <c r="H14" s="175"/>
      <c r="I14" s="175"/>
      <c r="J14" s="175"/>
      <c r="K14" s="175"/>
      <c r="L14" s="189"/>
      <c r="M14" s="188"/>
      <c r="N14" s="175"/>
      <c r="O14" s="175">
        <v>7729061.7222000007</v>
      </c>
      <c r="P14" s="175"/>
      <c r="Q14" s="175"/>
      <c r="R14" s="175"/>
      <c r="S14" s="189"/>
      <c r="T14" s="311">
        <v>7841911.0391000006</v>
      </c>
      <c r="U14" s="311"/>
      <c r="V14" s="190">
        <v>7841911.0391000006</v>
      </c>
    </row>
    <row r="15" spans="1:22" s="176" customFormat="1">
      <c r="A15" s="187">
        <v>9</v>
      </c>
      <c r="B15" s="1" t="s">
        <v>101</v>
      </c>
      <c r="C15" s="188"/>
      <c r="D15" s="175">
        <v>0</v>
      </c>
      <c r="E15" s="175"/>
      <c r="F15" s="175"/>
      <c r="G15" s="175"/>
      <c r="H15" s="175"/>
      <c r="I15" s="175"/>
      <c r="J15" s="175"/>
      <c r="K15" s="175"/>
      <c r="L15" s="189"/>
      <c r="M15" s="188"/>
      <c r="N15" s="175"/>
      <c r="O15" s="175">
        <v>0</v>
      </c>
      <c r="P15" s="175"/>
      <c r="Q15" s="175"/>
      <c r="R15" s="175"/>
      <c r="S15" s="189"/>
      <c r="T15" s="311">
        <v>0</v>
      </c>
      <c r="U15" s="311"/>
      <c r="V15" s="190">
        <v>0</v>
      </c>
    </row>
    <row r="16" spans="1:22" s="176" customFormat="1">
      <c r="A16" s="187">
        <v>10</v>
      </c>
      <c r="B16" s="1" t="s">
        <v>102</v>
      </c>
      <c r="C16" s="188"/>
      <c r="D16" s="175">
        <v>0</v>
      </c>
      <c r="E16" s="175"/>
      <c r="F16" s="175"/>
      <c r="G16" s="175"/>
      <c r="H16" s="175"/>
      <c r="I16" s="175"/>
      <c r="J16" s="175"/>
      <c r="K16" s="175"/>
      <c r="L16" s="189"/>
      <c r="M16" s="188"/>
      <c r="N16" s="175"/>
      <c r="O16" s="175">
        <v>0</v>
      </c>
      <c r="P16" s="175"/>
      <c r="Q16" s="175"/>
      <c r="R16" s="175"/>
      <c r="S16" s="189"/>
      <c r="T16" s="311">
        <v>0</v>
      </c>
      <c r="U16" s="311"/>
      <c r="V16" s="190">
        <v>0</v>
      </c>
    </row>
    <row r="17" spans="1:22" s="176" customFormat="1">
      <c r="A17" s="187">
        <v>11</v>
      </c>
      <c r="B17" s="1" t="s">
        <v>103</v>
      </c>
      <c r="C17" s="188"/>
      <c r="D17" s="175">
        <v>534646.88309999998</v>
      </c>
      <c r="E17" s="175"/>
      <c r="F17" s="175"/>
      <c r="G17" s="175"/>
      <c r="H17" s="175"/>
      <c r="I17" s="175"/>
      <c r="J17" s="175"/>
      <c r="K17" s="175"/>
      <c r="L17" s="189"/>
      <c r="M17" s="188"/>
      <c r="N17" s="175"/>
      <c r="O17" s="175">
        <v>0</v>
      </c>
      <c r="P17" s="175"/>
      <c r="Q17" s="175"/>
      <c r="R17" s="175"/>
      <c r="S17" s="189"/>
      <c r="T17" s="311">
        <v>534646.88309999998</v>
      </c>
      <c r="U17" s="311"/>
      <c r="V17" s="190">
        <v>534646.88309999998</v>
      </c>
    </row>
    <row r="18" spans="1:22" s="176" customFormat="1">
      <c r="A18" s="187">
        <v>12</v>
      </c>
      <c r="B18" s="1" t="s">
        <v>104</v>
      </c>
      <c r="C18" s="188"/>
      <c r="D18" s="175"/>
      <c r="E18" s="175"/>
      <c r="F18" s="175"/>
      <c r="G18" s="175"/>
      <c r="H18" s="175"/>
      <c r="I18" s="175"/>
      <c r="J18" s="175"/>
      <c r="K18" s="175"/>
      <c r="L18" s="189"/>
      <c r="M18" s="188"/>
      <c r="N18" s="175"/>
      <c r="O18" s="175"/>
      <c r="P18" s="175"/>
      <c r="Q18" s="175"/>
      <c r="R18" s="175"/>
      <c r="S18" s="189"/>
      <c r="T18" s="311">
        <v>0</v>
      </c>
      <c r="U18" s="311"/>
      <c r="V18" s="190">
        <v>0</v>
      </c>
    </row>
    <row r="19" spans="1:22" s="176" customFormat="1">
      <c r="A19" s="187">
        <v>13</v>
      </c>
      <c r="B19" s="1" t="s">
        <v>105</v>
      </c>
      <c r="C19" s="188"/>
      <c r="D19" s="175"/>
      <c r="E19" s="175"/>
      <c r="F19" s="175"/>
      <c r="G19" s="175"/>
      <c r="H19" s="175"/>
      <c r="I19" s="175"/>
      <c r="J19" s="175"/>
      <c r="K19" s="175"/>
      <c r="L19" s="189"/>
      <c r="M19" s="188"/>
      <c r="N19" s="175"/>
      <c r="O19" s="175"/>
      <c r="P19" s="175"/>
      <c r="Q19" s="175"/>
      <c r="R19" s="175"/>
      <c r="S19" s="189"/>
      <c r="T19" s="311">
        <v>0</v>
      </c>
      <c r="U19" s="311"/>
      <c r="V19" s="190">
        <v>0</v>
      </c>
    </row>
    <row r="20" spans="1:22" s="176" customFormat="1">
      <c r="A20" s="187">
        <v>14</v>
      </c>
      <c r="B20" s="1" t="s">
        <v>106</v>
      </c>
      <c r="C20" s="188">
        <v>0</v>
      </c>
      <c r="D20" s="175">
        <v>0</v>
      </c>
      <c r="E20" s="175">
        <v>0</v>
      </c>
      <c r="F20" s="175">
        <v>0</v>
      </c>
      <c r="G20" s="175">
        <v>0</v>
      </c>
      <c r="H20" s="175">
        <v>0</v>
      </c>
      <c r="I20" s="175">
        <v>0</v>
      </c>
      <c r="J20" s="175">
        <v>0</v>
      </c>
      <c r="K20" s="175">
        <v>0</v>
      </c>
      <c r="L20" s="189">
        <v>0</v>
      </c>
      <c r="M20" s="188">
        <v>0</v>
      </c>
      <c r="N20" s="175">
        <v>0</v>
      </c>
      <c r="O20" s="175">
        <v>0</v>
      </c>
      <c r="P20" s="175">
        <v>0</v>
      </c>
      <c r="Q20" s="175">
        <v>0</v>
      </c>
      <c r="R20" s="175">
        <v>0</v>
      </c>
      <c r="S20" s="189">
        <v>0</v>
      </c>
      <c r="T20" s="311">
        <v>0</v>
      </c>
      <c r="U20" s="311"/>
      <c r="V20" s="190">
        <v>0</v>
      </c>
    </row>
    <row r="21" spans="1:22" ht="13.5" thickBot="1">
      <c r="A21" s="177"/>
      <c r="B21" s="191" t="s">
        <v>107</v>
      </c>
      <c r="C21" s="192">
        <v>0</v>
      </c>
      <c r="D21" s="179">
        <v>2133376.0065000001</v>
      </c>
      <c r="E21" s="179">
        <v>0</v>
      </c>
      <c r="F21" s="179">
        <v>0</v>
      </c>
      <c r="G21" s="179">
        <v>0</v>
      </c>
      <c r="H21" s="179">
        <v>0</v>
      </c>
      <c r="I21" s="179">
        <v>0</v>
      </c>
      <c r="J21" s="179">
        <v>0</v>
      </c>
      <c r="K21" s="179">
        <v>0</v>
      </c>
      <c r="L21" s="193">
        <v>0</v>
      </c>
      <c r="M21" s="192">
        <v>0</v>
      </c>
      <c r="N21" s="179">
        <v>0</v>
      </c>
      <c r="O21" s="179">
        <v>243652462.88800001</v>
      </c>
      <c r="P21" s="179">
        <v>0</v>
      </c>
      <c r="Q21" s="179">
        <v>0</v>
      </c>
      <c r="R21" s="179">
        <v>0</v>
      </c>
      <c r="S21" s="193">
        <v>0</v>
      </c>
      <c r="T21" s="193">
        <v>244520944.59299999</v>
      </c>
      <c r="U21" s="193">
        <v>1264894.3015000001</v>
      </c>
      <c r="V21" s="194">
        <v>245785838.89449999</v>
      </c>
    </row>
    <row r="24" spans="1:22">
      <c r="A24" s="7"/>
      <c r="B24" s="7"/>
      <c r="C24" s="86"/>
      <c r="D24" s="86"/>
      <c r="E24" s="86"/>
    </row>
    <row r="25" spans="1:22">
      <c r="A25" s="195"/>
      <c r="B25" s="195"/>
      <c r="C25" s="7"/>
      <c r="D25" s="86"/>
      <c r="E25" s="86"/>
    </row>
    <row r="26" spans="1:22">
      <c r="A26" s="195"/>
      <c r="B26" s="87"/>
      <c r="C26" s="7"/>
      <c r="D26" s="86"/>
      <c r="E26" s="86"/>
    </row>
    <row r="27" spans="1:22">
      <c r="A27" s="195"/>
      <c r="B27" s="195"/>
      <c r="C27" s="7"/>
      <c r="D27" s="86"/>
      <c r="E27" s="86"/>
    </row>
    <row r="28" spans="1:22">
      <c r="A28" s="195"/>
      <c r="B28" s="87"/>
      <c r="C28" s="7"/>
      <c r="D28" s="86"/>
      <c r="E28" s="86"/>
    </row>
  </sheetData>
  <mergeCells count="5">
    <mergeCell ref="C5:L5"/>
    <mergeCell ref="M5:S5"/>
    <mergeCell ref="V5:V6"/>
    <mergeCell ref="T5:T6"/>
    <mergeCell ref="U5:U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zoomScaleNormal="100" workbookViewId="0">
      <pane xSplit="1" ySplit="7" topLeftCell="B8" activePane="bottomRight" state="frozen"/>
      <selection activeCell="B2" sqref="B2"/>
      <selection pane="topRight" activeCell="B2" sqref="B2"/>
      <selection pane="bottomLeft" activeCell="B2" sqref="B2"/>
      <selection pane="bottomRight" activeCell="D26" sqref="D26"/>
    </sheetView>
  </sheetViews>
  <sheetFormatPr defaultColWidth="9.140625" defaultRowHeight="12.75"/>
  <cols>
    <col min="1" max="1" width="10.5703125" style="4" bestFit="1" customWidth="1"/>
    <col min="2" max="2" width="101.85546875" style="4" customWidth="1"/>
    <col min="3" max="3" width="13.7109375" style="312" customWidth="1"/>
    <col min="4" max="4" width="14.85546875" style="312" bestFit="1" customWidth="1"/>
    <col min="5" max="5" width="17.7109375" style="312" customWidth="1"/>
    <col min="6" max="6" width="15.85546875" style="312" customWidth="1"/>
    <col min="7" max="7" width="17.42578125" style="312" customWidth="1"/>
    <col min="8" max="8" width="15.28515625" style="312" customWidth="1"/>
    <col min="9" max="16384" width="9.140625" style="46"/>
  </cols>
  <sheetData>
    <row r="1" spans="1:9">
      <c r="A1" s="2" t="s">
        <v>30</v>
      </c>
      <c r="B1" s="4" t="str">
        <f>'Info '!C2</f>
        <v>JSC ProCredit Bank</v>
      </c>
      <c r="C1" s="3"/>
    </row>
    <row r="2" spans="1:9">
      <c r="A2" s="2" t="s">
        <v>31</v>
      </c>
      <c r="B2" s="455">
        <v>44742</v>
      </c>
      <c r="C2" s="454"/>
    </row>
    <row r="4" spans="1:9" ht="13.5" thickBot="1">
      <c r="A4" s="2" t="s">
        <v>251</v>
      </c>
      <c r="B4" s="180" t="s">
        <v>374</v>
      </c>
    </row>
    <row r="5" spans="1:9">
      <c r="A5" s="181"/>
      <c r="B5" s="196"/>
      <c r="C5" s="313" t="s">
        <v>0</v>
      </c>
      <c r="D5" s="313" t="s">
        <v>1</v>
      </c>
      <c r="E5" s="313" t="s">
        <v>2</v>
      </c>
      <c r="F5" s="313" t="s">
        <v>3</v>
      </c>
      <c r="G5" s="314" t="s">
        <v>4</v>
      </c>
      <c r="H5" s="315" t="s">
        <v>5</v>
      </c>
      <c r="I5" s="197"/>
    </row>
    <row r="6" spans="1:9" s="197" customFormat="1" ht="12.75" customHeight="1">
      <c r="A6" s="198"/>
      <c r="B6" s="715" t="s">
        <v>250</v>
      </c>
      <c r="C6" s="717" t="s">
        <v>366</v>
      </c>
      <c r="D6" s="719" t="s">
        <v>365</v>
      </c>
      <c r="E6" s="720"/>
      <c r="F6" s="717" t="s">
        <v>370</v>
      </c>
      <c r="G6" s="717" t="s">
        <v>371</v>
      </c>
      <c r="H6" s="713" t="s">
        <v>369</v>
      </c>
    </row>
    <row r="7" spans="1:9" ht="38.25">
      <c r="A7" s="200"/>
      <c r="B7" s="716"/>
      <c r="C7" s="718"/>
      <c r="D7" s="316" t="s">
        <v>368</v>
      </c>
      <c r="E7" s="316" t="s">
        <v>367</v>
      </c>
      <c r="F7" s="718"/>
      <c r="G7" s="718"/>
      <c r="H7" s="714"/>
      <c r="I7" s="197"/>
    </row>
    <row r="8" spans="1:9">
      <c r="A8" s="198">
        <v>1</v>
      </c>
      <c r="B8" s="1" t="s">
        <v>94</v>
      </c>
      <c r="C8" s="317">
        <v>304183569.39570004</v>
      </c>
      <c r="D8" s="318"/>
      <c r="E8" s="317"/>
      <c r="F8" s="317">
        <v>204355596.10570002</v>
      </c>
      <c r="G8" s="319">
        <v>57955846.105700016</v>
      </c>
      <c r="H8" s="321">
        <v>0.19052918019483037</v>
      </c>
    </row>
    <row r="9" spans="1:9" ht="15" customHeight="1">
      <c r="A9" s="198">
        <v>2</v>
      </c>
      <c r="B9" s="1" t="s">
        <v>95</v>
      </c>
      <c r="C9" s="317">
        <v>0</v>
      </c>
      <c r="D9" s="318"/>
      <c r="E9" s="317"/>
      <c r="F9" s="317">
        <v>0</v>
      </c>
      <c r="G9" s="319">
        <v>0</v>
      </c>
      <c r="H9" s="321"/>
    </row>
    <row r="10" spans="1:9">
      <c r="A10" s="198">
        <v>3</v>
      </c>
      <c r="B10" s="1" t="s">
        <v>268</v>
      </c>
      <c r="C10" s="317">
        <v>0</v>
      </c>
      <c r="D10" s="318"/>
      <c r="E10" s="317"/>
      <c r="F10" s="317">
        <v>0</v>
      </c>
      <c r="G10" s="319">
        <v>0</v>
      </c>
      <c r="H10" s="321"/>
    </row>
    <row r="11" spans="1:9">
      <c r="A11" s="198">
        <v>4</v>
      </c>
      <c r="B11" s="1" t="s">
        <v>96</v>
      </c>
      <c r="C11" s="317">
        <v>0</v>
      </c>
      <c r="D11" s="318"/>
      <c r="E11" s="317"/>
      <c r="F11" s="317">
        <v>0</v>
      </c>
      <c r="G11" s="319">
        <v>0</v>
      </c>
      <c r="H11" s="321"/>
    </row>
    <row r="12" spans="1:9">
      <c r="A12" s="198">
        <v>5</v>
      </c>
      <c r="B12" s="1" t="s">
        <v>97</v>
      </c>
      <c r="C12" s="317">
        <v>0</v>
      </c>
      <c r="D12" s="318"/>
      <c r="E12" s="317"/>
      <c r="F12" s="317">
        <v>0</v>
      </c>
      <c r="G12" s="319">
        <v>0</v>
      </c>
      <c r="H12" s="321"/>
    </row>
    <row r="13" spans="1:9">
      <c r="A13" s="198">
        <v>6</v>
      </c>
      <c r="B13" s="1" t="s">
        <v>98</v>
      </c>
      <c r="C13" s="317">
        <v>108966616.6618</v>
      </c>
      <c r="D13" s="318"/>
      <c r="E13" s="317"/>
      <c r="F13" s="317">
        <v>24292909.260209996</v>
      </c>
      <c r="G13" s="319">
        <v>24292909.260209996</v>
      </c>
      <c r="H13" s="321">
        <v>0.2229390064996509</v>
      </c>
    </row>
    <row r="14" spans="1:9">
      <c r="A14" s="198">
        <v>7</v>
      </c>
      <c r="B14" s="1" t="s">
        <v>99</v>
      </c>
      <c r="C14" s="317">
        <v>837266850.26719999</v>
      </c>
      <c r="D14" s="318">
        <v>148577879.30160001</v>
      </c>
      <c r="E14" s="317">
        <v>77298517.9586</v>
      </c>
      <c r="F14" s="317">
        <v>914565368.22580004</v>
      </c>
      <c r="G14" s="319">
        <v>823555837.25349998</v>
      </c>
      <c r="H14" s="321">
        <v>0.90048876315002735</v>
      </c>
    </row>
    <row r="15" spans="1:9">
      <c r="A15" s="198">
        <v>8</v>
      </c>
      <c r="B15" s="1" t="s">
        <v>100</v>
      </c>
      <c r="C15" s="317">
        <v>367632393.32359999</v>
      </c>
      <c r="D15" s="318"/>
      <c r="E15" s="317"/>
      <c r="F15" s="317">
        <v>275724294.99269998</v>
      </c>
      <c r="G15" s="319">
        <v>267882383.95359999</v>
      </c>
      <c r="H15" s="321">
        <v>0.72866915108267583</v>
      </c>
    </row>
    <row r="16" spans="1:9">
      <c r="A16" s="198">
        <v>9</v>
      </c>
      <c r="B16" s="1" t="s">
        <v>101</v>
      </c>
      <c r="C16" s="317">
        <v>0</v>
      </c>
      <c r="D16" s="318"/>
      <c r="E16" s="317"/>
      <c r="F16" s="317">
        <v>0</v>
      </c>
      <c r="G16" s="319">
        <v>0</v>
      </c>
      <c r="H16" s="321"/>
    </row>
    <row r="17" spans="1:8">
      <c r="A17" s="198">
        <v>10</v>
      </c>
      <c r="B17" s="1" t="s">
        <v>102</v>
      </c>
      <c r="C17" s="317">
        <v>4569470.1552000009</v>
      </c>
      <c r="D17" s="318"/>
      <c r="E17" s="317"/>
      <c r="F17" s="317">
        <v>4569470.1552000009</v>
      </c>
      <c r="G17" s="319">
        <v>4569470.1552000009</v>
      </c>
      <c r="H17" s="321">
        <v>1</v>
      </c>
    </row>
    <row r="18" spans="1:8">
      <c r="A18" s="198">
        <v>11</v>
      </c>
      <c r="B18" s="1" t="s">
        <v>103</v>
      </c>
      <c r="C18" s="317">
        <v>35352954.857500002</v>
      </c>
      <c r="D18" s="318"/>
      <c r="E18" s="317"/>
      <c r="F18" s="317">
        <v>57892410.626249999</v>
      </c>
      <c r="G18" s="319">
        <v>57357763.743149996</v>
      </c>
      <c r="H18" s="321">
        <v>1.6224319572252601</v>
      </c>
    </row>
    <row r="19" spans="1:8">
      <c r="A19" s="198">
        <v>12</v>
      </c>
      <c r="B19" s="1" t="s">
        <v>104</v>
      </c>
      <c r="C19" s="317">
        <v>0</v>
      </c>
      <c r="D19" s="318"/>
      <c r="E19" s="317"/>
      <c r="F19" s="317">
        <v>0</v>
      </c>
      <c r="G19" s="319">
        <v>0</v>
      </c>
      <c r="H19" s="321"/>
    </row>
    <row r="20" spans="1:8">
      <c r="A20" s="198">
        <v>13</v>
      </c>
      <c r="B20" s="1" t="s">
        <v>245</v>
      </c>
      <c r="C20" s="317">
        <v>0</v>
      </c>
      <c r="D20" s="318"/>
      <c r="E20" s="317"/>
      <c r="F20" s="317">
        <v>0</v>
      </c>
      <c r="G20" s="319">
        <v>0</v>
      </c>
      <c r="H20" s="321"/>
    </row>
    <row r="21" spans="1:8">
      <c r="A21" s="198">
        <v>14</v>
      </c>
      <c r="B21" s="1" t="s">
        <v>106</v>
      </c>
      <c r="C21" s="317">
        <v>92424915.167400002</v>
      </c>
      <c r="D21" s="318"/>
      <c r="E21" s="317"/>
      <c r="F21" s="317">
        <v>57015965.987400003</v>
      </c>
      <c r="G21" s="319">
        <v>57015965.987400003</v>
      </c>
      <c r="H21" s="321">
        <v>0.61688956797128447</v>
      </c>
    </row>
    <row r="22" spans="1:8" ht="13.5" thickBot="1">
      <c r="A22" s="201"/>
      <c r="B22" s="202" t="s">
        <v>107</v>
      </c>
      <c r="C22" s="320">
        <v>1750396769.8284001</v>
      </c>
      <c r="D22" s="320">
        <v>148577879.30160001</v>
      </c>
      <c r="E22" s="320">
        <v>77298517.9586</v>
      </c>
      <c r="F22" s="320">
        <v>1538416015.3532603</v>
      </c>
      <c r="G22" s="320">
        <v>1292630176.45876</v>
      </c>
      <c r="H22" s="322">
        <v>0.70724599723835546</v>
      </c>
    </row>
  </sheetData>
  <mergeCells count="6">
    <mergeCell ref="H6:H7"/>
    <mergeCell ref="B6:B7"/>
    <mergeCell ref="C6:C7"/>
    <mergeCell ref="D6:E6"/>
    <mergeCell ref="F6:F7"/>
    <mergeCell ref="G6:G7"/>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10.5703125" style="312" bestFit="1" customWidth="1"/>
    <col min="2" max="2" width="104.140625" style="312" customWidth="1"/>
    <col min="3" max="3" width="12.7109375" style="312" customWidth="1"/>
    <col min="4" max="5" width="13.5703125" style="312" bestFit="1" customWidth="1"/>
    <col min="6" max="11" width="12.7109375" style="312" customWidth="1"/>
    <col min="12" max="16384" width="9.140625" style="312"/>
  </cols>
  <sheetData>
    <row r="1" spans="1:11">
      <c r="A1" s="312" t="s">
        <v>30</v>
      </c>
      <c r="B1" s="3" t="str">
        <f>'Info '!C2</f>
        <v>JSC ProCredit Bank</v>
      </c>
    </row>
    <row r="2" spans="1:11">
      <c r="A2" s="312" t="s">
        <v>31</v>
      </c>
      <c r="B2" s="454">
        <v>44742</v>
      </c>
      <c r="C2" s="336"/>
      <c r="D2" s="336"/>
    </row>
    <row r="3" spans="1:11">
      <c r="B3" s="336"/>
      <c r="C3" s="336"/>
      <c r="D3" s="336"/>
    </row>
    <row r="4" spans="1:11" ht="13.5" thickBot="1">
      <c r="A4" s="312" t="s">
        <v>247</v>
      </c>
      <c r="B4" s="362" t="s">
        <v>375</v>
      </c>
      <c r="C4" s="336"/>
      <c r="D4" s="336"/>
    </row>
    <row r="5" spans="1:11" ht="30" customHeight="1">
      <c r="A5" s="721"/>
      <c r="B5" s="722"/>
      <c r="C5" s="723" t="s">
        <v>425</v>
      </c>
      <c r="D5" s="723"/>
      <c r="E5" s="723"/>
      <c r="F5" s="723" t="s">
        <v>426</v>
      </c>
      <c r="G5" s="723"/>
      <c r="H5" s="723"/>
      <c r="I5" s="723" t="s">
        <v>427</v>
      </c>
      <c r="J5" s="723"/>
      <c r="K5" s="724"/>
    </row>
    <row r="6" spans="1:11">
      <c r="A6" s="337"/>
      <c r="B6" s="338"/>
      <c r="C6" s="53" t="s">
        <v>69</v>
      </c>
      <c r="D6" s="53" t="s">
        <v>70</v>
      </c>
      <c r="E6" s="53" t="s">
        <v>71</v>
      </c>
      <c r="F6" s="53" t="s">
        <v>69</v>
      </c>
      <c r="G6" s="53" t="s">
        <v>70</v>
      </c>
      <c r="H6" s="53" t="s">
        <v>71</v>
      </c>
      <c r="I6" s="53" t="s">
        <v>69</v>
      </c>
      <c r="J6" s="53" t="s">
        <v>70</v>
      </c>
      <c r="K6" s="53" t="s">
        <v>71</v>
      </c>
    </row>
    <row r="7" spans="1:11">
      <c r="A7" s="339" t="s">
        <v>378</v>
      </c>
      <c r="B7" s="340"/>
      <c r="C7" s="340"/>
      <c r="D7" s="340"/>
      <c r="E7" s="340"/>
      <c r="F7" s="340"/>
      <c r="G7" s="340"/>
      <c r="H7" s="340"/>
      <c r="I7" s="340"/>
      <c r="J7" s="340"/>
      <c r="K7" s="341"/>
    </row>
    <row r="8" spans="1:11">
      <c r="A8" s="342">
        <v>1</v>
      </c>
      <c r="B8" s="343" t="s">
        <v>376</v>
      </c>
      <c r="C8" s="630"/>
      <c r="D8" s="630"/>
      <c r="E8" s="630"/>
      <c r="F8" s="631">
        <v>112236636.65340656</v>
      </c>
      <c r="G8" s="631">
        <v>341911243.65600657</v>
      </c>
      <c r="H8" s="631">
        <v>454147880.30941314</v>
      </c>
      <c r="I8" s="631">
        <v>102606620.22373623</v>
      </c>
      <c r="J8" s="631">
        <v>225684024.88303953</v>
      </c>
      <c r="K8" s="632">
        <v>328290645.10677576</v>
      </c>
    </row>
    <row r="9" spans="1:11">
      <c r="A9" s="339" t="s">
        <v>379</v>
      </c>
      <c r="B9" s="340"/>
      <c r="C9" s="633"/>
      <c r="D9" s="633"/>
      <c r="E9" s="633"/>
      <c r="F9" s="633"/>
      <c r="G9" s="633"/>
      <c r="H9" s="633"/>
      <c r="I9" s="633"/>
      <c r="J9" s="633"/>
      <c r="K9" s="634"/>
    </row>
    <row r="10" spans="1:11">
      <c r="A10" s="344">
        <v>2</v>
      </c>
      <c r="B10" s="345" t="s">
        <v>387</v>
      </c>
      <c r="C10" s="635">
        <v>39362670.430461526</v>
      </c>
      <c r="D10" s="636">
        <v>417808889.47530878</v>
      </c>
      <c r="E10" s="636">
        <v>457171559.9057703</v>
      </c>
      <c r="F10" s="636">
        <v>6995591.3216285706</v>
      </c>
      <c r="G10" s="636">
        <v>73778813.685769588</v>
      </c>
      <c r="H10" s="636">
        <v>80774405.007398158</v>
      </c>
      <c r="I10" s="636">
        <v>1690323.4246373626</v>
      </c>
      <c r="J10" s="636">
        <v>16872678.811853956</v>
      </c>
      <c r="K10" s="637">
        <v>18563002.236491319</v>
      </c>
    </row>
    <row r="11" spans="1:11">
      <c r="A11" s="344">
        <v>3</v>
      </c>
      <c r="B11" s="345" t="s">
        <v>381</v>
      </c>
      <c r="C11" s="635">
        <v>211173318.57450551</v>
      </c>
      <c r="D11" s="636">
        <v>801226164.15432084</v>
      </c>
      <c r="E11" s="636">
        <v>1012399482.7288263</v>
      </c>
      <c r="F11" s="636">
        <v>46010328.279059894</v>
      </c>
      <c r="G11" s="636">
        <v>99233745.131763786</v>
      </c>
      <c r="H11" s="636">
        <v>145244073.41082367</v>
      </c>
      <c r="I11" s="636">
        <v>40931635.014623061</v>
      </c>
      <c r="J11" s="636">
        <v>90142655.432986096</v>
      </c>
      <c r="K11" s="637">
        <v>131074290.44760916</v>
      </c>
    </row>
    <row r="12" spans="1:11">
      <c r="A12" s="344">
        <v>4</v>
      </c>
      <c r="B12" s="345" t="s">
        <v>382</v>
      </c>
      <c r="C12" s="635">
        <v>0</v>
      </c>
      <c r="D12" s="636">
        <v>0</v>
      </c>
      <c r="E12" s="636">
        <v>0</v>
      </c>
      <c r="F12" s="636">
        <v>0</v>
      </c>
      <c r="G12" s="636">
        <v>0</v>
      </c>
      <c r="H12" s="636">
        <v>0</v>
      </c>
      <c r="I12" s="636">
        <v>0</v>
      </c>
      <c r="J12" s="636">
        <v>0</v>
      </c>
      <c r="K12" s="637">
        <v>0</v>
      </c>
    </row>
    <row r="13" spans="1:11">
      <c r="A13" s="344">
        <v>5</v>
      </c>
      <c r="B13" s="345" t="s">
        <v>390</v>
      </c>
      <c r="C13" s="635">
        <v>81999632.693516463</v>
      </c>
      <c r="D13" s="636">
        <v>71083743.643056035</v>
      </c>
      <c r="E13" s="636">
        <v>153083376.3365725</v>
      </c>
      <c r="F13" s="636">
        <v>13743131.155993957</v>
      </c>
      <c r="G13" s="636">
        <v>18050193.446520332</v>
      </c>
      <c r="H13" s="636">
        <v>31793324.602514289</v>
      </c>
      <c r="I13" s="636">
        <v>5413248.5149835162</v>
      </c>
      <c r="J13" s="636">
        <v>6136236.2076879116</v>
      </c>
      <c r="K13" s="637">
        <v>11549484.722671427</v>
      </c>
    </row>
    <row r="14" spans="1:11">
      <c r="A14" s="344">
        <v>6</v>
      </c>
      <c r="B14" s="345" t="s">
        <v>421</v>
      </c>
      <c r="C14" s="635"/>
      <c r="D14" s="636"/>
      <c r="E14" s="636">
        <v>0</v>
      </c>
      <c r="F14" s="636"/>
      <c r="G14" s="636"/>
      <c r="H14" s="636">
        <v>0</v>
      </c>
      <c r="I14" s="636"/>
      <c r="J14" s="636"/>
      <c r="K14" s="637">
        <v>0</v>
      </c>
    </row>
    <row r="15" spans="1:11">
      <c r="A15" s="344">
        <v>7</v>
      </c>
      <c r="B15" s="345" t="s">
        <v>422</v>
      </c>
      <c r="C15" s="635">
        <v>19767170.69598902</v>
      </c>
      <c r="D15" s="636">
        <v>16685021.311498905</v>
      </c>
      <c r="E15" s="636">
        <v>36452192.007487923</v>
      </c>
      <c r="F15" s="636">
        <v>4779438.5173626374</v>
      </c>
      <c r="G15" s="636">
        <v>8784869.9104395602</v>
      </c>
      <c r="H15" s="636">
        <v>13564308.427802198</v>
      </c>
      <c r="I15" s="636">
        <v>4779438.5173626374</v>
      </c>
      <c r="J15" s="636">
        <v>8784869.9104395602</v>
      </c>
      <c r="K15" s="637">
        <v>13564308.427802198</v>
      </c>
    </row>
    <row r="16" spans="1:11">
      <c r="A16" s="344">
        <v>8</v>
      </c>
      <c r="B16" s="346" t="s">
        <v>383</v>
      </c>
      <c r="C16" s="635">
        <v>352302792.39447248</v>
      </c>
      <c r="D16" s="636">
        <v>1306803818.5841844</v>
      </c>
      <c r="E16" s="636">
        <v>1659106610.9786568</v>
      </c>
      <c r="F16" s="636">
        <v>71528489.274045065</v>
      </c>
      <c r="G16" s="636">
        <v>199847622.17449325</v>
      </c>
      <c r="H16" s="636">
        <v>271376111.4485383</v>
      </c>
      <c r="I16" s="636">
        <v>52814645.471606582</v>
      </c>
      <c r="J16" s="636">
        <v>121936440.36296754</v>
      </c>
      <c r="K16" s="637">
        <v>174751085.8345741</v>
      </c>
    </row>
    <row r="17" spans="1:11">
      <c r="A17" s="339" t="s">
        <v>380</v>
      </c>
      <c r="B17" s="340"/>
      <c r="C17" s="633"/>
      <c r="D17" s="633"/>
      <c r="E17" s="633"/>
      <c r="F17" s="633"/>
      <c r="G17" s="633"/>
      <c r="H17" s="633"/>
      <c r="I17" s="633"/>
      <c r="J17" s="633"/>
      <c r="K17" s="634"/>
    </row>
    <row r="18" spans="1:11">
      <c r="A18" s="344">
        <v>9</v>
      </c>
      <c r="B18" s="345" t="s">
        <v>386</v>
      </c>
      <c r="C18" s="635">
        <v>0</v>
      </c>
      <c r="D18" s="636">
        <v>0</v>
      </c>
      <c r="E18" s="636">
        <v>0</v>
      </c>
      <c r="F18" s="636">
        <v>0</v>
      </c>
      <c r="G18" s="636">
        <v>0</v>
      </c>
      <c r="H18" s="636">
        <v>0</v>
      </c>
      <c r="I18" s="636">
        <v>0</v>
      </c>
      <c r="J18" s="636">
        <v>0</v>
      </c>
      <c r="K18" s="637">
        <v>0</v>
      </c>
    </row>
    <row r="19" spans="1:11">
      <c r="A19" s="344">
        <v>10</v>
      </c>
      <c r="B19" s="345" t="s">
        <v>423</v>
      </c>
      <c r="C19" s="635">
        <v>351559564.03376484</v>
      </c>
      <c r="D19" s="636">
        <v>930812601.28529477</v>
      </c>
      <c r="E19" s="636">
        <v>1282372165.3190596</v>
      </c>
      <c r="F19" s="636">
        <v>8568542.4956499971</v>
      </c>
      <c r="G19" s="636">
        <v>11977047.927592857</v>
      </c>
      <c r="H19" s="636">
        <v>20545590.423242852</v>
      </c>
      <c r="I19" s="636">
        <v>18198558.925320327</v>
      </c>
      <c r="J19" s="636">
        <v>128398595.2222082</v>
      </c>
      <c r="K19" s="637">
        <v>146597154.14752853</v>
      </c>
    </row>
    <row r="20" spans="1:11">
      <c r="A20" s="344">
        <v>11</v>
      </c>
      <c r="B20" s="345" t="s">
        <v>385</v>
      </c>
      <c r="C20" s="635">
        <v>3565436.5558076939</v>
      </c>
      <c r="D20" s="636">
        <v>33281638.7919989</v>
      </c>
      <c r="E20" s="636">
        <v>36847075.347806595</v>
      </c>
      <c r="F20" s="636">
        <v>1240553.3270934061</v>
      </c>
      <c r="G20" s="636">
        <v>647723.36567912088</v>
      </c>
      <c r="H20" s="636">
        <v>1888276.692772527</v>
      </c>
      <c r="I20" s="636">
        <v>1240553.3270934061</v>
      </c>
      <c r="J20" s="636">
        <v>647723.36567912088</v>
      </c>
      <c r="K20" s="637">
        <v>1888276.692772527</v>
      </c>
    </row>
    <row r="21" spans="1:11" ht="13.5" thickBot="1">
      <c r="A21" s="347">
        <v>12</v>
      </c>
      <c r="B21" s="348" t="s">
        <v>384</v>
      </c>
      <c r="C21" s="638">
        <v>355125000.58957255</v>
      </c>
      <c r="D21" s="639">
        <v>964094240.07729363</v>
      </c>
      <c r="E21" s="638">
        <v>1319219240.6668663</v>
      </c>
      <c r="F21" s="639">
        <v>9809095.8227434028</v>
      </c>
      <c r="G21" s="639">
        <v>12624771.293271977</v>
      </c>
      <c r="H21" s="639">
        <v>22433867.116015378</v>
      </c>
      <c r="I21" s="639">
        <v>19439112.252413735</v>
      </c>
      <c r="J21" s="639">
        <v>129046318.58788732</v>
      </c>
      <c r="K21" s="640">
        <v>148485430.84030104</v>
      </c>
    </row>
    <row r="22" spans="1:11" ht="38.25" customHeight="1" thickBot="1">
      <c r="A22" s="349"/>
      <c r="B22" s="350"/>
      <c r="C22" s="350"/>
      <c r="D22" s="350"/>
      <c r="E22" s="350"/>
      <c r="F22" s="725" t="s">
        <v>767</v>
      </c>
      <c r="G22" s="723"/>
      <c r="H22" s="723"/>
      <c r="I22" s="725" t="s">
        <v>768</v>
      </c>
      <c r="J22" s="723"/>
      <c r="K22" s="724"/>
    </row>
    <row r="23" spans="1:11">
      <c r="A23" s="351">
        <v>13</v>
      </c>
      <c r="B23" s="352" t="s">
        <v>376</v>
      </c>
      <c r="C23" s="353"/>
      <c r="D23" s="353"/>
      <c r="E23" s="353"/>
      <c r="F23" s="641">
        <v>112236636.65340656</v>
      </c>
      <c r="G23" s="641">
        <v>341911243.65600657</v>
      </c>
      <c r="H23" s="641">
        <v>454147880.30941314</v>
      </c>
      <c r="I23" s="641">
        <v>102606620.22373623</v>
      </c>
      <c r="J23" s="641">
        <v>225684024.88303953</v>
      </c>
      <c r="K23" s="642">
        <v>328290645.10677576</v>
      </c>
    </row>
    <row r="24" spans="1:11" ht="13.5" thickBot="1">
      <c r="A24" s="354">
        <v>14</v>
      </c>
      <c r="B24" s="355" t="s">
        <v>388</v>
      </c>
      <c r="C24" s="356"/>
      <c r="D24" s="357"/>
      <c r="E24" s="358"/>
      <c r="F24" s="643">
        <v>61719393.451301664</v>
      </c>
      <c r="G24" s="643">
        <v>187222850.88122126</v>
      </c>
      <c r="H24" s="643">
        <v>248942244.33252293</v>
      </c>
      <c r="I24" s="643">
        <v>33375533.21919284</v>
      </c>
      <c r="J24" s="643">
        <v>30484110.090741884</v>
      </c>
      <c r="K24" s="644">
        <v>43687771.458643526</v>
      </c>
    </row>
    <row r="25" spans="1:11" ht="13.5" thickBot="1">
      <c r="A25" s="359">
        <v>15</v>
      </c>
      <c r="B25" s="360" t="s">
        <v>389</v>
      </c>
      <c r="C25" s="361"/>
      <c r="D25" s="361"/>
      <c r="E25" s="361"/>
      <c r="F25" s="645">
        <v>1.8184986983380584</v>
      </c>
      <c r="G25" s="645">
        <v>1.8262260298179274</v>
      </c>
      <c r="H25" s="645">
        <v>1.8243102191317444</v>
      </c>
      <c r="I25" s="645">
        <v>3.0743065451530089</v>
      </c>
      <c r="J25" s="645">
        <v>7.4033332188883696</v>
      </c>
      <c r="K25" s="646">
        <v>7.5144745118790945</v>
      </c>
    </row>
    <row r="27" spans="1:11" ht="25.5">
      <c r="B27" s="335" t="s">
        <v>424</v>
      </c>
    </row>
  </sheetData>
  <mergeCells count="6">
    <mergeCell ref="A5:B5"/>
    <mergeCell ref="C5:E5"/>
    <mergeCell ref="F5:H5"/>
    <mergeCell ref="I5:K5"/>
    <mergeCell ref="F22:H22"/>
    <mergeCell ref="I22:K22"/>
  </mergeCells>
  <pageMargins left="0.7" right="0.7" top="0.75" bottom="0.75" header="0.3" footer="0.3"/>
  <pageSetup paperSize="9" orientation="portrait" r:id="rId1"/>
  <headerFooter>
    <oddHeader>&amp;C&amp;"Calibri"&amp;10&amp;K0078D7Classification: Restricted to Partners&amp;1#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85" zoomScaleNormal="85"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cols>
    <col min="1" max="1" width="10.5703125" style="4" bestFit="1" customWidth="1"/>
    <col min="2" max="2" width="33.85546875" style="4" bestFit="1" customWidth="1"/>
    <col min="3" max="3" width="12.5703125" style="4" bestFit="1" customWidth="1"/>
    <col min="4" max="4" width="11.42578125" style="4" customWidth="1"/>
    <col min="5" max="5" width="18.28515625" style="4" bestFit="1" customWidth="1"/>
    <col min="6" max="13" width="12.7109375" style="4" customWidth="1"/>
    <col min="14" max="14" width="31" style="4" bestFit="1" customWidth="1"/>
    <col min="15" max="16384" width="9.140625" style="46"/>
  </cols>
  <sheetData>
    <row r="1" spans="1:14">
      <c r="A1" s="4" t="s">
        <v>30</v>
      </c>
      <c r="B1" s="3" t="str">
        <f>'Info '!C2</f>
        <v>JSC ProCredit Bank</v>
      </c>
    </row>
    <row r="2" spans="1:14" ht="14.25" customHeight="1">
      <c r="A2" s="4" t="s">
        <v>31</v>
      </c>
      <c r="B2" s="454">
        <v>44742</v>
      </c>
    </row>
    <row r="3" spans="1:14" ht="14.25" customHeight="1"/>
    <row r="4" spans="1:14" ht="13.5" thickBot="1">
      <c r="A4" s="4" t="s">
        <v>263</v>
      </c>
      <c r="B4" s="275" t="s">
        <v>28</v>
      </c>
    </row>
    <row r="5" spans="1:14" s="208" customFormat="1">
      <c r="A5" s="204"/>
      <c r="B5" s="205"/>
      <c r="C5" s="206" t="s">
        <v>0</v>
      </c>
      <c r="D5" s="206" t="s">
        <v>1</v>
      </c>
      <c r="E5" s="206" t="s">
        <v>2</v>
      </c>
      <c r="F5" s="206" t="s">
        <v>3</v>
      </c>
      <c r="G5" s="206" t="s">
        <v>4</v>
      </c>
      <c r="H5" s="206" t="s">
        <v>5</v>
      </c>
      <c r="I5" s="206" t="s">
        <v>8</v>
      </c>
      <c r="J5" s="206" t="s">
        <v>9</v>
      </c>
      <c r="K5" s="206" t="s">
        <v>10</v>
      </c>
      <c r="L5" s="206" t="s">
        <v>11</v>
      </c>
      <c r="M5" s="206" t="s">
        <v>12</v>
      </c>
      <c r="N5" s="207" t="s">
        <v>13</v>
      </c>
    </row>
    <row r="6" spans="1:14" ht="25.5">
      <c r="A6" s="209"/>
      <c r="B6" s="210"/>
      <c r="C6" s="211" t="s">
        <v>262</v>
      </c>
      <c r="D6" s="212" t="s">
        <v>261</v>
      </c>
      <c r="E6" s="213" t="s">
        <v>260</v>
      </c>
      <c r="F6" s="214">
        <v>0</v>
      </c>
      <c r="G6" s="214">
        <v>0.2</v>
      </c>
      <c r="H6" s="214">
        <v>0.35</v>
      </c>
      <c r="I6" s="214">
        <v>0.5</v>
      </c>
      <c r="J6" s="214">
        <v>0.75</v>
      </c>
      <c r="K6" s="214">
        <v>1</v>
      </c>
      <c r="L6" s="214">
        <v>1.5</v>
      </c>
      <c r="M6" s="214">
        <v>2.5</v>
      </c>
      <c r="N6" s="274" t="s">
        <v>274</v>
      </c>
    </row>
    <row r="7" spans="1:14" ht="15">
      <c r="A7" s="215">
        <v>1</v>
      </c>
      <c r="B7" s="216" t="s">
        <v>259</v>
      </c>
      <c r="C7" s="217">
        <v>47741070</v>
      </c>
      <c r="D7" s="210"/>
      <c r="E7" s="218">
        <v>954821.4</v>
      </c>
      <c r="F7" s="219">
        <v>0</v>
      </c>
      <c r="G7" s="219">
        <v>954821.4</v>
      </c>
      <c r="H7" s="219">
        <v>0</v>
      </c>
      <c r="I7" s="219">
        <v>0</v>
      </c>
      <c r="J7" s="219">
        <v>0</v>
      </c>
      <c r="K7" s="219">
        <v>0</v>
      </c>
      <c r="L7" s="219">
        <v>0</v>
      </c>
      <c r="M7" s="219">
        <v>0</v>
      </c>
      <c r="N7" s="220">
        <v>190964.28000000003</v>
      </c>
    </row>
    <row r="8" spans="1:14" ht="14.25">
      <c r="A8" s="215">
        <v>1.1000000000000001</v>
      </c>
      <c r="B8" s="221" t="s">
        <v>257</v>
      </c>
      <c r="C8" s="219">
        <v>47741070</v>
      </c>
      <c r="D8" s="222">
        <v>0.02</v>
      </c>
      <c r="E8" s="218">
        <v>954821.4</v>
      </c>
      <c r="F8" s="219"/>
      <c r="G8" s="219">
        <v>954821.4</v>
      </c>
      <c r="H8" s="219"/>
      <c r="I8" s="219"/>
      <c r="J8" s="219"/>
      <c r="K8" s="219"/>
      <c r="L8" s="219"/>
      <c r="M8" s="219"/>
      <c r="N8" s="220">
        <v>190964.28000000003</v>
      </c>
    </row>
    <row r="9" spans="1:14" ht="14.25">
      <c r="A9" s="215">
        <v>1.2</v>
      </c>
      <c r="B9" s="221" t="s">
        <v>256</v>
      </c>
      <c r="C9" s="219"/>
      <c r="D9" s="222">
        <v>0.05</v>
      </c>
      <c r="E9" s="218">
        <v>0</v>
      </c>
      <c r="F9" s="219"/>
      <c r="G9" s="219"/>
      <c r="H9" s="219"/>
      <c r="I9" s="219"/>
      <c r="J9" s="219"/>
      <c r="K9" s="219"/>
      <c r="L9" s="219"/>
      <c r="M9" s="219"/>
      <c r="N9" s="220">
        <v>0</v>
      </c>
    </row>
    <row r="10" spans="1:14" ht="14.25">
      <c r="A10" s="215">
        <v>1.3</v>
      </c>
      <c r="B10" s="221" t="s">
        <v>255</v>
      </c>
      <c r="C10" s="219"/>
      <c r="D10" s="222">
        <v>0.08</v>
      </c>
      <c r="E10" s="218">
        <v>0</v>
      </c>
      <c r="F10" s="219"/>
      <c r="G10" s="219"/>
      <c r="H10" s="219"/>
      <c r="I10" s="219"/>
      <c r="J10" s="219"/>
      <c r="K10" s="219"/>
      <c r="L10" s="219"/>
      <c r="M10" s="219"/>
      <c r="N10" s="220">
        <v>0</v>
      </c>
    </row>
    <row r="11" spans="1:14" ht="14.25">
      <c r="A11" s="215">
        <v>1.4</v>
      </c>
      <c r="B11" s="221" t="s">
        <v>254</v>
      </c>
      <c r="C11" s="219"/>
      <c r="D11" s="222">
        <v>0.11</v>
      </c>
      <c r="E11" s="218">
        <v>0</v>
      </c>
      <c r="F11" s="219"/>
      <c r="G11" s="219"/>
      <c r="H11" s="219"/>
      <c r="I11" s="219"/>
      <c r="J11" s="219"/>
      <c r="K11" s="219"/>
      <c r="L11" s="219"/>
      <c r="M11" s="219"/>
      <c r="N11" s="220">
        <v>0</v>
      </c>
    </row>
    <row r="12" spans="1:14" ht="14.25">
      <c r="A12" s="215">
        <v>1.5</v>
      </c>
      <c r="B12" s="221" t="s">
        <v>253</v>
      </c>
      <c r="C12" s="219"/>
      <c r="D12" s="222">
        <v>0.14000000000000001</v>
      </c>
      <c r="E12" s="218">
        <v>0</v>
      </c>
      <c r="F12" s="219"/>
      <c r="G12" s="219"/>
      <c r="H12" s="219"/>
      <c r="I12" s="219"/>
      <c r="J12" s="219"/>
      <c r="K12" s="219"/>
      <c r="L12" s="219"/>
      <c r="M12" s="219"/>
      <c r="N12" s="220">
        <v>0</v>
      </c>
    </row>
    <row r="13" spans="1:14" ht="14.25">
      <c r="A13" s="215">
        <v>1.6</v>
      </c>
      <c r="B13" s="223" t="s">
        <v>252</v>
      </c>
      <c r="C13" s="219"/>
      <c r="D13" s="224"/>
      <c r="E13" s="219"/>
      <c r="F13" s="219"/>
      <c r="G13" s="219"/>
      <c r="H13" s="219"/>
      <c r="I13" s="219"/>
      <c r="J13" s="219"/>
      <c r="K13" s="219"/>
      <c r="L13" s="219"/>
      <c r="M13" s="219"/>
      <c r="N13" s="220">
        <v>0</v>
      </c>
    </row>
    <row r="14" spans="1:14" ht="15">
      <c r="A14" s="215">
        <v>2</v>
      </c>
      <c r="B14" s="225" t="s">
        <v>258</v>
      </c>
      <c r="C14" s="217">
        <v>0</v>
      </c>
      <c r="D14" s="210"/>
      <c r="E14" s="218">
        <v>0</v>
      </c>
      <c r="F14" s="219">
        <v>0</v>
      </c>
      <c r="G14" s="219">
        <v>0</v>
      </c>
      <c r="H14" s="219">
        <v>0</v>
      </c>
      <c r="I14" s="219">
        <v>0</v>
      </c>
      <c r="J14" s="219">
        <v>0</v>
      </c>
      <c r="K14" s="219">
        <v>0</v>
      </c>
      <c r="L14" s="219">
        <v>0</v>
      </c>
      <c r="M14" s="219">
        <v>0</v>
      </c>
      <c r="N14" s="220">
        <v>0</v>
      </c>
    </row>
    <row r="15" spans="1:14" ht="14.25">
      <c r="A15" s="215">
        <v>2.1</v>
      </c>
      <c r="B15" s="223" t="s">
        <v>257</v>
      </c>
      <c r="C15" s="219"/>
      <c r="D15" s="222">
        <v>5.0000000000000001E-3</v>
      </c>
      <c r="E15" s="218">
        <v>0</v>
      </c>
      <c r="F15" s="219"/>
      <c r="G15" s="219"/>
      <c r="H15" s="219"/>
      <c r="I15" s="219"/>
      <c r="J15" s="219"/>
      <c r="K15" s="219"/>
      <c r="L15" s="219"/>
      <c r="M15" s="219"/>
      <c r="N15" s="220">
        <v>0</v>
      </c>
    </row>
    <row r="16" spans="1:14" ht="14.25">
      <c r="A16" s="215">
        <v>2.2000000000000002</v>
      </c>
      <c r="B16" s="223" t="s">
        <v>256</v>
      </c>
      <c r="C16" s="219"/>
      <c r="D16" s="222">
        <v>0.01</v>
      </c>
      <c r="E16" s="218">
        <v>0</v>
      </c>
      <c r="F16" s="219"/>
      <c r="G16" s="219"/>
      <c r="H16" s="219"/>
      <c r="I16" s="219"/>
      <c r="J16" s="219"/>
      <c r="K16" s="219"/>
      <c r="L16" s="219"/>
      <c r="M16" s="219"/>
      <c r="N16" s="220">
        <v>0</v>
      </c>
    </row>
    <row r="17" spans="1:14" ht="14.25">
      <c r="A17" s="215">
        <v>2.2999999999999998</v>
      </c>
      <c r="B17" s="223" t="s">
        <v>255</v>
      </c>
      <c r="C17" s="219"/>
      <c r="D17" s="222">
        <v>0.02</v>
      </c>
      <c r="E17" s="218">
        <v>0</v>
      </c>
      <c r="F17" s="219"/>
      <c r="G17" s="219"/>
      <c r="H17" s="219"/>
      <c r="I17" s="219"/>
      <c r="J17" s="219"/>
      <c r="K17" s="219"/>
      <c r="L17" s="219"/>
      <c r="M17" s="219"/>
      <c r="N17" s="220">
        <v>0</v>
      </c>
    </row>
    <row r="18" spans="1:14" ht="14.25">
      <c r="A18" s="215">
        <v>2.4</v>
      </c>
      <c r="B18" s="223" t="s">
        <v>254</v>
      </c>
      <c r="C18" s="219"/>
      <c r="D18" s="222">
        <v>0.03</v>
      </c>
      <c r="E18" s="218">
        <v>0</v>
      </c>
      <c r="F18" s="219"/>
      <c r="G18" s="219"/>
      <c r="H18" s="219"/>
      <c r="I18" s="219"/>
      <c r="J18" s="219"/>
      <c r="K18" s="219"/>
      <c r="L18" s="219"/>
      <c r="M18" s="219"/>
      <c r="N18" s="220">
        <v>0</v>
      </c>
    </row>
    <row r="19" spans="1:14" ht="14.25">
      <c r="A19" s="215">
        <v>2.5</v>
      </c>
      <c r="B19" s="223" t="s">
        <v>253</v>
      </c>
      <c r="C19" s="219"/>
      <c r="D19" s="222">
        <v>0.04</v>
      </c>
      <c r="E19" s="218">
        <v>0</v>
      </c>
      <c r="F19" s="219"/>
      <c r="G19" s="219"/>
      <c r="H19" s="219"/>
      <c r="I19" s="219"/>
      <c r="J19" s="219"/>
      <c r="K19" s="219"/>
      <c r="L19" s="219"/>
      <c r="M19" s="219"/>
      <c r="N19" s="220">
        <v>0</v>
      </c>
    </row>
    <row r="20" spans="1:14" ht="14.25">
      <c r="A20" s="215">
        <v>2.6</v>
      </c>
      <c r="B20" s="223" t="s">
        <v>252</v>
      </c>
      <c r="C20" s="219"/>
      <c r="D20" s="224"/>
      <c r="E20" s="226"/>
      <c r="F20" s="219"/>
      <c r="G20" s="219"/>
      <c r="H20" s="219"/>
      <c r="I20" s="219"/>
      <c r="J20" s="219"/>
      <c r="K20" s="219"/>
      <c r="L20" s="219"/>
      <c r="M20" s="219"/>
      <c r="N20" s="220">
        <v>0</v>
      </c>
    </row>
    <row r="21" spans="1:14" ht="15.75" thickBot="1">
      <c r="A21" s="227"/>
      <c r="B21" s="228" t="s">
        <v>107</v>
      </c>
      <c r="C21" s="203">
        <v>47741070</v>
      </c>
      <c r="D21" s="229"/>
      <c r="E21" s="230">
        <v>954821.4</v>
      </c>
      <c r="F21" s="231">
        <v>0</v>
      </c>
      <c r="G21" s="231">
        <v>954821.4</v>
      </c>
      <c r="H21" s="231">
        <v>0</v>
      </c>
      <c r="I21" s="231">
        <v>0</v>
      </c>
      <c r="J21" s="231">
        <v>0</v>
      </c>
      <c r="K21" s="231">
        <v>0</v>
      </c>
      <c r="L21" s="231">
        <v>0</v>
      </c>
      <c r="M21" s="231">
        <v>0</v>
      </c>
      <c r="N21" s="232">
        <v>190964.28000000003</v>
      </c>
    </row>
    <row r="22" spans="1:14">
      <c r="E22" s="233"/>
      <c r="F22" s="233"/>
      <c r="G22" s="233"/>
      <c r="H22" s="233"/>
      <c r="I22" s="233"/>
      <c r="J22" s="233"/>
      <c r="K22" s="233"/>
      <c r="L22" s="233"/>
      <c r="M22" s="233"/>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zoomScale="90" zoomScaleNormal="90" workbookViewId="0">
      <selection activeCell="C38" sqref="C38"/>
    </sheetView>
  </sheetViews>
  <sheetFormatPr defaultRowHeight="15"/>
  <cols>
    <col min="1" max="1" width="11.42578125" customWidth="1"/>
    <col min="2" max="2" width="76.85546875" style="394" customWidth="1"/>
    <col min="3" max="3" width="22.85546875" customWidth="1"/>
  </cols>
  <sheetData>
    <row r="1" spans="1:3">
      <c r="A1" s="2" t="s">
        <v>30</v>
      </c>
      <c r="B1" s="3" t="str">
        <f>'Info '!C2</f>
        <v>JSC ProCredit Bank</v>
      </c>
    </row>
    <row r="2" spans="1:3">
      <c r="A2" s="2" t="s">
        <v>31</v>
      </c>
      <c r="B2" s="454">
        <f>'1. key ratios '!B2</f>
        <v>44742</v>
      </c>
    </row>
    <row r="3" spans="1:3">
      <c r="A3" s="4"/>
      <c r="B3"/>
    </row>
    <row r="4" spans="1:3">
      <c r="A4" s="4" t="s">
        <v>428</v>
      </c>
      <c r="B4" t="s">
        <v>429</v>
      </c>
    </row>
    <row r="5" spans="1:3">
      <c r="A5" s="395" t="s">
        <v>430</v>
      </c>
      <c r="B5" s="396"/>
      <c r="C5" s="397"/>
    </row>
    <row r="6" spans="1:3" ht="24">
      <c r="A6" s="398">
        <v>1</v>
      </c>
      <c r="B6" s="399" t="s">
        <v>478</v>
      </c>
      <c r="C6" s="400">
        <v>1758176756.4484</v>
      </c>
    </row>
    <row r="7" spans="1:3">
      <c r="A7" s="398">
        <v>2</v>
      </c>
      <c r="B7" s="399" t="s">
        <v>431</v>
      </c>
      <c r="C7" s="400">
        <v>-7779986.6200000001</v>
      </c>
    </row>
    <row r="8" spans="1:3" ht="24">
      <c r="A8" s="401">
        <v>3</v>
      </c>
      <c r="B8" s="402" t="s">
        <v>432</v>
      </c>
      <c r="C8" s="400">
        <v>1750396769.8284001</v>
      </c>
    </row>
    <row r="9" spans="1:3">
      <c r="A9" s="395" t="s">
        <v>433</v>
      </c>
      <c r="B9" s="396"/>
      <c r="C9" s="403"/>
    </row>
    <row r="10" spans="1:3" ht="24">
      <c r="A10" s="404">
        <v>4</v>
      </c>
      <c r="B10" s="405" t="s">
        <v>434</v>
      </c>
      <c r="C10" s="400"/>
    </row>
    <row r="11" spans="1:3">
      <c r="A11" s="404">
        <v>5</v>
      </c>
      <c r="B11" s="406" t="s">
        <v>435</v>
      </c>
      <c r="C11" s="400"/>
    </row>
    <row r="12" spans="1:3">
      <c r="A12" s="404" t="s">
        <v>436</v>
      </c>
      <c r="B12" s="406" t="s">
        <v>437</v>
      </c>
      <c r="C12" s="400">
        <v>954821.4</v>
      </c>
    </row>
    <row r="13" spans="1:3" ht="24">
      <c r="A13" s="407">
        <v>6</v>
      </c>
      <c r="B13" s="405" t="s">
        <v>438</v>
      </c>
      <c r="C13" s="400"/>
    </row>
    <row r="14" spans="1:3">
      <c r="A14" s="407">
        <v>7</v>
      </c>
      <c r="B14" s="408" t="s">
        <v>439</v>
      </c>
      <c r="C14" s="400"/>
    </row>
    <row r="15" spans="1:3">
      <c r="A15" s="409">
        <v>8</v>
      </c>
      <c r="B15" s="410" t="s">
        <v>440</v>
      </c>
      <c r="C15" s="400"/>
    </row>
    <row r="16" spans="1:3">
      <c r="A16" s="407">
        <v>9</v>
      </c>
      <c r="B16" s="408" t="s">
        <v>441</v>
      </c>
      <c r="C16" s="400"/>
    </row>
    <row r="17" spans="1:3">
      <c r="A17" s="407">
        <v>10</v>
      </c>
      <c r="B17" s="408" t="s">
        <v>442</v>
      </c>
      <c r="C17" s="400"/>
    </row>
    <row r="18" spans="1:3">
      <c r="A18" s="411">
        <v>11</v>
      </c>
      <c r="B18" s="412" t="s">
        <v>443</v>
      </c>
      <c r="C18" s="413">
        <v>954821.4</v>
      </c>
    </row>
    <row r="19" spans="1:3">
      <c r="A19" s="414" t="s">
        <v>444</v>
      </c>
      <c r="B19" s="415"/>
      <c r="C19" s="416"/>
    </row>
    <row r="20" spans="1:3" ht="24">
      <c r="A20" s="417">
        <v>12</v>
      </c>
      <c r="B20" s="405" t="s">
        <v>445</v>
      </c>
      <c r="C20" s="400"/>
    </row>
    <row r="21" spans="1:3">
      <c r="A21" s="417">
        <v>13</v>
      </c>
      <c r="B21" s="405" t="s">
        <v>446</v>
      </c>
      <c r="C21" s="400"/>
    </row>
    <row r="22" spans="1:3">
      <c r="A22" s="417">
        <v>14</v>
      </c>
      <c r="B22" s="405" t="s">
        <v>447</v>
      </c>
      <c r="C22" s="400"/>
    </row>
    <row r="23" spans="1:3" ht="24">
      <c r="A23" s="417" t="s">
        <v>448</v>
      </c>
      <c r="B23" s="405" t="s">
        <v>449</v>
      </c>
      <c r="C23" s="400"/>
    </row>
    <row r="24" spans="1:3">
      <c r="A24" s="417">
        <v>15</v>
      </c>
      <c r="B24" s="405" t="s">
        <v>450</v>
      </c>
      <c r="C24" s="400"/>
    </row>
    <row r="25" spans="1:3">
      <c r="A25" s="417" t="s">
        <v>451</v>
      </c>
      <c r="B25" s="405" t="s">
        <v>452</v>
      </c>
      <c r="C25" s="400"/>
    </row>
    <row r="26" spans="1:3">
      <c r="A26" s="418">
        <v>16</v>
      </c>
      <c r="B26" s="419" t="s">
        <v>453</v>
      </c>
      <c r="C26" s="413">
        <v>0</v>
      </c>
    </row>
    <row r="27" spans="1:3">
      <c r="A27" s="395" t="s">
        <v>454</v>
      </c>
      <c r="B27" s="396"/>
      <c r="C27" s="403"/>
    </row>
    <row r="28" spans="1:3">
      <c r="A28" s="420">
        <v>17</v>
      </c>
      <c r="B28" s="406" t="s">
        <v>455</v>
      </c>
      <c r="C28" s="400"/>
    </row>
    <row r="29" spans="1:3">
      <c r="A29" s="420">
        <v>18</v>
      </c>
      <c r="B29" s="406" t="s">
        <v>456</v>
      </c>
      <c r="C29" s="400"/>
    </row>
    <row r="30" spans="1:3">
      <c r="A30" s="418">
        <v>19</v>
      </c>
      <c r="B30" s="419" t="s">
        <v>457</v>
      </c>
      <c r="C30" s="413">
        <v>0</v>
      </c>
    </row>
    <row r="31" spans="1:3">
      <c r="A31" s="395" t="s">
        <v>458</v>
      </c>
      <c r="B31" s="396"/>
      <c r="C31" s="403"/>
    </row>
    <row r="32" spans="1:3" ht="24">
      <c r="A32" s="420" t="s">
        <v>459</v>
      </c>
      <c r="B32" s="405" t="s">
        <v>460</v>
      </c>
      <c r="C32" s="421"/>
    </row>
    <row r="33" spans="1:3">
      <c r="A33" s="420" t="s">
        <v>461</v>
      </c>
      <c r="B33" s="406" t="s">
        <v>462</v>
      </c>
      <c r="C33" s="421"/>
    </row>
    <row r="34" spans="1:3">
      <c r="A34" s="395" t="s">
        <v>463</v>
      </c>
      <c r="B34" s="396"/>
      <c r="C34" s="403"/>
    </row>
    <row r="35" spans="1:3">
      <c r="A35" s="422">
        <v>20</v>
      </c>
      <c r="B35" s="423" t="s">
        <v>464</v>
      </c>
      <c r="C35" s="413">
        <v>264559174.30589998</v>
      </c>
    </row>
    <row r="36" spans="1:3">
      <c r="A36" s="418">
        <v>21</v>
      </c>
      <c r="B36" s="419" t="s">
        <v>465</v>
      </c>
      <c r="C36" s="413">
        <v>1751351591.2284002</v>
      </c>
    </row>
    <row r="37" spans="1:3">
      <c r="A37" s="395" t="s">
        <v>466</v>
      </c>
      <c r="B37" s="396"/>
      <c r="C37" s="403"/>
    </row>
    <row r="38" spans="1:3">
      <c r="A38" s="418">
        <v>22</v>
      </c>
      <c r="B38" s="419" t="s">
        <v>466</v>
      </c>
      <c r="C38" s="787">
        <v>0.15106000167581304</v>
      </c>
    </row>
    <row r="39" spans="1:3">
      <c r="A39" s="395" t="s">
        <v>467</v>
      </c>
      <c r="B39" s="396"/>
      <c r="C39" s="403"/>
    </row>
    <row r="40" spans="1:3">
      <c r="A40" s="424" t="s">
        <v>468</v>
      </c>
      <c r="B40" s="405" t="s">
        <v>469</v>
      </c>
      <c r="C40" s="421"/>
    </row>
    <row r="41" spans="1:3" ht="24">
      <c r="A41" s="425" t="s">
        <v>470</v>
      </c>
      <c r="B41" s="399" t="s">
        <v>471</v>
      </c>
      <c r="C41" s="421"/>
    </row>
    <row r="43" spans="1:3">
      <c r="B43" s="394" t="s">
        <v>479</v>
      </c>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zoomScale="90" zoomScaleNormal="90" workbookViewId="0">
      <pane xSplit="2" ySplit="6" topLeftCell="C7" activePane="bottomRight" state="frozen"/>
      <selection activeCell="B2" sqref="B2"/>
      <selection pane="topRight" activeCell="B2" sqref="B2"/>
      <selection pane="bottomLeft" activeCell="B2" sqref="B2"/>
      <selection pane="bottomRight" activeCell="B2" sqref="B2"/>
    </sheetView>
  </sheetViews>
  <sheetFormatPr defaultRowHeight="15"/>
  <cols>
    <col min="1" max="1" width="8.7109375" style="312"/>
    <col min="2" max="2" width="82.5703125" style="462" customWidth="1"/>
    <col min="3" max="7" width="17.5703125" style="312" customWidth="1"/>
  </cols>
  <sheetData>
    <row r="1" spans="1:7">
      <c r="A1" s="312" t="s">
        <v>30</v>
      </c>
      <c r="B1" s="3" t="str">
        <f>'Info '!C2</f>
        <v>JSC ProCredit Bank</v>
      </c>
    </row>
    <row r="2" spans="1:7">
      <c r="A2" s="312" t="s">
        <v>31</v>
      </c>
      <c r="B2" s="454">
        <v>44742</v>
      </c>
    </row>
    <row r="4" spans="1:7" ht="15.75" thickBot="1">
      <c r="A4" s="312" t="s">
        <v>529</v>
      </c>
      <c r="B4" s="463" t="s">
        <v>490</v>
      </c>
    </row>
    <row r="5" spans="1:7">
      <c r="A5" s="464"/>
      <c r="B5" s="465"/>
      <c r="C5" s="726" t="s">
        <v>491</v>
      </c>
      <c r="D5" s="726"/>
      <c r="E5" s="726"/>
      <c r="F5" s="726"/>
      <c r="G5" s="727" t="s">
        <v>492</v>
      </c>
    </row>
    <row r="6" spans="1:7">
      <c r="A6" s="466"/>
      <c r="B6" s="467"/>
      <c r="C6" s="468" t="s">
        <v>493</v>
      </c>
      <c r="D6" s="469" t="s">
        <v>494</v>
      </c>
      <c r="E6" s="469" t="s">
        <v>495</v>
      </c>
      <c r="F6" s="469" t="s">
        <v>496</v>
      </c>
      <c r="G6" s="728"/>
    </row>
    <row r="7" spans="1:7">
      <c r="A7" s="470"/>
      <c r="B7" s="471" t="s">
        <v>497</v>
      </c>
      <c r="C7" s="472"/>
      <c r="D7" s="472"/>
      <c r="E7" s="472"/>
      <c r="F7" s="472"/>
      <c r="G7" s="473"/>
    </row>
    <row r="8" spans="1:7">
      <c r="A8" s="474">
        <v>1</v>
      </c>
      <c r="B8" s="475" t="s">
        <v>498</v>
      </c>
      <c r="C8" s="476">
        <v>264559174.30590004</v>
      </c>
      <c r="D8" s="476">
        <v>0</v>
      </c>
      <c r="E8" s="476">
        <v>0</v>
      </c>
      <c r="F8" s="476">
        <v>542598537.00707495</v>
      </c>
      <c r="G8" s="477">
        <v>807157711.31297493</v>
      </c>
    </row>
    <row r="9" spans="1:7">
      <c r="A9" s="474">
        <v>2</v>
      </c>
      <c r="B9" s="478" t="s">
        <v>499</v>
      </c>
      <c r="C9" s="476">
        <v>264559174.30590004</v>
      </c>
      <c r="D9" s="476">
        <v>0</v>
      </c>
      <c r="E9" s="476">
        <v>0</v>
      </c>
      <c r="F9" s="476">
        <v>18339400</v>
      </c>
      <c r="G9" s="477">
        <v>282898574.30590004</v>
      </c>
    </row>
    <row r="10" spans="1:7">
      <c r="A10" s="474">
        <v>3</v>
      </c>
      <c r="B10" s="478" t="s">
        <v>500</v>
      </c>
      <c r="C10" s="479"/>
      <c r="D10" s="479"/>
      <c r="E10" s="479"/>
      <c r="F10" s="476">
        <v>524259137.00707495</v>
      </c>
      <c r="G10" s="477">
        <v>524259137.00707495</v>
      </c>
    </row>
    <row r="11" spans="1:7" ht="14.45" customHeight="1">
      <c r="A11" s="474">
        <v>4</v>
      </c>
      <c r="B11" s="475" t="s">
        <v>501</v>
      </c>
      <c r="C11" s="476">
        <v>268787046.5442</v>
      </c>
      <c r="D11" s="476">
        <v>62972830.768024981</v>
      </c>
      <c r="E11" s="476">
        <v>54471872.377025001</v>
      </c>
      <c r="F11" s="476">
        <v>22410106.333799999</v>
      </c>
      <c r="G11" s="477">
        <v>370745086.80475241</v>
      </c>
    </row>
    <row r="12" spans="1:7">
      <c r="A12" s="474">
        <v>5</v>
      </c>
      <c r="B12" s="478" t="s">
        <v>502</v>
      </c>
      <c r="C12" s="476">
        <v>245136383.2349</v>
      </c>
      <c r="D12" s="480">
        <v>58375778.395524979</v>
      </c>
      <c r="E12" s="476">
        <v>48061251.090625003</v>
      </c>
      <c r="F12" s="476">
        <v>18258051.263900001</v>
      </c>
      <c r="G12" s="477">
        <v>351339890.78570241</v>
      </c>
    </row>
    <row r="13" spans="1:7">
      <c r="A13" s="474">
        <v>6</v>
      </c>
      <c r="B13" s="478" t="s">
        <v>503</v>
      </c>
      <c r="C13" s="476">
        <v>23650663.309299998</v>
      </c>
      <c r="D13" s="480">
        <v>4597052.3724999987</v>
      </c>
      <c r="E13" s="476">
        <v>6410621.2864000006</v>
      </c>
      <c r="F13" s="476">
        <v>4152055.0699</v>
      </c>
      <c r="G13" s="477">
        <v>19405196.019049998</v>
      </c>
    </row>
    <row r="14" spans="1:7">
      <c r="A14" s="474">
        <v>7</v>
      </c>
      <c r="B14" s="475" t="s">
        <v>504</v>
      </c>
      <c r="C14" s="476">
        <v>356152634.52060002</v>
      </c>
      <c r="D14" s="476">
        <v>68365887.777999997</v>
      </c>
      <c r="E14" s="476">
        <v>64190389.356399998</v>
      </c>
      <c r="F14" s="476">
        <v>0</v>
      </c>
      <c r="G14" s="477">
        <v>233255209.13725001</v>
      </c>
    </row>
    <row r="15" spans="1:7" ht="39">
      <c r="A15" s="474">
        <v>8</v>
      </c>
      <c r="B15" s="478" t="s">
        <v>505</v>
      </c>
      <c r="C15" s="476">
        <v>333954141.1401</v>
      </c>
      <c r="D15" s="480">
        <v>68365887.777999997</v>
      </c>
      <c r="E15" s="476">
        <v>48385697.437600002</v>
      </c>
      <c r="F15" s="476">
        <v>0</v>
      </c>
      <c r="G15" s="477">
        <v>225352863.17785001</v>
      </c>
    </row>
    <row r="16" spans="1:7" ht="26.25">
      <c r="A16" s="474">
        <v>9</v>
      </c>
      <c r="B16" s="478" t="s">
        <v>506</v>
      </c>
      <c r="C16" s="476">
        <v>22198493.3805</v>
      </c>
      <c r="D16" s="480">
        <v>0</v>
      </c>
      <c r="E16" s="476">
        <v>15804691.9188</v>
      </c>
      <c r="F16" s="476">
        <v>0</v>
      </c>
      <c r="G16" s="477">
        <v>7902345.9594000001</v>
      </c>
    </row>
    <row r="17" spans="1:7">
      <c r="A17" s="474">
        <v>10</v>
      </c>
      <c r="B17" s="475" t="s">
        <v>507</v>
      </c>
      <c r="C17" s="476"/>
      <c r="D17" s="480"/>
      <c r="E17" s="476"/>
      <c r="F17" s="476"/>
      <c r="G17" s="477"/>
    </row>
    <row r="18" spans="1:7">
      <c r="A18" s="474">
        <v>11</v>
      </c>
      <c r="B18" s="475" t="s">
        <v>508</v>
      </c>
      <c r="C18" s="476">
        <v>15338523.024934499</v>
      </c>
      <c r="D18" s="480">
        <v>17942300.592900004</v>
      </c>
      <c r="E18" s="476">
        <v>6674391.5243000006</v>
      </c>
      <c r="F18" s="476">
        <v>1167095.8399999999</v>
      </c>
      <c r="G18" s="477">
        <v>0</v>
      </c>
    </row>
    <row r="19" spans="1:7">
      <c r="A19" s="474">
        <v>12</v>
      </c>
      <c r="B19" s="478" t="s">
        <v>509</v>
      </c>
      <c r="C19" s="479"/>
      <c r="D19" s="480">
        <v>0</v>
      </c>
      <c r="E19" s="476">
        <v>0</v>
      </c>
      <c r="F19" s="476">
        <v>0</v>
      </c>
      <c r="G19" s="477">
        <v>0</v>
      </c>
    </row>
    <row r="20" spans="1:7">
      <c r="A20" s="474">
        <v>13</v>
      </c>
      <c r="B20" s="478" t="s">
        <v>510</v>
      </c>
      <c r="C20" s="476">
        <v>15338523.024934499</v>
      </c>
      <c r="D20" s="476">
        <v>17942300.592900004</v>
      </c>
      <c r="E20" s="476">
        <v>6674391.5243000006</v>
      </c>
      <c r="F20" s="476">
        <v>1167095.8399999999</v>
      </c>
      <c r="G20" s="477">
        <v>0</v>
      </c>
    </row>
    <row r="21" spans="1:7">
      <c r="A21" s="481">
        <v>14</v>
      </c>
      <c r="B21" s="482" t="s">
        <v>511</v>
      </c>
      <c r="C21" s="479"/>
      <c r="D21" s="479"/>
      <c r="E21" s="479"/>
      <c r="F21" s="479"/>
      <c r="G21" s="483">
        <v>1411158007.2549772</v>
      </c>
    </row>
    <row r="22" spans="1:7">
      <c r="A22" s="484"/>
      <c r="B22" s="485" t="s">
        <v>512</v>
      </c>
      <c r="C22" s="486"/>
      <c r="D22" s="487"/>
      <c r="E22" s="486"/>
      <c r="F22" s="486"/>
      <c r="G22" s="488"/>
    </row>
    <row r="23" spans="1:7">
      <c r="A23" s="474">
        <v>15</v>
      </c>
      <c r="B23" s="475" t="s">
        <v>513</v>
      </c>
      <c r="C23" s="489">
        <v>423994973.7044</v>
      </c>
      <c r="D23" s="490">
        <v>27000000</v>
      </c>
      <c r="E23" s="489"/>
      <c r="F23" s="489"/>
      <c r="G23" s="477">
        <v>8984596.2297200002</v>
      </c>
    </row>
    <row r="24" spans="1:7">
      <c r="A24" s="474">
        <v>16</v>
      </c>
      <c r="B24" s="475" t="s">
        <v>514</v>
      </c>
      <c r="C24" s="476">
        <v>239720.11970000001</v>
      </c>
      <c r="D24" s="480">
        <v>257390652.84519997</v>
      </c>
      <c r="E24" s="476">
        <v>210097734.6063</v>
      </c>
      <c r="F24" s="476">
        <v>659419929.25199997</v>
      </c>
      <c r="G24" s="477">
        <v>793781240.40435505</v>
      </c>
    </row>
    <row r="25" spans="1:7">
      <c r="A25" s="474">
        <v>17</v>
      </c>
      <c r="B25" s="478" t="s">
        <v>515</v>
      </c>
      <c r="C25" s="476"/>
      <c r="D25" s="480"/>
      <c r="E25" s="476"/>
      <c r="F25" s="476"/>
      <c r="G25" s="477"/>
    </row>
    <row r="26" spans="1:7" ht="26.25">
      <c r="A26" s="474">
        <v>18</v>
      </c>
      <c r="B26" s="478" t="s">
        <v>516</v>
      </c>
      <c r="C26" s="476">
        <v>239720.11970000001</v>
      </c>
      <c r="D26" s="480">
        <v>1445289.1529999999</v>
      </c>
      <c r="E26" s="476">
        <v>980000</v>
      </c>
      <c r="F26" s="476">
        <v>0</v>
      </c>
      <c r="G26" s="477">
        <v>742751.39090500004</v>
      </c>
    </row>
    <row r="27" spans="1:7">
      <c r="A27" s="474">
        <v>19</v>
      </c>
      <c r="B27" s="478" t="s">
        <v>517</v>
      </c>
      <c r="C27" s="476">
        <v>0</v>
      </c>
      <c r="D27" s="480">
        <v>253980550.72869998</v>
      </c>
      <c r="E27" s="476">
        <v>208790007.15180001</v>
      </c>
      <c r="F27" s="476">
        <v>658301429.25199997</v>
      </c>
      <c r="G27" s="477">
        <v>790941493.80445004</v>
      </c>
    </row>
    <row r="28" spans="1:7">
      <c r="A28" s="474">
        <v>20</v>
      </c>
      <c r="B28" s="491" t="s">
        <v>518</v>
      </c>
      <c r="C28" s="476"/>
      <c r="D28" s="480"/>
      <c r="E28" s="476"/>
      <c r="F28" s="476"/>
      <c r="G28" s="477"/>
    </row>
    <row r="29" spans="1:7">
      <c r="A29" s="474">
        <v>21</v>
      </c>
      <c r="B29" s="478" t="s">
        <v>519</v>
      </c>
      <c r="C29" s="476"/>
      <c r="D29" s="480"/>
      <c r="E29" s="476"/>
      <c r="F29" s="476"/>
      <c r="G29" s="477"/>
    </row>
    <row r="30" spans="1:7">
      <c r="A30" s="474">
        <v>22</v>
      </c>
      <c r="B30" s="491" t="s">
        <v>518</v>
      </c>
      <c r="C30" s="476"/>
      <c r="D30" s="480"/>
      <c r="E30" s="476"/>
      <c r="F30" s="476"/>
      <c r="G30" s="477"/>
    </row>
    <row r="31" spans="1:7">
      <c r="A31" s="474">
        <v>23</v>
      </c>
      <c r="B31" s="478" t="s">
        <v>520</v>
      </c>
      <c r="C31" s="476">
        <v>0</v>
      </c>
      <c r="D31" s="480">
        <v>1964812.9634999998</v>
      </c>
      <c r="E31" s="476">
        <v>327727.45449999999</v>
      </c>
      <c r="F31" s="476">
        <v>1118500</v>
      </c>
      <c r="G31" s="477">
        <v>2096995.2089999998</v>
      </c>
    </row>
    <row r="32" spans="1:7">
      <c r="A32" s="474">
        <v>24</v>
      </c>
      <c r="B32" s="475" t="s">
        <v>521</v>
      </c>
      <c r="C32" s="476"/>
      <c r="D32" s="480"/>
      <c r="E32" s="476"/>
      <c r="F32" s="476"/>
      <c r="G32" s="477"/>
    </row>
    <row r="33" spans="1:7">
      <c r="A33" s="474">
        <v>25</v>
      </c>
      <c r="B33" s="475" t="s">
        <v>522</v>
      </c>
      <c r="C33" s="476">
        <v>48050938.602599993</v>
      </c>
      <c r="D33" s="476">
        <v>21539396.169599999</v>
      </c>
      <c r="E33" s="476">
        <v>6815861.3129000003</v>
      </c>
      <c r="F33" s="476">
        <v>75401729.194099769</v>
      </c>
      <c r="G33" s="477">
        <v>137680462.74659973</v>
      </c>
    </row>
    <row r="34" spans="1:7">
      <c r="A34" s="474">
        <v>26</v>
      </c>
      <c r="B34" s="478" t="s">
        <v>523</v>
      </c>
      <c r="C34" s="479"/>
      <c r="D34" s="480">
        <v>100332.41730000079</v>
      </c>
      <c r="E34" s="476">
        <v>0</v>
      </c>
      <c r="F34" s="476">
        <v>0</v>
      </c>
      <c r="G34" s="477">
        <v>100332.41730000079</v>
      </c>
    </row>
    <row r="35" spans="1:7">
      <c r="A35" s="474">
        <v>27</v>
      </c>
      <c r="B35" s="478" t="s">
        <v>524</v>
      </c>
      <c r="C35" s="476">
        <v>48050938.602599993</v>
      </c>
      <c r="D35" s="480">
        <v>21439063.752299998</v>
      </c>
      <c r="E35" s="476">
        <v>6815861.3129000003</v>
      </c>
      <c r="F35" s="476">
        <v>75401729.194099769</v>
      </c>
      <c r="G35" s="477">
        <v>137580130.32929975</v>
      </c>
    </row>
    <row r="36" spans="1:7">
      <c r="A36" s="474">
        <v>28</v>
      </c>
      <c r="B36" s="475" t="s">
        <v>525</v>
      </c>
      <c r="C36" s="476">
        <v>78214970.547199994</v>
      </c>
      <c r="D36" s="480">
        <v>8853006.49747766</v>
      </c>
      <c r="E36" s="476">
        <v>37565930.077934258</v>
      </c>
      <c r="F36" s="476">
        <v>22552050.93743784</v>
      </c>
      <c r="G36" s="477">
        <v>11935449.825516868</v>
      </c>
    </row>
    <row r="37" spans="1:7">
      <c r="A37" s="481">
        <v>29</v>
      </c>
      <c r="B37" s="482" t="s">
        <v>526</v>
      </c>
      <c r="C37" s="479"/>
      <c r="D37" s="479"/>
      <c r="E37" s="479"/>
      <c r="F37" s="479"/>
      <c r="G37" s="483">
        <v>952381749.20619166</v>
      </c>
    </row>
    <row r="38" spans="1:7">
      <c r="A38" s="470"/>
      <c r="B38" s="492"/>
      <c r="C38" s="493"/>
      <c r="D38" s="493"/>
      <c r="E38" s="493"/>
      <c r="F38" s="493"/>
      <c r="G38" s="494"/>
    </row>
    <row r="39" spans="1:7" ht="15.75" thickBot="1">
      <c r="A39" s="495">
        <v>30</v>
      </c>
      <c r="B39" s="496" t="s">
        <v>527</v>
      </c>
      <c r="C39" s="356"/>
      <c r="D39" s="357"/>
      <c r="E39" s="357"/>
      <c r="F39" s="358"/>
      <c r="G39" s="497">
        <f>IFERROR(G21/G37,0)</f>
        <v>1.481714667916699</v>
      </c>
    </row>
    <row r="42" spans="1:7" ht="39">
      <c r="B42" s="462" t="s">
        <v>528</v>
      </c>
    </row>
  </sheetData>
  <mergeCells count="2">
    <mergeCell ref="C5:F5"/>
    <mergeCell ref="G5:G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zoomScaleNormal="100" workbookViewId="0">
      <pane xSplit="1" ySplit="5" topLeftCell="B6" activePane="bottomRight" state="frozen"/>
      <selection activeCell="B9" sqref="B9"/>
      <selection pane="topRight" activeCell="B9" sqref="B9"/>
      <selection pane="bottomLeft" activeCell="B9" sqref="B9"/>
      <selection pane="bottomRight" activeCell="J39" sqref="J39"/>
    </sheetView>
  </sheetViews>
  <sheetFormatPr defaultColWidth="9.140625" defaultRowHeight="14.25"/>
  <cols>
    <col min="1" max="1" width="9.5703125" style="3" bestFit="1" customWidth="1"/>
    <col min="2" max="2" width="86" style="3" customWidth="1"/>
    <col min="3" max="3" width="14" style="3" bestFit="1" customWidth="1"/>
    <col min="4" max="7" width="14" style="4" bestFit="1" customWidth="1"/>
    <col min="8" max="13" width="6.7109375" style="5" customWidth="1"/>
    <col min="14" max="16384" width="9.140625" style="5"/>
  </cols>
  <sheetData>
    <row r="1" spans="1:8">
      <c r="A1" s="2" t="s">
        <v>30</v>
      </c>
      <c r="B1" s="3" t="str">
        <f>'Info '!C2</f>
        <v>JSC ProCredit Bank</v>
      </c>
    </row>
    <row r="2" spans="1:8">
      <c r="A2" s="2" t="s">
        <v>31</v>
      </c>
      <c r="B2" s="454">
        <v>44742</v>
      </c>
      <c r="C2" s="6"/>
      <c r="D2" s="7"/>
      <c r="E2" s="7"/>
      <c r="F2" s="7"/>
      <c r="G2" s="7"/>
      <c r="H2" s="8"/>
    </row>
    <row r="3" spans="1:8">
      <c r="A3" s="2"/>
      <c r="B3" s="6"/>
      <c r="C3" s="6"/>
      <c r="D3" s="7"/>
      <c r="E3" s="7"/>
      <c r="F3" s="7"/>
      <c r="G3" s="7"/>
      <c r="H3" s="8"/>
    </row>
    <row r="4" spans="1:8" ht="15" thickBot="1">
      <c r="A4" s="9" t="s">
        <v>138</v>
      </c>
      <c r="B4" s="10" t="s">
        <v>137</v>
      </c>
      <c r="C4" s="10"/>
      <c r="D4" s="10"/>
      <c r="E4" s="10"/>
      <c r="F4" s="10"/>
      <c r="G4" s="10"/>
      <c r="H4" s="8"/>
    </row>
    <row r="5" spans="1:8">
      <c r="A5" s="11" t="s">
        <v>6</v>
      </c>
      <c r="B5" s="12"/>
      <c r="C5" s="452" t="str">
        <f>INT((MONTH($B$2))/3)&amp;"Q"&amp;"-"&amp;YEAR($B$2)</f>
        <v>2Q-2022</v>
      </c>
      <c r="D5" s="452" t="str">
        <f>IF(INT(MONTH($B$2))=3, "4"&amp;"Q"&amp;"-"&amp;YEAR($B$2)-1, IF(INT(MONTH($B$2))=6, "1"&amp;"Q"&amp;"-"&amp;YEAR($B$2), IF(INT(MONTH($B$2))=9, "2"&amp;"Q"&amp;"-"&amp;YEAR($B$2),IF(INT(MONTH($B$2))=12, "3"&amp;"Q"&amp;"-"&amp;YEAR($B$2), 0))))</f>
        <v>1Q-2022</v>
      </c>
      <c r="E5" s="452" t="str">
        <f>IF(INT(MONTH($B$2))=3, "3"&amp;"Q"&amp;"-"&amp;YEAR($B$2)-1, IF(INT(MONTH($B$2))=6, "4"&amp;"Q"&amp;"-"&amp;YEAR($B$2)-1, IF(INT(MONTH($B$2))=9, "1"&amp;"Q"&amp;"-"&amp;YEAR($B$2),IF(INT(MONTH($B$2))=12, "2"&amp;"Q"&amp;"-"&amp;YEAR($B$2), 0))))</f>
        <v>4Q-2021</v>
      </c>
      <c r="F5" s="452" t="str">
        <f>IF(INT(MONTH($B$2))=3, "2"&amp;"Q"&amp;"-"&amp;YEAR($B$2)-1, IF(INT(MONTH($B$2))=6, "3"&amp;"Q"&amp;"-"&amp;YEAR($B$2)-1, IF(INT(MONTH($B$2))=9, "4"&amp;"Q"&amp;"-"&amp;YEAR($B$2)-1,IF(INT(MONTH($B$2))=12, "1"&amp;"Q"&amp;"-"&amp;YEAR($B$2), 0))))</f>
        <v>3Q-2021</v>
      </c>
      <c r="G5" s="453" t="str">
        <f>IF(INT(MONTH($B$2))=3, "1"&amp;"Q"&amp;"-"&amp;YEAR($B$2)-1, IF(INT(MONTH($B$2))=6, "2"&amp;"Q"&amp;"-"&amp;YEAR($B$2)-1, IF(INT(MONTH($B$2))=9, "3"&amp;"Q"&amp;"-"&amp;YEAR($B$2)-1,IF(INT(MONTH($B$2))=12, "4"&amp;"Q"&amp;"-"&amp;YEAR($B$2)-1, 0))))</f>
        <v>2Q-2021</v>
      </c>
    </row>
    <row r="6" spans="1:8">
      <c r="B6" s="252" t="s">
        <v>136</v>
      </c>
      <c r="C6" s="456"/>
      <c r="D6" s="456"/>
      <c r="E6" s="456"/>
      <c r="F6" s="456"/>
      <c r="G6" s="457"/>
    </row>
    <row r="7" spans="1:8">
      <c r="A7" s="13"/>
      <c r="B7" s="253" t="s">
        <v>134</v>
      </c>
      <c r="C7" s="456"/>
      <c r="D7" s="456"/>
      <c r="E7" s="456"/>
      <c r="F7" s="456"/>
      <c r="G7" s="457"/>
    </row>
    <row r="8" spans="1:8">
      <c r="A8" s="458">
        <v>1</v>
      </c>
      <c r="B8" s="14" t="s">
        <v>480</v>
      </c>
      <c r="C8" s="579">
        <v>264559174.30589998</v>
      </c>
      <c r="D8" s="580">
        <v>252401255.18969998</v>
      </c>
      <c r="E8" s="580">
        <v>242299597.68499997</v>
      </c>
      <c r="F8" s="580">
        <v>243801770.24679998</v>
      </c>
      <c r="G8" s="581">
        <v>215185878.4576</v>
      </c>
    </row>
    <row r="9" spans="1:8">
      <c r="A9" s="458">
        <v>2</v>
      </c>
      <c r="B9" s="14" t="s">
        <v>481</v>
      </c>
      <c r="C9" s="579">
        <v>264559174.30589998</v>
      </c>
      <c r="D9" s="580">
        <v>252401255.18969998</v>
      </c>
      <c r="E9" s="580">
        <v>242299597.68499997</v>
      </c>
      <c r="F9" s="580">
        <v>243801770.24679998</v>
      </c>
      <c r="G9" s="581">
        <v>215185878.4576</v>
      </c>
    </row>
    <row r="10" spans="1:8">
      <c r="A10" s="458">
        <v>3</v>
      </c>
      <c r="B10" s="14" t="s">
        <v>243</v>
      </c>
      <c r="C10" s="579">
        <v>299058838.56513447</v>
      </c>
      <c r="D10" s="580">
        <v>291329000.31061381</v>
      </c>
      <c r="E10" s="580">
        <v>281648539.50086188</v>
      </c>
      <c r="F10" s="580">
        <v>297865371.00029707</v>
      </c>
      <c r="G10" s="581">
        <v>270032797.312406</v>
      </c>
    </row>
    <row r="11" spans="1:8">
      <c r="A11" s="458">
        <v>4</v>
      </c>
      <c r="B11" s="14" t="s">
        <v>483</v>
      </c>
      <c r="C11" s="579">
        <v>142020969.14170042</v>
      </c>
      <c r="D11" s="580">
        <v>149773772.89641926</v>
      </c>
      <c r="E11" s="580">
        <v>146866494.51704362</v>
      </c>
      <c r="F11" s="580">
        <v>87490312.933953449</v>
      </c>
      <c r="G11" s="581">
        <v>87254500.255517855</v>
      </c>
    </row>
    <row r="12" spans="1:8">
      <c r="A12" s="458">
        <v>5</v>
      </c>
      <c r="B12" s="14" t="s">
        <v>484</v>
      </c>
      <c r="C12" s="579">
        <v>177363978.02189726</v>
      </c>
      <c r="D12" s="580">
        <v>187094493.35625309</v>
      </c>
      <c r="E12" s="580">
        <v>183099597.25205466</v>
      </c>
      <c r="F12" s="580">
        <v>116714121.21566775</v>
      </c>
      <c r="G12" s="581">
        <v>116401418.46628472</v>
      </c>
    </row>
    <row r="13" spans="1:8">
      <c r="A13" s="458">
        <v>6</v>
      </c>
      <c r="B13" s="14" t="s">
        <v>482</v>
      </c>
      <c r="C13" s="579">
        <v>229826836.33067399</v>
      </c>
      <c r="D13" s="580">
        <v>242483325.67966592</v>
      </c>
      <c r="E13" s="580">
        <v>244933390.07665786</v>
      </c>
      <c r="F13" s="580">
        <v>168661342.22398823</v>
      </c>
      <c r="G13" s="581">
        <v>168175379.72473028</v>
      </c>
    </row>
    <row r="14" spans="1:8">
      <c r="A14" s="13"/>
      <c r="B14" s="252" t="s">
        <v>486</v>
      </c>
      <c r="C14" s="582"/>
      <c r="D14" s="582"/>
      <c r="E14" s="582"/>
      <c r="F14" s="582"/>
      <c r="G14" s="583"/>
    </row>
    <row r="15" spans="1:8" ht="15" customHeight="1">
      <c r="A15" s="458">
        <v>7</v>
      </c>
      <c r="B15" s="14" t="s">
        <v>485</v>
      </c>
      <c r="C15" s="584">
        <v>1459312377.1791954</v>
      </c>
      <c r="D15" s="580">
        <v>1533447533.2549577</v>
      </c>
      <c r="E15" s="580">
        <v>1547906058.9779501</v>
      </c>
      <c r="F15" s="580">
        <v>1532523836.9442844</v>
      </c>
      <c r="G15" s="581">
        <v>1521870121.0356169</v>
      </c>
    </row>
    <row r="16" spans="1:8">
      <c r="A16" s="13"/>
      <c r="B16" s="252" t="s">
        <v>487</v>
      </c>
      <c r="C16" s="582"/>
      <c r="D16" s="582"/>
      <c r="E16" s="582"/>
      <c r="F16" s="582"/>
      <c r="G16" s="583"/>
    </row>
    <row r="17" spans="1:7" s="15" customFormat="1">
      <c r="A17" s="458"/>
      <c r="B17" s="253" t="s">
        <v>474</v>
      </c>
      <c r="C17" s="585"/>
      <c r="D17" s="580"/>
      <c r="E17" s="580"/>
      <c r="F17" s="580"/>
      <c r="G17" s="581"/>
    </row>
    <row r="18" spans="1:7">
      <c r="A18" s="11">
        <v>8</v>
      </c>
      <c r="B18" s="14" t="s">
        <v>480</v>
      </c>
      <c r="C18" s="592">
        <v>0.18129029702145369</v>
      </c>
      <c r="D18" s="593">
        <v>0.16459725534524347</v>
      </c>
      <c r="E18" s="593">
        <v>0.15653378722800898</v>
      </c>
      <c r="F18" s="593">
        <v>0.15908514071332092</v>
      </c>
      <c r="G18" s="594">
        <v>0.14139569171064889</v>
      </c>
    </row>
    <row r="19" spans="1:7" ht="15" customHeight="1">
      <c r="A19" s="11">
        <v>9</v>
      </c>
      <c r="B19" s="14" t="s">
        <v>481</v>
      </c>
      <c r="C19" s="592">
        <v>0.18129029702145369</v>
      </c>
      <c r="D19" s="593">
        <v>0.16459725534524347</v>
      </c>
      <c r="E19" s="593">
        <v>0.15653378722800898</v>
      </c>
      <c r="F19" s="593">
        <v>0.15908514071332092</v>
      </c>
      <c r="G19" s="594">
        <v>0.14139569171064889</v>
      </c>
    </row>
    <row r="20" spans="1:7">
      <c r="A20" s="11">
        <v>10</v>
      </c>
      <c r="B20" s="14" t="s">
        <v>243</v>
      </c>
      <c r="C20" s="592">
        <v>0.20493133837678107</v>
      </c>
      <c r="D20" s="593">
        <v>0.1899830245200676</v>
      </c>
      <c r="E20" s="593">
        <v>0.18195454295645624</v>
      </c>
      <c r="F20" s="593">
        <v>0.19436263490309816</v>
      </c>
      <c r="G20" s="594">
        <v>0.17743485043825649</v>
      </c>
    </row>
    <row r="21" spans="1:7">
      <c r="A21" s="11">
        <v>11</v>
      </c>
      <c r="B21" s="14" t="s">
        <v>483</v>
      </c>
      <c r="C21" s="592">
        <v>9.7320471862386626E-2</v>
      </c>
      <c r="D21" s="593">
        <v>9.7671273159573579E-2</v>
      </c>
      <c r="E21" s="593">
        <v>9.4880754335968376E-2</v>
      </c>
      <c r="F21" s="593">
        <v>5.7089038894430059E-2</v>
      </c>
      <c r="G21" s="594">
        <v>5.733373633496535E-2</v>
      </c>
    </row>
    <row r="22" spans="1:7">
      <c r="A22" s="11">
        <v>12</v>
      </c>
      <c r="B22" s="14" t="s">
        <v>484</v>
      </c>
      <c r="C22" s="592">
        <v>0.121539418698508</v>
      </c>
      <c r="D22" s="593">
        <v>0.12200906082461052</v>
      </c>
      <c r="E22" s="593">
        <v>0.11828857196473007</v>
      </c>
      <c r="F22" s="593">
        <v>7.6158111477329635E-2</v>
      </c>
      <c r="G22" s="594">
        <v>7.6485776846104817E-2</v>
      </c>
    </row>
    <row r="23" spans="1:7">
      <c r="A23" s="11">
        <v>13</v>
      </c>
      <c r="B23" s="14" t="s">
        <v>482</v>
      </c>
      <c r="C23" s="592">
        <v>0.15748981501474138</v>
      </c>
      <c r="D23" s="593">
        <v>0.15812952215258452</v>
      </c>
      <c r="E23" s="593">
        <v>0.15823530675910824</v>
      </c>
      <c r="F23" s="593">
        <v>0.11005462894481556</v>
      </c>
      <c r="G23" s="594">
        <v>0.11050573725061945</v>
      </c>
    </row>
    <row r="24" spans="1:7">
      <c r="A24" s="13"/>
      <c r="B24" s="252" t="s">
        <v>133</v>
      </c>
      <c r="C24" s="595"/>
      <c r="D24" s="595"/>
      <c r="E24" s="595"/>
      <c r="F24" s="595"/>
      <c r="G24" s="596"/>
    </row>
    <row r="25" spans="1:7" ht="15" customHeight="1">
      <c r="A25" s="459">
        <v>14</v>
      </c>
      <c r="B25" s="14" t="s">
        <v>132</v>
      </c>
      <c r="C25" s="597">
        <v>6.179654332872131E-2</v>
      </c>
      <c r="D25" s="598">
        <v>5.999154835867343E-2</v>
      </c>
      <c r="E25" s="598">
        <v>6.0065525067672355E-2</v>
      </c>
      <c r="F25" s="598">
        <v>5.8903887045667264E-2</v>
      </c>
      <c r="G25" s="599">
        <v>5.8363306944478228E-2</v>
      </c>
    </row>
    <row r="26" spans="1:7">
      <c r="A26" s="459">
        <v>15</v>
      </c>
      <c r="B26" s="14" t="s">
        <v>131</v>
      </c>
      <c r="C26" s="597">
        <v>1.8825975623938791E-2</v>
      </c>
      <c r="D26" s="598">
        <v>1.8682848008459277E-2</v>
      </c>
      <c r="E26" s="598">
        <v>1.9847288339608055E-2</v>
      </c>
      <c r="F26" s="598">
        <v>2.0319531343979139E-2</v>
      </c>
      <c r="G26" s="599">
        <v>2.0425387664541446E-2</v>
      </c>
    </row>
    <row r="27" spans="1:7">
      <c r="A27" s="459">
        <v>16</v>
      </c>
      <c r="B27" s="14" t="s">
        <v>130</v>
      </c>
      <c r="C27" s="597">
        <v>3.286220247450599E-2</v>
      </c>
      <c r="D27" s="598">
        <v>3.0829497940298833E-2</v>
      </c>
      <c r="E27" s="598">
        <v>3.0027706450128384E-2</v>
      </c>
      <c r="F27" s="598">
        <v>2.7374695807571049E-2</v>
      </c>
      <c r="G27" s="599">
        <v>2.4716090482715568E-2</v>
      </c>
    </row>
    <row r="28" spans="1:7">
      <c r="A28" s="459">
        <v>17</v>
      </c>
      <c r="B28" s="14" t="s">
        <v>129</v>
      </c>
      <c r="C28" s="597">
        <v>4.2970567704782518E-2</v>
      </c>
      <c r="D28" s="598">
        <v>4.1308700350214153E-2</v>
      </c>
      <c r="E28" s="598">
        <v>4.0218236728064308E-2</v>
      </c>
      <c r="F28" s="598">
        <v>3.8584355701688118E-2</v>
      </c>
      <c r="G28" s="599">
        <v>3.7937919279936776E-2</v>
      </c>
    </row>
    <row r="29" spans="1:7">
      <c r="A29" s="459">
        <v>18</v>
      </c>
      <c r="B29" s="14" t="s">
        <v>269</v>
      </c>
      <c r="C29" s="597">
        <v>2.4790817584851198E-2</v>
      </c>
      <c r="D29" s="598">
        <v>2.1840057072193171E-2</v>
      </c>
      <c r="E29" s="598">
        <v>3.3652749269799637E-2</v>
      </c>
      <c r="F29" s="598">
        <v>3.4484249090913362E-2</v>
      </c>
      <c r="G29" s="599">
        <v>2.0717020044514083E-2</v>
      </c>
    </row>
    <row r="30" spans="1:7">
      <c r="A30" s="459">
        <v>19</v>
      </c>
      <c r="B30" s="14" t="s">
        <v>270</v>
      </c>
      <c r="C30" s="597">
        <v>0.17203333003254861</v>
      </c>
      <c r="D30" s="598">
        <v>0.15741640181044075</v>
      </c>
      <c r="E30" s="598">
        <v>0.27340236738414286</v>
      </c>
      <c r="F30" s="598">
        <v>0.29116646772827948</v>
      </c>
      <c r="G30" s="599">
        <v>0.18177877480231108</v>
      </c>
    </row>
    <row r="31" spans="1:7">
      <c r="A31" s="13"/>
      <c r="B31" s="252" t="s">
        <v>349</v>
      </c>
      <c r="C31" s="595"/>
      <c r="D31" s="595"/>
      <c r="E31" s="595"/>
      <c r="F31" s="595"/>
      <c r="G31" s="596"/>
    </row>
    <row r="32" spans="1:7">
      <c r="A32" s="459">
        <v>20</v>
      </c>
      <c r="B32" s="14" t="s">
        <v>128</v>
      </c>
      <c r="C32" s="597">
        <v>3.3864080055454132E-2</v>
      </c>
      <c r="D32" s="598">
        <v>3.4130601984286413E-2</v>
      </c>
      <c r="E32" s="598">
        <v>3.4906220378101711E-2</v>
      </c>
      <c r="F32" s="598">
        <v>3.8320536949423535E-2</v>
      </c>
      <c r="G32" s="599">
        <v>3.9768737318958879E-2</v>
      </c>
    </row>
    <row r="33" spans="1:7" ht="15" customHeight="1">
      <c r="A33" s="459">
        <v>21</v>
      </c>
      <c r="B33" s="14" t="s">
        <v>127</v>
      </c>
      <c r="C33" s="597">
        <v>3.420228548735374E-2</v>
      </c>
      <c r="D33" s="598">
        <v>3.3188803736394795E-2</v>
      </c>
      <c r="E33" s="598">
        <v>3.3512248972360652E-2</v>
      </c>
      <c r="F33" s="598">
        <v>3.4368760044141904E-2</v>
      </c>
      <c r="G33" s="599">
        <v>5.2297177485111125E-2</v>
      </c>
    </row>
    <row r="34" spans="1:7">
      <c r="A34" s="459">
        <v>22</v>
      </c>
      <c r="B34" s="14" t="s">
        <v>126</v>
      </c>
      <c r="C34" s="597">
        <v>0.70950458552113549</v>
      </c>
      <c r="D34" s="598">
        <v>0.71422693925889502</v>
      </c>
      <c r="E34" s="598">
        <v>0.71860122187959974</v>
      </c>
      <c r="F34" s="598">
        <v>0.72208548347667323</v>
      </c>
      <c r="G34" s="599">
        <v>0.73220526460171953</v>
      </c>
    </row>
    <row r="35" spans="1:7" ht="15" customHeight="1">
      <c r="A35" s="459">
        <v>23</v>
      </c>
      <c r="B35" s="14" t="s">
        <v>125</v>
      </c>
      <c r="C35" s="597">
        <v>0.68362301774398004</v>
      </c>
      <c r="D35" s="598">
        <v>0.71273149047928408</v>
      </c>
      <c r="E35" s="598">
        <v>0.70694349160781034</v>
      </c>
      <c r="F35" s="598">
        <v>0.71396748434256707</v>
      </c>
      <c r="G35" s="599">
        <v>0.7053342491942558</v>
      </c>
    </row>
    <row r="36" spans="1:7">
      <c r="A36" s="459">
        <v>24</v>
      </c>
      <c r="B36" s="14" t="s">
        <v>124</v>
      </c>
      <c r="C36" s="597">
        <v>-7.2309459960511011E-2</v>
      </c>
      <c r="D36" s="598">
        <v>-7.8017471714940546E-3</v>
      </c>
      <c r="E36" s="598">
        <v>-1.8278743858765753E-2</v>
      </c>
      <c r="F36" s="598">
        <v>-9.4488843448816747E-3</v>
      </c>
      <c r="G36" s="599">
        <v>-4.0542482045945383E-4</v>
      </c>
    </row>
    <row r="37" spans="1:7" ht="15" customHeight="1">
      <c r="A37" s="13"/>
      <c r="B37" s="252" t="s">
        <v>350</v>
      </c>
      <c r="C37" s="595"/>
      <c r="D37" s="595"/>
      <c r="E37" s="595"/>
      <c r="F37" s="595"/>
      <c r="G37" s="596"/>
    </row>
    <row r="38" spans="1:7" ht="15" customHeight="1">
      <c r="A38" s="459">
        <v>25</v>
      </c>
      <c r="B38" s="14" t="s">
        <v>123</v>
      </c>
      <c r="C38" s="608">
        <v>0.25974071704382723</v>
      </c>
      <c r="D38" s="600">
        <v>0.24923241561031936</v>
      </c>
      <c r="E38" s="600">
        <v>0.24556945255923557</v>
      </c>
      <c r="F38" s="600">
        <v>0.24350208184927677</v>
      </c>
      <c r="G38" s="601">
        <v>0.2145558322675894</v>
      </c>
    </row>
    <row r="39" spans="1:7" ht="15" customHeight="1">
      <c r="A39" s="459">
        <v>26</v>
      </c>
      <c r="B39" s="14" t="s">
        <v>122</v>
      </c>
      <c r="C39" s="608">
        <v>0.81960924777775068</v>
      </c>
      <c r="D39" s="600">
        <v>0.83610589879624975</v>
      </c>
      <c r="E39" s="600">
        <v>0.82404648112990564</v>
      </c>
      <c r="F39" s="600">
        <v>0.83104252927462585</v>
      </c>
      <c r="G39" s="601">
        <v>0.82939451053867497</v>
      </c>
    </row>
    <row r="40" spans="1:7" ht="15" customHeight="1">
      <c r="A40" s="459">
        <v>27</v>
      </c>
      <c r="B40" s="14" t="s">
        <v>121</v>
      </c>
      <c r="C40" s="608">
        <v>0.35374375299533167</v>
      </c>
      <c r="D40" s="600">
        <v>0.3466131033784432</v>
      </c>
      <c r="E40" s="600">
        <v>0.35653848134676919</v>
      </c>
      <c r="F40" s="600">
        <v>0.35491988557038262</v>
      </c>
      <c r="G40" s="601">
        <v>0.34866279011573698</v>
      </c>
    </row>
    <row r="41" spans="1:7" ht="15" customHeight="1">
      <c r="A41" s="460"/>
      <c r="B41" s="252" t="s">
        <v>392</v>
      </c>
      <c r="C41" s="582"/>
      <c r="D41" s="582"/>
      <c r="E41" s="582"/>
      <c r="F41" s="582"/>
      <c r="G41" s="583"/>
    </row>
    <row r="42" spans="1:7">
      <c r="A42" s="459">
        <v>28</v>
      </c>
      <c r="B42" s="14" t="s">
        <v>376</v>
      </c>
      <c r="C42" s="586">
        <v>444120449.67460006</v>
      </c>
      <c r="D42" s="587">
        <v>454681903.33750004</v>
      </c>
      <c r="E42" s="587">
        <v>450818658.77990007</v>
      </c>
      <c r="F42" s="587">
        <v>450976297.90860003</v>
      </c>
      <c r="G42" s="588">
        <v>373878875.2700001</v>
      </c>
    </row>
    <row r="43" spans="1:7" ht="15" customHeight="1">
      <c r="A43" s="459">
        <v>29</v>
      </c>
      <c r="B43" s="14" t="s">
        <v>388</v>
      </c>
      <c r="C43" s="586">
        <v>238229032.26322749</v>
      </c>
      <c r="D43" s="587">
        <v>260955667.83074299</v>
      </c>
      <c r="E43" s="587">
        <v>284625594.63451797</v>
      </c>
      <c r="F43" s="587">
        <v>272363616.47228551</v>
      </c>
      <c r="G43" s="588">
        <v>239893422.64516059</v>
      </c>
    </row>
    <row r="44" spans="1:7" ht="15" customHeight="1">
      <c r="A44" s="498">
        <v>30</v>
      </c>
      <c r="B44" s="499" t="s">
        <v>377</v>
      </c>
      <c r="C44" s="602">
        <v>1.864258295705437</v>
      </c>
      <c r="D44" s="603">
        <v>1.7423722087247737</v>
      </c>
      <c r="E44" s="603">
        <v>1.5839006304362309</v>
      </c>
      <c r="F44" s="603">
        <v>1.6557875965584021</v>
      </c>
      <c r="G44" s="604">
        <v>1.5585207428676553</v>
      </c>
    </row>
    <row r="45" spans="1:7" ht="15" customHeight="1">
      <c r="A45" s="498"/>
      <c r="B45" s="252" t="s">
        <v>490</v>
      </c>
      <c r="C45" s="589"/>
      <c r="D45" s="590"/>
      <c r="E45" s="590"/>
      <c r="F45" s="590"/>
      <c r="G45" s="591"/>
    </row>
    <row r="46" spans="1:7" ht="15" customHeight="1">
      <c r="A46" s="498">
        <v>31</v>
      </c>
      <c r="B46" s="499" t="s">
        <v>497</v>
      </c>
      <c r="C46" s="589">
        <v>1411158007.2549772</v>
      </c>
      <c r="D46" s="590">
        <v>1483414751.8754787</v>
      </c>
      <c r="E46" s="590">
        <v>1478832795.2067773</v>
      </c>
      <c r="F46" s="590">
        <v>1487714236.3662975</v>
      </c>
      <c r="G46" s="591">
        <v>1447597854.6747336</v>
      </c>
    </row>
    <row r="47" spans="1:7" ht="15" customHeight="1">
      <c r="A47" s="498">
        <v>32</v>
      </c>
      <c r="B47" s="499" t="s">
        <v>512</v>
      </c>
      <c r="C47" s="589">
        <v>952381749.20619166</v>
      </c>
      <c r="D47" s="590">
        <v>1015638873.9223225</v>
      </c>
      <c r="E47" s="590">
        <v>1036893131.3405246</v>
      </c>
      <c r="F47" s="590">
        <v>1158610774.3323734</v>
      </c>
      <c r="G47" s="591">
        <v>1186529462.3337419</v>
      </c>
    </row>
    <row r="48" spans="1:7" ht="15" thickBot="1">
      <c r="A48" s="461">
        <v>33</v>
      </c>
      <c r="B48" s="254" t="s">
        <v>530</v>
      </c>
      <c r="C48" s="605">
        <v>1.481714667916699</v>
      </c>
      <c r="D48" s="606">
        <v>1.4605730343371361</v>
      </c>
      <c r="E48" s="606">
        <v>1.4262152487160376</v>
      </c>
      <c r="F48" s="606">
        <v>1.2840500617850403</v>
      </c>
      <c r="G48" s="607">
        <v>1.2200268940878263</v>
      </c>
    </row>
    <row r="49" spans="1:2">
      <c r="A49" s="16"/>
    </row>
    <row r="50" spans="1:2">
      <c r="B50" s="335"/>
    </row>
    <row r="51" spans="1:2" ht="51">
      <c r="B51" s="335" t="s">
        <v>391</v>
      </c>
    </row>
    <row r="53" spans="1:2">
      <c r="B53" s="334"/>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B2" sqref="B2"/>
    </sheetView>
  </sheetViews>
  <sheetFormatPr defaultColWidth="9.140625" defaultRowHeight="12.75"/>
  <cols>
    <col min="1" max="1" width="11.85546875" style="509" bestFit="1" customWidth="1"/>
    <col min="2" max="2" width="105.140625" style="509" bestFit="1" customWidth="1"/>
    <col min="3" max="4" width="15.28515625" style="509" bestFit="1" customWidth="1"/>
    <col min="5" max="5" width="17.5703125" style="509" bestFit="1" customWidth="1"/>
    <col min="6" max="6" width="15.28515625" style="509" bestFit="1" customWidth="1"/>
    <col min="7" max="7" width="28.7109375" style="509" bestFit="1" customWidth="1"/>
    <col min="8" max="8" width="14.28515625" style="509" bestFit="1" customWidth="1"/>
    <col min="9" max="16384" width="9.140625" style="509"/>
  </cols>
  <sheetData>
    <row r="1" spans="1:8" ht="13.5">
      <c r="A1" s="500" t="s">
        <v>30</v>
      </c>
      <c r="B1" s="3" t="str">
        <f>'Info '!C2</f>
        <v>JSC ProCredit Bank</v>
      </c>
    </row>
    <row r="2" spans="1:8" ht="13.5">
      <c r="A2" s="501" t="s">
        <v>31</v>
      </c>
      <c r="B2" s="536">
        <f>'1. key ratios '!B2</f>
        <v>44742</v>
      </c>
    </row>
    <row r="3" spans="1:8">
      <c r="A3" s="502" t="s">
        <v>537</v>
      </c>
    </row>
    <row r="5" spans="1:8" ht="15" customHeight="1">
      <c r="A5" s="729" t="s">
        <v>538</v>
      </c>
      <c r="B5" s="730"/>
      <c r="C5" s="735" t="s">
        <v>539</v>
      </c>
      <c r="D5" s="736"/>
      <c r="E5" s="736"/>
      <c r="F5" s="736"/>
      <c r="G5" s="736"/>
      <c r="H5" s="737"/>
    </row>
    <row r="6" spans="1:8">
      <c r="A6" s="731"/>
      <c r="B6" s="732"/>
      <c r="C6" s="738"/>
      <c r="D6" s="739"/>
      <c r="E6" s="739"/>
      <c r="F6" s="739"/>
      <c r="G6" s="739"/>
      <c r="H6" s="740"/>
    </row>
    <row r="7" spans="1:8">
      <c r="A7" s="733"/>
      <c r="B7" s="734"/>
      <c r="C7" s="533" t="s">
        <v>540</v>
      </c>
      <c r="D7" s="533" t="s">
        <v>541</v>
      </c>
      <c r="E7" s="533" t="s">
        <v>542</v>
      </c>
      <c r="F7" s="533" t="s">
        <v>543</v>
      </c>
      <c r="G7" s="533" t="s">
        <v>544</v>
      </c>
      <c r="H7" s="533" t="s">
        <v>107</v>
      </c>
    </row>
    <row r="8" spans="1:8">
      <c r="A8" s="504">
        <v>1</v>
      </c>
      <c r="B8" s="503" t="s">
        <v>94</v>
      </c>
      <c r="C8" s="648">
        <v>235916152.13570002</v>
      </c>
      <c r="D8" s="648">
        <v>45897417.26000002</v>
      </c>
      <c r="E8" s="648">
        <v>0</v>
      </c>
      <c r="F8" s="648">
        <v>22370000</v>
      </c>
      <c r="G8" s="648"/>
      <c r="H8" s="647">
        <f>SUM(C8:G8)</f>
        <v>304183569.39570004</v>
      </c>
    </row>
    <row r="9" spans="1:8">
      <c r="A9" s="504">
        <v>2</v>
      </c>
      <c r="B9" s="503" t="s">
        <v>95</v>
      </c>
      <c r="C9" s="648"/>
      <c r="D9" s="648"/>
      <c r="E9" s="648"/>
      <c r="F9" s="648"/>
      <c r="G9" s="648"/>
      <c r="H9" s="647">
        <f t="shared" ref="H9:H21" si="0">SUM(C9:G9)</f>
        <v>0</v>
      </c>
    </row>
    <row r="10" spans="1:8">
      <c r="A10" s="504">
        <v>3</v>
      </c>
      <c r="B10" s="503" t="s">
        <v>267</v>
      </c>
      <c r="C10" s="648"/>
      <c r="D10" s="648"/>
      <c r="E10" s="648"/>
      <c r="F10" s="648"/>
      <c r="G10" s="648"/>
      <c r="H10" s="647">
        <f t="shared" si="0"/>
        <v>0</v>
      </c>
    </row>
    <row r="11" spans="1:8">
      <c r="A11" s="504">
        <v>4</v>
      </c>
      <c r="B11" s="503" t="s">
        <v>96</v>
      </c>
      <c r="C11" s="648"/>
      <c r="D11" s="648"/>
      <c r="E11" s="648"/>
      <c r="F11" s="648"/>
      <c r="G11" s="648"/>
      <c r="H11" s="647">
        <f t="shared" si="0"/>
        <v>0</v>
      </c>
    </row>
    <row r="12" spans="1:8">
      <c r="A12" s="504">
        <v>5</v>
      </c>
      <c r="B12" s="503" t="s">
        <v>97</v>
      </c>
      <c r="C12" s="648"/>
      <c r="D12" s="648"/>
      <c r="E12" s="648"/>
      <c r="F12" s="648"/>
      <c r="G12" s="648"/>
      <c r="H12" s="647">
        <f t="shared" si="0"/>
        <v>0</v>
      </c>
    </row>
    <row r="13" spans="1:8">
      <c r="A13" s="504">
        <v>6</v>
      </c>
      <c r="B13" s="503" t="s">
        <v>98</v>
      </c>
      <c r="C13" s="648">
        <v>67429059.871199995</v>
      </c>
      <c r="D13" s="648">
        <v>41009930.597999997</v>
      </c>
      <c r="E13" s="648"/>
      <c r="F13" s="648"/>
      <c r="G13" s="648">
        <v>527626.19259999995</v>
      </c>
      <c r="H13" s="647">
        <f t="shared" si="0"/>
        <v>108966616.66179998</v>
      </c>
    </row>
    <row r="14" spans="1:8">
      <c r="A14" s="504">
        <v>7</v>
      </c>
      <c r="B14" s="503" t="s">
        <v>99</v>
      </c>
      <c r="C14" s="648">
        <v>934871.44099999999</v>
      </c>
      <c r="D14" s="648">
        <v>238044093.14340001</v>
      </c>
      <c r="E14" s="648">
        <v>230755689.30219999</v>
      </c>
      <c r="F14" s="648">
        <v>368671411.27630007</v>
      </c>
      <c r="G14" s="648">
        <v>8884.981600000001</v>
      </c>
      <c r="H14" s="647">
        <f t="shared" si="0"/>
        <v>838414950.14450014</v>
      </c>
    </row>
    <row r="15" spans="1:8">
      <c r="A15" s="504">
        <v>8</v>
      </c>
      <c r="B15" s="503" t="s">
        <v>100</v>
      </c>
      <c r="C15" s="648">
        <v>1145570.1909999999</v>
      </c>
      <c r="D15" s="648">
        <v>71797453.233700052</v>
      </c>
      <c r="E15" s="648">
        <v>137559367.87179995</v>
      </c>
      <c r="F15" s="648">
        <v>159915646.52619994</v>
      </c>
      <c r="G15" s="648">
        <v>635725.77879999997</v>
      </c>
      <c r="H15" s="647">
        <f t="shared" si="0"/>
        <v>371053763.60149992</v>
      </c>
    </row>
    <row r="16" spans="1:8">
      <c r="A16" s="504">
        <v>9</v>
      </c>
      <c r="B16" s="503" t="s">
        <v>101</v>
      </c>
      <c r="C16" s="648">
        <v>0</v>
      </c>
      <c r="D16" s="648">
        <v>0</v>
      </c>
      <c r="E16" s="648">
        <v>0</v>
      </c>
      <c r="F16" s="648">
        <v>0</v>
      </c>
      <c r="G16" s="648">
        <v>0</v>
      </c>
      <c r="H16" s="647">
        <f t="shared" si="0"/>
        <v>0</v>
      </c>
    </row>
    <row r="17" spans="1:8">
      <c r="A17" s="504">
        <v>10</v>
      </c>
      <c r="B17" s="537" t="s">
        <v>556</v>
      </c>
      <c r="C17" s="648">
        <v>0</v>
      </c>
      <c r="D17" s="648">
        <v>732460.67720000015</v>
      </c>
      <c r="E17" s="648">
        <v>911119.99209999992</v>
      </c>
      <c r="F17" s="648">
        <v>2389061.4311000002</v>
      </c>
      <c r="G17" s="648">
        <v>536828.05480000004</v>
      </c>
      <c r="H17" s="647">
        <f t="shared" si="0"/>
        <v>4569470.1552000009</v>
      </c>
    </row>
    <row r="18" spans="1:8">
      <c r="A18" s="504">
        <v>11</v>
      </c>
      <c r="B18" s="503" t="s">
        <v>103</v>
      </c>
      <c r="C18" s="648">
        <v>802412.4600000002</v>
      </c>
      <c r="D18" s="648">
        <v>805905.13560000015</v>
      </c>
      <c r="E18" s="648">
        <v>3997094.0097999992</v>
      </c>
      <c r="F18" s="648">
        <v>24860411.982099995</v>
      </c>
      <c r="G18" s="648">
        <v>4887131.24</v>
      </c>
      <c r="H18" s="647">
        <f t="shared" si="0"/>
        <v>35352954.827499993</v>
      </c>
    </row>
    <row r="19" spans="1:8">
      <c r="A19" s="504">
        <v>12</v>
      </c>
      <c r="B19" s="503" t="s">
        <v>104</v>
      </c>
      <c r="C19" s="648"/>
      <c r="D19" s="648"/>
      <c r="E19" s="648"/>
      <c r="F19" s="648"/>
      <c r="G19" s="648"/>
      <c r="H19" s="647">
        <f t="shared" si="0"/>
        <v>0</v>
      </c>
    </row>
    <row r="20" spans="1:8">
      <c r="A20" s="504">
        <v>13</v>
      </c>
      <c r="B20" s="503" t="s">
        <v>245</v>
      </c>
      <c r="C20" s="648"/>
      <c r="D20" s="648"/>
      <c r="E20" s="648"/>
      <c r="F20" s="648"/>
      <c r="G20" s="648"/>
      <c r="H20" s="647">
        <f t="shared" si="0"/>
        <v>0</v>
      </c>
    </row>
    <row r="21" spans="1:8">
      <c r="A21" s="504">
        <v>14</v>
      </c>
      <c r="B21" s="503" t="s">
        <v>106</v>
      </c>
      <c r="C21" s="648">
        <v>35408949.18</v>
      </c>
      <c r="D21" s="648">
        <v>11394610.421899995</v>
      </c>
      <c r="E21" s="648">
        <v>4268490.2255000006</v>
      </c>
      <c r="F21" s="648">
        <v>327930.21999999997</v>
      </c>
      <c r="G21" s="648">
        <v>41024935.120000005</v>
      </c>
      <c r="H21" s="647">
        <f t="shared" si="0"/>
        <v>92424915.167400002</v>
      </c>
    </row>
    <row r="22" spans="1:8">
      <c r="A22" s="505">
        <v>15</v>
      </c>
      <c r="B22" s="511" t="s">
        <v>107</v>
      </c>
      <c r="C22" s="647">
        <f>+SUM(C8:C16)+SUM(C18:C21)</f>
        <v>341637015.27889997</v>
      </c>
      <c r="D22" s="647">
        <f t="shared" ref="D22:G22" si="1">+SUM(D8:D16)+SUM(D18:D21)</f>
        <v>408949409.79260004</v>
      </c>
      <c r="E22" s="647">
        <f t="shared" si="1"/>
        <v>376580641.40929991</v>
      </c>
      <c r="F22" s="647">
        <f t="shared" si="1"/>
        <v>576145400.00460005</v>
      </c>
      <c r="G22" s="647">
        <f t="shared" si="1"/>
        <v>47084303.313000008</v>
      </c>
      <c r="H22" s="647">
        <f>+SUM(H8:H16)+SUM(H18:H21)</f>
        <v>1750396769.7984002</v>
      </c>
    </row>
    <row r="26" spans="1:8" ht="25.5">
      <c r="B26" s="538" t="s">
        <v>685</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headerFooter>
    <oddHeader>&amp;C&amp;"Calibri"&amp;10&amp;K0078D7Classification: Restricted to Partners&amp;1#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B2" sqref="B2"/>
    </sheetView>
  </sheetViews>
  <sheetFormatPr defaultColWidth="9.140625" defaultRowHeight="12.75"/>
  <cols>
    <col min="1" max="1" width="11.85546875" style="539" bestFit="1" customWidth="1"/>
    <col min="2" max="2" width="111.140625" style="509" customWidth="1"/>
    <col min="3" max="4" width="19.7109375" style="509" bestFit="1" customWidth="1"/>
    <col min="5" max="5" width="12.140625" style="509" bestFit="1" customWidth="1"/>
    <col min="6" max="6" width="13.140625" style="509" bestFit="1" customWidth="1"/>
    <col min="7" max="7" width="21" style="509" bestFit="1" customWidth="1"/>
    <col min="8" max="8" width="20.7109375" style="509" bestFit="1" customWidth="1"/>
    <col min="9" max="9" width="14.28515625" style="509" customWidth="1"/>
    <col min="10" max="16384" width="9.140625" style="509"/>
  </cols>
  <sheetData>
    <row r="1" spans="1:9" ht="13.5">
      <c r="A1" s="500" t="s">
        <v>30</v>
      </c>
      <c r="B1" s="3" t="str">
        <f>'Info '!C2</f>
        <v>JSC ProCredit Bank</v>
      </c>
    </row>
    <row r="2" spans="1:9" ht="13.5">
      <c r="A2" s="501" t="s">
        <v>31</v>
      </c>
      <c r="B2" s="536">
        <f>'1. key ratios '!B2</f>
        <v>44742</v>
      </c>
    </row>
    <row r="3" spans="1:9">
      <c r="A3" s="502" t="s">
        <v>545</v>
      </c>
    </row>
    <row r="4" spans="1:9">
      <c r="C4" s="540" t="s">
        <v>0</v>
      </c>
      <c r="D4" s="540" t="s">
        <v>1</v>
      </c>
      <c r="E4" s="540" t="s">
        <v>2</v>
      </c>
      <c r="F4" s="540" t="s">
        <v>3</v>
      </c>
      <c r="G4" s="540" t="s">
        <v>4</v>
      </c>
      <c r="H4" s="540" t="s">
        <v>5</v>
      </c>
      <c r="I4" s="540" t="s">
        <v>8</v>
      </c>
    </row>
    <row r="5" spans="1:9" ht="44.25" customHeight="1">
      <c r="A5" s="729" t="s">
        <v>546</v>
      </c>
      <c r="B5" s="730"/>
      <c r="C5" s="743" t="s">
        <v>547</v>
      </c>
      <c r="D5" s="743"/>
      <c r="E5" s="743" t="s">
        <v>548</v>
      </c>
      <c r="F5" s="743" t="s">
        <v>549</v>
      </c>
      <c r="G5" s="741" t="s">
        <v>550</v>
      </c>
      <c r="H5" s="741" t="s">
        <v>551</v>
      </c>
      <c r="I5" s="541" t="s">
        <v>552</v>
      </c>
    </row>
    <row r="6" spans="1:9" ht="60" customHeight="1">
      <c r="A6" s="733"/>
      <c r="B6" s="734"/>
      <c r="C6" s="529" t="s">
        <v>553</v>
      </c>
      <c r="D6" s="529" t="s">
        <v>554</v>
      </c>
      <c r="E6" s="743"/>
      <c r="F6" s="743"/>
      <c r="G6" s="742"/>
      <c r="H6" s="742"/>
      <c r="I6" s="541" t="s">
        <v>555</v>
      </c>
    </row>
    <row r="7" spans="1:9">
      <c r="A7" s="507">
        <v>1</v>
      </c>
      <c r="B7" s="503" t="s">
        <v>94</v>
      </c>
      <c r="C7" s="648"/>
      <c r="D7" s="648">
        <v>304183569.39569998</v>
      </c>
      <c r="E7" s="648">
        <v>0</v>
      </c>
      <c r="F7" s="648">
        <v>0</v>
      </c>
      <c r="G7" s="648"/>
      <c r="H7" s="648">
        <v>0</v>
      </c>
      <c r="I7" s="649">
        <f t="shared" ref="I7:I23" si="0">C7+D7-E7-F7-G7</f>
        <v>304183569.39569998</v>
      </c>
    </row>
    <row r="8" spans="1:9">
      <c r="A8" s="507">
        <v>2</v>
      </c>
      <c r="B8" s="503" t="s">
        <v>95</v>
      </c>
      <c r="C8" s="648"/>
      <c r="D8" s="648">
        <v>0</v>
      </c>
      <c r="E8" s="648">
        <v>0</v>
      </c>
      <c r="F8" s="648">
        <v>0</v>
      </c>
      <c r="G8" s="648"/>
      <c r="H8" s="648">
        <v>0</v>
      </c>
      <c r="I8" s="649">
        <f t="shared" si="0"/>
        <v>0</v>
      </c>
    </row>
    <row r="9" spans="1:9">
      <c r="A9" s="507">
        <v>3</v>
      </c>
      <c r="B9" s="503" t="s">
        <v>267</v>
      </c>
      <c r="C9" s="648"/>
      <c r="D9" s="648">
        <v>0</v>
      </c>
      <c r="E9" s="648">
        <v>0</v>
      </c>
      <c r="F9" s="648">
        <v>0</v>
      </c>
      <c r="G9" s="648"/>
      <c r="H9" s="648">
        <v>0</v>
      </c>
      <c r="I9" s="649">
        <f t="shared" si="0"/>
        <v>0</v>
      </c>
    </row>
    <row r="10" spans="1:9">
      <c r="A10" s="507">
        <v>4</v>
      </c>
      <c r="B10" s="503" t="s">
        <v>96</v>
      </c>
      <c r="C10" s="648"/>
      <c r="D10" s="648">
        <v>0</v>
      </c>
      <c r="E10" s="648">
        <v>0</v>
      </c>
      <c r="F10" s="648">
        <v>0</v>
      </c>
      <c r="G10" s="648"/>
      <c r="H10" s="648">
        <v>0</v>
      </c>
      <c r="I10" s="649">
        <f t="shared" si="0"/>
        <v>0</v>
      </c>
    </row>
    <row r="11" spans="1:9">
      <c r="A11" s="507">
        <v>5</v>
      </c>
      <c r="B11" s="503" t="s">
        <v>97</v>
      </c>
      <c r="C11" s="648"/>
      <c r="D11" s="648">
        <v>0</v>
      </c>
      <c r="E11" s="648">
        <v>0</v>
      </c>
      <c r="F11" s="648">
        <v>0</v>
      </c>
      <c r="G11" s="648"/>
      <c r="H11" s="648">
        <v>0</v>
      </c>
      <c r="I11" s="649">
        <f t="shared" si="0"/>
        <v>0</v>
      </c>
    </row>
    <row r="12" spans="1:9">
      <c r="A12" s="507">
        <v>6</v>
      </c>
      <c r="B12" s="503" t="s">
        <v>98</v>
      </c>
      <c r="C12" s="648"/>
      <c r="D12" s="648">
        <v>108966616.6618</v>
      </c>
      <c r="E12" s="648">
        <v>0</v>
      </c>
      <c r="F12" s="648">
        <v>0</v>
      </c>
      <c r="G12" s="648"/>
      <c r="H12" s="648">
        <v>0</v>
      </c>
      <c r="I12" s="649">
        <f t="shared" si="0"/>
        <v>108966616.6618</v>
      </c>
    </row>
    <row r="13" spans="1:9">
      <c r="A13" s="507">
        <v>7</v>
      </c>
      <c r="B13" s="503" t="s">
        <v>99</v>
      </c>
      <c r="C13" s="648">
        <v>20060372.038200002</v>
      </c>
      <c r="D13" s="648">
        <v>827529605.15880024</v>
      </c>
      <c r="E13" s="648">
        <v>9175027.0525000002</v>
      </c>
      <c r="F13" s="648">
        <v>13905386.317099994</v>
      </c>
      <c r="G13" s="648"/>
      <c r="H13" s="648">
        <v>0</v>
      </c>
      <c r="I13" s="649">
        <f t="shared" si="0"/>
        <v>824509563.82740021</v>
      </c>
    </row>
    <row r="14" spans="1:9">
      <c r="A14" s="507">
        <v>8</v>
      </c>
      <c r="B14" s="503" t="s">
        <v>100</v>
      </c>
      <c r="C14" s="648">
        <v>22509913.705099992</v>
      </c>
      <c r="D14" s="648">
        <v>361423306.14390033</v>
      </c>
      <c r="E14" s="648">
        <v>12879456.247499999</v>
      </c>
      <c r="F14" s="648">
        <v>6413306.588999995</v>
      </c>
      <c r="G14" s="648"/>
      <c r="H14" s="648">
        <v>523848.32320000004</v>
      </c>
      <c r="I14" s="649">
        <f t="shared" si="0"/>
        <v>364640457.01250035</v>
      </c>
    </row>
    <row r="15" spans="1:9">
      <c r="A15" s="507">
        <v>9</v>
      </c>
      <c r="B15" s="503" t="s">
        <v>101</v>
      </c>
      <c r="C15" s="648">
        <v>0</v>
      </c>
      <c r="D15" s="648">
        <v>0</v>
      </c>
      <c r="E15" s="648">
        <v>0</v>
      </c>
      <c r="F15" s="648">
        <v>0</v>
      </c>
      <c r="G15" s="648"/>
      <c r="H15" s="648">
        <v>0</v>
      </c>
      <c r="I15" s="649">
        <f t="shared" si="0"/>
        <v>0</v>
      </c>
    </row>
    <row r="16" spans="1:9">
      <c r="A16" s="507">
        <v>10</v>
      </c>
      <c r="B16" s="537" t="s">
        <v>556</v>
      </c>
      <c r="C16" s="648">
        <v>12065057.816</v>
      </c>
      <c r="D16" s="648">
        <v>0</v>
      </c>
      <c r="E16" s="648">
        <v>7495587.6607999997</v>
      </c>
      <c r="F16" s="648">
        <v>0</v>
      </c>
      <c r="G16" s="648"/>
      <c r="H16" s="648">
        <v>523848.32320000004</v>
      </c>
      <c r="I16" s="649">
        <f t="shared" si="0"/>
        <v>4569470.1551999999</v>
      </c>
    </row>
    <row r="17" spans="1:9">
      <c r="A17" s="507">
        <v>11</v>
      </c>
      <c r="B17" s="503" t="s">
        <v>103</v>
      </c>
      <c r="C17" s="648">
        <v>0</v>
      </c>
      <c r="D17" s="648">
        <v>35352954.827499986</v>
      </c>
      <c r="E17" s="648">
        <v>0</v>
      </c>
      <c r="F17" s="648">
        <v>607550.96719999937</v>
      </c>
      <c r="G17" s="648"/>
      <c r="H17" s="648">
        <v>0</v>
      </c>
      <c r="I17" s="649">
        <f t="shared" si="0"/>
        <v>34745403.86029999</v>
      </c>
    </row>
    <row r="18" spans="1:9">
      <c r="A18" s="507">
        <v>12</v>
      </c>
      <c r="B18" s="503" t="s">
        <v>104</v>
      </c>
      <c r="C18" s="648">
        <v>0</v>
      </c>
      <c r="D18" s="648">
        <v>0</v>
      </c>
      <c r="E18" s="648">
        <v>0</v>
      </c>
      <c r="F18" s="648">
        <v>0</v>
      </c>
      <c r="G18" s="648"/>
      <c r="H18" s="648">
        <v>0</v>
      </c>
      <c r="I18" s="649">
        <f t="shared" si="0"/>
        <v>0</v>
      </c>
    </row>
    <row r="19" spans="1:9">
      <c r="A19" s="507">
        <v>13</v>
      </c>
      <c r="B19" s="503" t="s">
        <v>245</v>
      </c>
      <c r="C19" s="648">
        <v>0</v>
      </c>
      <c r="D19" s="648">
        <v>0</v>
      </c>
      <c r="E19" s="648">
        <v>0</v>
      </c>
      <c r="F19" s="648">
        <v>0</v>
      </c>
      <c r="G19" s="648"/>
      <c r="H19" s="648">
        <v>0</v>
      </c>
      <c r="I19" s="649">
        <f t="shared" si="0"/>
        <v>0</v>
      </c>
    </row>
    <row r="20" spans="1:9">
      <c r="A20" s="507">
        <v>14</v>
      </c>
      <c r="B20" s="503" t="s">
        <v>106</v>
      </c>
      <c r="C20" s="648">
        <v>320289.614</v>
      </c>
      <c r="D20" s="648">
        <v>99991434.117700011</v>
      </c>
      <c r="E20" s="648">
        <v>106740.13</v>
      </c>
      <c r="F20" s="648">
        <v>81.81</v>
      </c>
      <c r="G20" s="648"/>
      <c r="H20" s="648">
        <v>238535.92000000004</v>
      </c>
      <c r="I20" s="649">
        <f t="shared" si="0"/>
        <v>100204901.79170001</v>
      </c>
    </row>
    <row r="21" spans="1:9" s="542" customFormat="1">
      <c r="A21" s="508">
        <v>15</v>
      </c>
      <c r="B21" s="511" t="s">
        <v>107</v>
      </c>
      <c r="C21" s="647">
        <f>SUM(C7:C15)+SUM(C17:C20)</f>
        <v>42890575.357299991</v>
      </c>
      <c r="D21" s="647">
        <f t="shared" ref="D21:H21" si="1">SUM(D7:D15)+SUM(D17:D20)</f>
        <v>1737447486.3054006</v>
      </c>
      <c r="E21" s="647">
        <f t="shared" si="1"/>
        <v>22161223.429999996</v>
      </c>
      <c r="F21" s="647">
        <f t="shared" si="1"/>
        <v>20926325.683299989</v>
      </c>
      <c r="G21" s="647">
        <f t="shared" si="1"/>
        <v>0</v>
      </c>
      <c r="H21" s="647">
        <f t="shared" si="1"/>
        <v>762384.24320000014</v>
      </c>
      <c r="I21" s="650">
        <f t="shared" si="0"/>
        <v>1737250512.5494006</v>
      </c>
    </row>
    <row r="22" spans="1:9">
      <c r="A22" s="543">
        <v>16</v>
      </c>
      <c r="B22" s="544" t="s">
        <v>557</v>
      </c>
      <c r="C22" s="648">
        <v>42541433.78329999</v>
      </c>
      <c r="D22" s="648">
        <v>1219442887.7901959</v>
      </c>
      <c r="E22" s="648">
        <v>22040057.319999997</v>
      </c>
      <c r="F22" s="648">
        <v>20926243.87329996</v>
      </c>
      <c r="G22" s="648">
        <v>0</v>
      </c>
      <c r="H22" s="648">
        <v>523848.32320000004</v>
      </c>
      <c r="I22" s="649">
        <f t="shared" si="0"/>
        <v>1219018020.3801959</v>
      </c>
    </row>
    <row r="23" spans="1:9">
      <c r="A23" s="543">
        <v>17</v>
      </c>
      <c r="B23" s="544" t="s">
        <v>558</v>
      </c>
      <c r="C23" s="648"/>
      <c r="D23" s="648">
        <v>68267417.260000005</v>
      </c>
      <c r="E23" s="648">
        <v>0</v>
      </c>
      <c r="F23" s="648">
        <v>0</v>
      </c>
      <c r="G23" s="648"/>
      <c r="H23" s="648"/>
      <c r="I23" s="649">
        <f t="shared" si="0"/>
        <v>68267417.260000005</v>
      </c>
    </row>
    <row r="26" spans="1:9" ht="25.5">
      <c r="B26" s="538" t="s">
        <v>685</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headerFooter>
    <oddHeader>&amp;C&amp;"Calibri"&amp;10&amp;K0078D7Classification: Restricted to Partners&amp;1#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85" zoomScaleNormal="85" workbookViewId="0">
      <selection activeCell="B2" sqref="B2"/>
    </sheetView>
  </sheetViews>
  <sheetFormatPr defaultColWidth="9.140625" defaultRowHeight="12.75"/>
  <cols>
    <col min="1" max="1" width="11" style="509" bestFit="1" customWidth="1"/>
    <col min="2" max="2" width="93.42578125" style="509" customWidth="1"/>
    <col min="3" max="8" width="22" style="509" customWidth="1"/>
    <col min="9" max="9" width="42.28515625" style="509" bestFit="1" customWidth="1"/>
    <col min="10" max="16384" width="9.140625" style="509"/>
  </cols>
  <sheetData>
    <row r="1" spans="1:9" ht="13.5">
      <c r="A1" s="500" t="s">
        <v>30</v>
      </c>
      <c r="B1" s="3" t="str">
        <f>'Info '!C2</f>
        <v>JSC ProCredit Bank</v>
      </c>
    </row>
    <row r="2" spans="1:9" ht="13.5">
      <c r="A2" s="501" t="s">
        <v>31</v>
      </c>
      <c r="B2" s="536">
        <f>'1. key ratios '!B2</f>
        <v>44742</v>
      </c>
    </row>
    <row r="3" spans="1:9">
      <c r="A3" s="502" t="s">
        <v>559</v>
      </c>
    </row>
    <row r="4" spans="1:9">
      <c r="C4" s="540" t="s">
        <v>0</v>
      </c>
      <c r="D4" s="540" t="s">
        <v>1</v>
      </c>
      <c r="E4" s="540" t="s">
        <v>2</v>
      </c>
      <c r="F4" s="540" t="s">
        <v>3</v>
      </c>
      <c r="G4" s="540" t="s">
        <v>4</v>
      </c>
      <c r="H4" s="540" t="s">
        <v>5</v>
      </c>
      <c r="I4" s="540" t="s">
        <v>8</v>
      </c>
    </row>
    <row r="5" spans="1:9" ht="46.5" customHeight="1">
      <c r="A5" s="729" t="s">
        <v>700</v>
      </c>
      <c r="B5" s="730"/>
      <c r="C5" s="743" t="s">
        <v>547</v>
      </c>
      <c r="D5" s="743"/>
      <c r="E5" s="743" t="s">
        <v>548</v>
      </c>
      <c r="F5" s="743" t="s">
        <v>549</v>
      </c>
      <c r="G5" s="741" t="s">
        <v>550</v>
      </c>
      <c r="H5" s="741" t="s">
        <v>551</v>
      </c>
      <c r="I5" s="541" t="s">
        <v>552</v>
      </c>
    </row>
    <row r="6" spans="1:9" ht="75" customHeight="1">
      <c r="A6" s="733"/>
      <c r="B6" s="734"/>
      <c r="C6" s="529" t="s">
        <v>553</v>
      </c>
      <c r="D6" s="529" t="s">
        <v>554</v>
      </c>
      <c r="E6" s="743"/>
      <c r="F6" s="743"/>
      <c r="G6" s="742"/>
      <c r="H6" s="742"/>
      <c r="I6" s="541" t="s">
        <v>555</v>
      </c>
    </row>
    <row r="7" spans="1:9">
      <c r="A7" s="506">
        <v>1</v>
      </c>
      <c r="B7" s="510" t="s">
        <v>690</v>
      </c>
      <c r="C7" s="648">
        <v>0</v>
      </c>
      <c r="D7" s="648">
        <v>305004416.75629997</v>
      </c>
      <c r="E7" s="648">
        <v>0</v>
      </c>
      <c r="F7" s="648">
        <v>16375.906899999998</v>
      </c>
      <c r="G7" s="648"/>
      <c r="H7" s="648">
        <v>0</v>
      </c>
      <c r="I7" s="649">
        <f t="shared" ref="I7:I34" si="0">C7+D7-E7-F7-G7</f>
        <v>304988040.84939998</v>
      </c>
    </row>
    <row r="8" spans="1:9">
      <c r="A8" s="506">
        <v>2</v>
      </c>
      <c r="B8" s="510" t="s">
        <v>560</v>
      </c>
      <c r="C8" s="648">
        <v>0</v>
      </c>
      <c r="D8" s="648">
        <v>114891193.15109999</v>
      </c>
      <c r="E8" s="648">
        <v>0</v>
      </c>
      <c r="F8" s="648">
        <v>118363.34559999996</v>
      </c>
      <c r="G8" s="648"/>
      <c r="H8" s="648">
        <v>0</v>
      </c>
      <c r="I8" s="649">
        <f t="shared" si="0"/>
        <v>114772829.8055</v>
      </c>
    </row>
    <row r="9" spans="1:9">
      <c r="A9" s="506">
        <v>3</v>
      </c>
      <c r="B9" s="510" t="s">
        <v>561</v>
      </c>
      <c r="C9" s="648">
        <v>0</v>
      </c>
      <c r="D9" s="648">
        <v>0</v>
      </c>
      <c r="E9" s="648">
        <v>0</v>
      </c>
      <c r="F9" s="648">
        <v>0</v>
      </c>
      <c r="G9" s="648"/>
      <c r="H9" s="648">
        <v>0</v>
      </c>
      <c r="I9" s="649">
        <f t="shared" si="0"/>
        <v>0</v>
      </c>
    </row>
    <row r="10" spans="1:9">
      <c r="A10" s="506">
        <v>4</v>
      </c>
      <c r="B10" s="510" t="s">
        <v>691</v>
      </c>
      <c r="C10" s="648">
        <v>0</v>
      </c>
      <c r="D10" s="648">
        <v>31055443.170799997</v>
      </c>
      <c r="E10" s="648">
        <v>0</v>
      </c>
      <c r="F10" s="648">
        <v>619652.88309999998</v>
      </c>
      <c r="G10" s="648"/>
      <c r="H10" s="648">
        <v>0</v>
      </c>
      <c r="I10" s="649">
        <f t="shared" si="0"/>
        <v>30435790.287699997</v>
      </c>
    </row>
    <row r="11" spans="1:9">
      <c r="A11" s="506">
        <v>5</v>
      </c>
      <c r="B11" s="510" t="s">
        <v>562</v>
      </c>
      <c r="C11" s="648">
        <v>480720.55819999997</v>
      </c>
      <c r="D11" s="648">
        <v>115838085.84470001</v>
      </c>
      <c r="E11" s="648">
        <v>747790.48259999999</v>
      </c>
      <c r="F11" s="648">
        <v>2130318.6679000002</v>
      </c>
      <c r="G11" s="648"/>
      <c r="H11" s="648">
        <v>0</v>
      </c>
      <c r="I11" s="649">
        <f t="shared" si="0"/>
        <v>113440697.25240001</v>
      </c>
    </row>
    <row r="12" spans="1:9">
      <c r="A12" s="506">
        <v>6</v>
      </c>
      <c r="B12" s="510" t="s">
        <v>563</v>
      </c>
      <c r="C12" s="648">
        <v>308985.33059999999</v>
      </c>
      <c r="D12" s="648">
        <v>69562294.674200013</v>
      </c>
      <c r="E12" s="648">
        <v>161879.02980000002</v>
      </c>
      <c r="F12" s="648">
        <v>1275402.9655000002</v>
      </c>
      <c r="G12" s="648"/>
      <c r="H12" s="648">
        <v>0</v>
      </c>
      <c r="I12" s="649">
        <f t="shared" si="0"/>
        <v>68433998.009500012</v>
      </c>
    </row>
    <row r="13" spans="1:9">
      <c r="A13" s="506">
        <v>7</v>
      </c>
      <c r="B13" s="510" t="s">
        <v>564</v>
      </c>
      <c r="C13" s="648">
        <v>1551234.6099999999</v>
      </c>
      <c r="D13" s="648">
        <v>129331090.63960005</v>
      </c>
      <c r="E13" s="648">
        <v>1488742.9276999999</v>
      </c>
      <c r="F13" s="648">
        <v>2312005.846400002</v>
      </c>
      <c r="G13" s="648"/>
      <c r="H13" s="648">
        <v>0</v>
      </c>
      <c r="I13" s="649">
        <f t="shared" si="0"/>
        <v>127081576.47550005</v>
      </c>
    </row>
    <row r="14" spans="1:9">
      <c r="A14" s="506">
        <v>8</v>
      </c>
      <c r="B14" s="510" t="s">
        <v>565</v>
      </c>
      <c r="C14" s="648">
        <v>1508205.5438000001</v>
      </c>
      <c r="D14" s="648">
        <v>102598238.85960002</v>
      </c>
      <c r="E14" s="648">
        <v>979503.71609999996</v>
      </c>
      <c r="F14" s="648">
        <v>1702527.5694999993</v>
      </c>
      <c r="G14" s="648"/>
      <c r="H14" s="648">
        <v>30301.4912</v>
      </c>
      <c r="I14" s="649">
        <f t="shared" si="0"/>
        <v>101424413.11780001</v>
      </c>
    </row>
    <row r="15" spans="1:9">
      <c r="A15" s="506">
        <v>9</v>
      </c>
      <c r="B15" s="510" t="s">
        <v>566</v>
      </c>
      <c r="C15" s="648">
        <v>8799871.8732999992</v>
      </c>
      <c r="D15" s="648">
        <v>95060268.607599944</v>
      </c>
      <c r="E15" s="648">
        <v>3685914.4031999996</v>
      </c>
      <c r="F15" s="648">
        <v>1534177.2306999995</v>
      </c>
      <c r="G15" s="648"/>
      <c r="H15" s="648">
        <v>0</v>
      </c>
      <c r="I15" s="649">
        <f t="shared" si="0"/>
        <v>98640048.846999943</v>
      </c>
    </row>
    <row r="16" spans="1:9">
      <c r="A16" s="506">
        <v>10</v>
      </c>
      <c r="B16" s="510" t="s">
        <v>567</v>
      </c>
      <c r="C16" s="648">
        <v>0</v>
      </c>
      <c r="D16" s="648">
        <v>87117139.959999949</v>
      </c>
      <c r="E16" s="648">
        <v>6647.0126</v>
      </c>
      <c r="F16" s="648">
        <v>1535371.971099999</v>
      </c>
      <c r="G16" s="648"/>
      <c r="H16" s="648">
        <v>0</v>
      </c>
      <c r="I16" s="649">
        <f t="shared" si="0"/>
        <v>85575120.976299942</v>
      </c>
    </row>
    <row r="17" spans="1:10">
      <c r="A17" s="506">
        <v>11</v>
      </c>
      <c r="B17" s="510" t="s">
        <v>568</v>
      </c>
      <c r="C17" s="648">
        <v>222350.31520000001</v>
      </c>
      <c r="D17" s="648">
        <v>12944956.5995</v>
      </c>
      <c r="E17" s="648">
        <v>75735.807000000001</v>
      </c>
      <c r="F17" s="648">
        <v>234684.95540000001</v>
      </c>
      <c r="G17" s="648"/>
      <c r="H17" s="648">
        <v>0</v>
      </c>
      <c r="I17" s="649">
        <f t="shared" si="0"/>
        <v>12856886.1523</v>
      </c>
    </row>
    <row r="18" spans="1:10">
      <c r="A18" s="506">
        <v>12</v>
      </c>
      <c r="B18" s="510" t="s">
        <v>569</v>
      </c>
      <c r="C18" s="648">
        <v>3317169.7964999997</v>
      </c>
      <c r="D18" s="648">
        <v>77796806.893499985</v>
      </c>
      <c r="E18" s="648">
        <v>1656543.8886000002</v>
      </c>
      <c r="F18" s="648">
        <v>1398892.212199999</v>
      </c>
      <c r="G18" s="648"/>
      <c r="H18" s="648">
        <v>45039.43</v>
      </c>
      <c r="I18" s="649">
        <f t="shared" si="0"/>
        <v>78058540.589199975</v>
      </c>
    </row>
    <row r="19" spans="1:10">
      <c r="A19" s="506">
        <v>13</v>
      </c>
      <c r="B19" s="510" t="s">
        <v>570</v>
      </c>
      <c r="C19" s="648">
        <v>69790.291900000011</v>
      </c>
      <c r="D19" s="648">
        <v>66155845.38039998</v>
      </c>
      <c r="E19" s="648">
        <v>241777.7746</v>
      </c>
      <c r="F19" s="648">
        <v>1066664.7609999999</v>
      </c>
      <c r="G19" s="648"/>
      <c r="H19" s="648">
        <v>0</v>
      </c>
      <c r="I19" s="649">
        <f t="shared" si="0"/>
        <v>64917193.136699982</v>
      </c>
    </row>
    <row r="20" spans="1:10">
      <c r="A20" s="506">
        <v>14</v>
      </c>
      <c r="B20" s="510" t="s">
        <v>571</v>
      </c>
      <c r="C20" s="648">
        <v>18244710.764399998</v>
      </c>
      <c r="D20" s="648">
        <v>76651254.596700042</v>
      </c>
      <c r="E20" s="648">
        <v>7519502.0066999989</v>
      </c>
      <c r="F20" s="648">
        <v>877136.19579999999</v>
      </c>
      <c r="G20" s="648"/>
      <c r="H20" s="648">
        <v>0</v>
      </c>
      <c r="I20" s="649">
        <f t="shared" si="0"/>
        <v>86499327.158600047</v>
      </c>
    </row>
    <row r="21" spans="1:10">
      <c r="A21" s="506">
        <v>15</v>
      </c>
      <c r="B21" s="510" t="s">
        <v>572</v>
      </c>
      <c r="C21" s="648">
        <v>758851.75869999989</v>
      </c>
      <c r="D21" s="648">
        <v>12926838.385300001</v>
      </c>
      <c r="E21" s="648">
        <v>306731.36090000003</v>
      </c>
      <c r="F21" s="648">
        <v>232316.17569999999</v>
      </c>
      <c r="G21" s="648"/>
      <c r="H21" s="648">
        <v>372310.5796</v>
      </c>
      <c r="I21" s="649">
        <f t="shared" si="0"/>
        <v>13146642.607400002</v>
      </c>
    </row>
    <row r="22" spans="1:10">
      <c r="A22" s="506">
        <v>16</v>
      </c>
      <c r="B22" s="510" t="s">
        <v>573</v>
      </c>
      <c r="C22" s="648">
        <v>0</v>
      </c>
      <c r="D22" s="648">
        <v>2355204.7395000001</v>
      </c>
      <c r="E22" s="648">
        <v>0</v>
      </c>
      <c r="F22" s="648">
        <v>38625.940300000002</v>
      </c>
      <c r="G22" s="648"/>
      <c r="H22" s="648">
        <v>0</v>
      </c>
      <c r="I22" s="649">
        <f t="shared" si="0"/>
        <v>2316578.7992000002</v>
      </c>
    </row>
    <row r="23" spans="1:10">
      <c r="A23" s="506">
        <v>17</v>
      </c>
      <c r="B23" s="510" t="s">
        <v>694</v>
      </c>
      <c r="C23" s="648">
        <v>0</v>
      </c>
      <c r="D23" s="648">
        <v>1464480.0751</v>
      </c>
      <c r="E23" s="648">
        <v>6609.3644999999997</v>
      </c>
      <c r="F23" s="648">
        <v>27951.795100000003</v>
      </c>
      <c r="G23" s="648"/>
      <c r="H23" s="648">
        <v>0</v>
      </c>
      <c r="I23" s="649">
        <f t="shared" si="0"/>
        <v>1429918.9155000001</v>
      </c>
    </row>
    <row r="24" spans="1:10">
      <c r="A24" s="506">
        <v>18</v>
      </c>
      <c r="B24" s="510" t="s">
        <v>574</v>
      </c>
      <c r="C24" s="648">
        <v>0</v>
      </c>
      <c r="D24" s="648">
        <v>2706975.2735000001</v>
      </c>
      <c r="E24" s="648">
        <v>0</v>
      </c>
      <c r="F24" s="648">
        <v>53487.858099999998</v>
      </c>
      <c r="G24" s="648"/>
      <c r="H24" s="648">
        <v>0</v>
      </c>
      <c r="I24" s="649">
        <f t="shared" si="0"/>
        <v>2653487.4154000003</v>
      </c>
    </row>
    <row r="25" spans="1:10">
      <c r="A25" s="506">
        <v>19</v>
      </c>
      <c r="B25" s="510" t="s">
        <v>575</v>
      </c>
      <c r="C25" s="648">
        <v>0</v>
      </c>
      <c r="D25" s="648">
        <v>3997008.6424999996</v>
      </c>
      <c r="E25" s="648">
        <v>0</v>
      </c>
      <c r="F25" s="648">
        <v>79634.770399999994</v>
      </c>
      <c r="G25" s="648"/>
      <c r="H25" s="648">
        <v>0</v>
      </c>
      <c r="I25" s="649">
        <f t="shared" si="0"/>
        <v>3917373.8720999998</v>
      </c>
    </row>
    <row r="26" spans="1:10">
      <c r="A26" s="506">
        <v>20</v>
      </c>
      <c r="B26" s="510" t="s">
        <v>693</v>
      </c>
      <c r="C26" s="648">
        <v>0</v>
      </c>
      <c r="D26" s="648">
        <v>25990260.905000005</v>
      </c>
      <c r="E26" s="648">
        <v>187303.8872</v>
      </c>
      <c r="F26" s="648">
        <v>449461.85869999987</v>
      </c>
      <c r="G26" s="648"/>
      <c r="H26" s="648">
        <v>0</v>
      </c>
      <c r="I26" s="649">
        <f t="shared" si="0"/>
        <v>25353495.159100004</v>
      </c>
      <c r="J26" s="512"/>
    </row>
    <row r="27" spans="1:10">
      <c r="A27" s="506">
        <v>21</v>
      </c>
      <c r="B27" s="510" t="s">
        <v>576</v>
      </c>
      <c r="C27" s="648">
        <v>843904.53419999999</v>
      </c>
      <c r="D27" s="648">
        <v>48464869.783699989</v>
      </c>
      <c r="E27" s="648">
        <v>777109.62579999992</v>
      </c>
      <c r="F27" s="648">
        <v>929307.11060000036</v>
      </c>
      <c r="G27" s="648"/>
      <c r="H27" s="648">
        <v>0</v>
      </c>
      <c r="I27" s="649">
        <f t="shared" si="0"/>
        <v>47602357.581499986</v>
      </c>
      <c r="J27" s="512"/>
    </row>
    <row r="28" spans="1:10">
      <c r="A28" s="506">
        <v>22</v>
      </c>
      <c r="B28" s="510" t="s">
        <v>577</v>
      </c>
      <c r="C28" s="648">
        <v>0</v>
      </c>
      <c r="D28" s="648">
        <v>7687618.3630999997</v>
      </c>
      <c r="E28" s="648">
        <v>30968.8266</v>
      </c>
      <c r="F28" s="648">
        <v>108951.3869</v>
      </c>
      <c r="G28" s="648"/>
      <c r="H28" s="648">
        <v>3701.77</v>
      </c>
      <c r="I28" s="649">
        <f t="shared" si="0"/>
        <v>7547698.1495999992</v>
      </c>
      <c r="J28" s="512"/>
    </row>
    <row r="29" spans="1:10">
      <c r="A29" s="506">
        <v>23</v>
      </c>
      <c r="B29" s="510" t="s">
        <v>578</v>
      </c>
      <c r="C29" s="648">
        <v>2094386.7508000003</v>
      </c>
      <c r="D29" s="648">
        <v>144440271.29270002</v>
      </c>
      <c r="E29" s="648">
        <v>2473180.9868000005</v>
      </c>
      <c r="F29" s="648">
        <v>2336678.9715000009</v>
      </c>
      <c r="G29" s="648"/>
      <c r="H29" s="648">
        <v>0</v>
      </c>
      <c r="I29" s="649">
        <f t="shared" si="0"/>
        <v>141724798.08520001</v>
      </c>
      <c r="J29" s="512"/>
    </row>
    <row r="30" spans="1:10">
      <c r="A30" s="506">
        <v>24</v>
      </c>
      <c r="B30" s="510" t="s">
        <v>692</v>
      </c>
      <c r="C30" s="648">
        <v>2285009.8051999998</v>
      </c>
      <c r="D30" s="648">
        <v>39256615.910099998</v>
      </c>
      <c r="E30" s="648">
        <v>829746.84759999998</v>
      </c>
      <c r="F30" s="648">
        <v>694956.99090000009</v>
      </c>
      <c r="G30" s="648"/>
      <c r="H30" s="648">
        <v>0</v>
      </c>
      <c r="I30" s="649">
        <f t="shared" si="0"/>
        <v>40016921.876800001</v>
      </c>
      <c r="J30" s="512"/>
    </row>
    <row r="31" spans="1:10">
      <c r="A31" s="506">
        <v>25</v>
      </c>
      <c r="B31" s="510" t="s">
        <v>579</v>
      </c>
      <c r="C31" s="648">
        <v>28851.96</v>
      </c>
      <c r="D31" s="648">
        <v>6137146.9651000006</v>
      </c>
      <c r="E31" s="648">
        <v>28904.216</v>
      </c>
      <c r="F31" s="648">
        <v>120131.31850000001</v>
      </c>
      <c r="G31" s="648"/>
      <c r="H31" s="648">
        <v>17580.062399999999</v>
      </c>
      <c r="I31" s="649">
        <f t="shared" si="0"/>
        <v>6016963.3906000005</v>
      </c>
      <c r="J31" s="512"/>
    </row>
    <row r="32" spans="1:10">
      <c r="A32" s="506">
        <v>26</v>
      </c>
      <c r="B32" s="510" t="s">
        <v>689</v>
      </c>
      <c r="C32" s="648">
        <v>2056241.8505000002</v>
      </c>
      <c r="D32" s="648">
        <v>53129896.418099977</v>
      </c>
      <c r="E32" s="648">
        <v>849891.13569999987</v>
      </c>
      <c r="F32" s="648">
        <v>1033165.1854999991</v>
      </c>
      <c r="G32" s="648"/>
      <c r="H32" s="648">
        <v>54914.99</v>
      </c>
      <c r="I32" s="649">
        <f t="shared" si="0"/>
        <v>53303081.947399981</v>
      </c>
      <c r="J32" s="512"/>
    </row>
    <row r="33" spans="1:10">
      <c r="A33" s="506">
        <v>27</v>
      </c>
      <c r="B33" s="506" t="s">
        <v>580</v>
      </c>
      <c r="C33" s="648">
        <v>320289.614</v>
      </c>
      <c r="D33" s="648">
        <v>104883264.41770077</v>
      </c>
      <c r="E33" s="648">
        <v>106740.13</v>
      </c>
      <c r="F33" s="648">
        <v>81.81</v>
      </c>
      <c r="G33" s="648"/>
      <c r="H33" s="648">
        <v>238535.92000000004</v>
      </c>
      <c r="I33" s="649">
        <f t="shared" si="0"/>
        <v>105096732.09170076</v>
      </c>
      <c r="J33" s="512"/>
    </row>
    <row r="34" spans="1:10">
      <c r="A34" s="506">
        <v>28</v>
      </c>
      <c r="B34" s="511" t="s">
        <v>107</v>
      </c>
      <c r="C34" s="647">
        <f>SUM(C7:C33)</f>
        <v>42890575.357299998</v>
      </c>
      <c r="D34" s="647">
        <f t="shared" ref="D34:H34" si="1">SUM(D7:D33)</f>
        <v>1737447486.3054006</v>
      </c>
      <c r="E34" s="647">
        <f t="shared" si="1"/>
        <v>22161223.429999992</v>
      </c>
      <c r="F34" s="647">
        <f t="shared" si="1"/>
        <v>20926325.6833</v>
      </c>
      <c r="G34" s="647">
        <f t="shared" si="1"/>
        <v>0</v>
      </c>
      <c r="H34" s="647">
        <f t="shared" si="1"/>
        <v>762384.24320000003</v>
      </c>
      <c r="I34" s="650">
        <f t="shared" si="0"/>
        <v>1737250512.5494006</v>
      </c>
      <c r="J34" s="512"/>
    </row>
    <row r="35" spans="1:10">
      <c r="A35" s="512"/>
      <c r="B35" s="512"/>
      <c r="C35" s="512"/>
      <c r="D35" s="512"/>
      <c r="E35" s="512"/>
      <c r="F35" s="512"/>
      <c r="G35" s="512"/>
      <c r="H35" s="512"/>
      <c r="I35" s="512"/>
      <c r="J35" s="512"/>
    </row>
    <row r="36" spans="1:10">
      <c r="A36" s="512"/>
      <c r="B36" s="545"/>
      <c r="C36" s="512"/>
      <c r="D36" s="512"/>
      <c r="E36" s="512"/>
      <c r="F36" s="512"/>
      <c r="G36" s="512"/>
      <c r="H36" s="512"/>
      <c r="I36" s="512"/>
      <c r="J36" s="512"/>
    </row>
    <row r="37" spans="1:10">
      <c r="A37" s="512"/>
      <c r="B37" s="512"/>
      <c r="C37" s="512"/>
      <c r="D37" s="512"/>
      <c r="E37" s="512"/>
      <c r="F37" s="512"/>
      <c r="G37" s="512"/>
      <c r="H37" s="512"/>
      <c r="I37" s="512"/>
      <c r="J37" s="512"/>
    </row>
    <row r="38" spans="1:10">
      <c r="A38" s="512"/>
      <c r="B38" s="512"/>
      <c r="C38" s="512"/>
      <c r="D38" s="512"/>
      <c r="E38" s="512"/>
      <c r="F38" s="512"/>
      <c r="G38" s="512"/>
      <c r="H38" s="512"/>
      <c r="I38" s="512"/>
      <c r="J38" s="512"/>
    </row>
    <row r="39" spans="1:10">
      <c r="A39" s="512"/>
      <c r="B39" s="512"/>
      <c r="C39" s="512"/>
      <c r="D39" s="512"/>
      <c r="E39" s="512"/>
      <c r="F39" s="512"/>
      <c r="G39" s="512"/>
      <c r="H39" s="512"/>
      <c r="I39" s="512"/>
      <c r="J39" s="512"/>
    </row>
    <row r="40" spans="1:10">
      <c r="A40" s="512"/>
      <c r="B40" s="512"/>
      <c r="C40" s="512"/>
      <c r="D40" s="512"/>
      <c r="E40" s="512"/>
      <c r="F40" s="512"/>
      <c r="G40" s="512"/>
      <c r="H40" s="512"/>
      <c r="I40" s="512"/>
      <c r="J40" s="512"/>
    </row>
    <row r="41" spans="1:10">
      <c r="A41" s="512"/>
      <c r="B41" s="512"/>
      <c r="C41" s="512"/>
      <c r="D41" s="512"/>
      <c r="E41" s="512"/>
      <c r="F41" s="512"/>
      <c r="G41" s="512"/>
      <c r="H41" s="512"/>
      <c r="I41" s="512"/>
      <c r="J41" s="512"/>
    </row>
    <row r="42" spans="1:10">
      <c r="A42" s="546"/>
      <c r="B42" s="546"/>
      <c r="C42" s="512"/>
      <c r="D42" s="512"/>
      <c r="E42" s="512"/>
      <c r="F42" s="512"/>
      <c r="G42" s="512"/>
      <c r="H42" s="512"/>
      <c r="I42" s="512"/>
      <c r="J42" s="512"/>
    </row>
    <row r="43" spans="1:10">
      <c r="A43" s="546"/>
      <c r="B43" s="546"/>
      <c r="C43" s="512"/>
      <c r="D43" s="512"/>
      <c r="E43" s="512"/>
      <c r="F43" s="512"/>
      <c r="G43" s="512"/>
      <c r="H43" s="512"/>
      <c r="I43" s="512"/>
      <c r="J43" s="512"/>
    </row>
    <row r="44" spans="1:10">
      <c r="A44" s="512"/>
      <c r="B44" s="512"/>
      <c r="C44" s="512"/>
      <c r="D44" s="512"/>
      <c r="E44" s="512"/>
      <c r="F44" s="512"/>
      <c r="G44" s="512"/>
      <c r="H44" s="512"/>
      <c r="I44" s="512"/>
      <c r="J44" s="512"/>
    </row>
    <row r="45" spans="1:10">
      <c r="A45" s="512"/>
      <c r="B45" s="512"/>
      <c r="C45" s="512"/>
      <c r="D45" s="512"/>
      <c r="E45" s="512"/>
      <c r="F45" s="512"/>
      <c r="G45" s="512"/>
      <c r="H45" s="512"/>
      <c r="I45" s="512"/>
      <c r="J45" s="512"/>
    </row>
    <row r="46" spans="1:10">
      <c r="A46" s="512"/>
      <c r="B46" s="512"/>
      <c r="C46" s="512"/>
      <c r="D46" s="512"/>
      <c r="E46" s="512"/>
      <c r="F46" s="512"/>
      <c r="G46" s="512"/>
      <c r="H46" s="512"/>
      <c r="I46" s="512"/>
      <c r="J46" s="512"/>
    </row>
    <row r="47" spans="1:10">
      <c r="A47" s="512"/>
      <c r="B47" s="512"/>
      <c r="C47" s="512"/>
      <c r="D47" s="512"/>
      <c r="E47" s="512"/>
      <c r="F47" s="512"/>
      <c r="G47" s="512"/>
      <c r="H47" s="512"/>
      <c r="I47" s="512"/>
      <c r="J47" s="51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B2" sqref="B2"/>
    </sheetView>
  </sheetViews>
  <sheetFormatPr defaultColWidth="9.140625" defaultRowHeight="12.75"/>
  <cols>
    <col min="1" max="1" width="11.85546875" style="509" bestFit="1" customWidth="1"/>
    <col min="2" max="2" width="68.28515625" style="509" bestFit="1" customWidth="1"/>
    <col min="3" max="4" width="35.5703125" style="509" customWidth="1"/>
    <col min="5" max="16384" width="9.140625" style="509"/>
  </cols>
  <sheetData>
    <row r="1" spans="1:4" ht="13.5">
      <c r="A1" s="500" t="s">
        <v>30</v>
      </c>
      <c r="B1" s="3" t="str">
        <f>'Info '!C2</f>
        <v>JSC ProCredit Bank</v>
      </c>
    </row>
    <row r="2" spans="1:4" ht="13.5">
      <c r="A2" s="501" t="s">
        <v>31</v>
      </c>
      <c r="B2" s="536">
        <f>'1. key ratios '!B2</f>
        <v>44742</v>
      </c>
    </row>
    <row r="3" spans="1:4">
      <c r="A3" s="502" t="s">
        <v>581</v>
      </c>
    </row>
    <row r="5" spans="1:4" ht="25.5">
      <c r="A5" s="744" t="s">
        <v>582</v>
      </c>
      <c r="B5" s="744"/>
      <c r="C5" s="533" t="s">
        <v>583</v>
      </c>
      <c r="D5" s="533" t="s">
        <v>584</v>
      </c>
    </row>
    <row r="6" spans="1:4">
      <c r="A6" s="513">
        <v>1</v>
      </c>
      <c r="B6" s="514" t="s">
        <v>585</v>
      </c>
      <c r="C6" s="648">
        <v>44592289.260000005</v>
      </c>
      <c r="D6" s="648"/>
    </row>
    <row r="7" spans="1:4">
      <c r="A7" s="515">
        <v>2</v>
      </c>
      <c r="B7" s="514" t="s">
        <v>586</v>
      </c>
      <c r="C7" s="648">
        <v>6357061.7473999998</v>
      </c>
      <c r="D7" s="648">
        <v>0</v>
      </c>
    </row>
    <row r="8" spans="1:4">
      <c r="A8" s="516">
        <v>2.1</v>
      </c>
      <c r="B8" s="517" t="s">
        <v>697</v>
      </c>
      <c r="C8" s="648">
        <v>3312918.7353999997</v>
      </c>
      <c r="D8" s="648"/>
    </row>
    <row r="9" spans="1:4">
      <c r="A9" s="516">
        <v>2.2000000000000002</v>
      </c>
      <c r="B9" s="517" t="s">
        <v>695</v>
      </c>
      <c r="C9" s="648">
        <v>3044143.0120000001</v>
      </c>
      <c r="D9" s="648"/>
    </row>
    <row r="10" spans="1:4">
      <c r="A10" s="516">
        <v>2.2999999999999998</v>
      </c>
      <c r="B10" s="517" t="s">
        <v>587</v>
      </c>
      <c r="C10" s="648">
        <v>0</v>
      </c>
      <c r="D10" s="648"/>
    </row>
    <row r="11" spans="1:4">
      <c r="A11" s="516">
        <v>2.4</v>
      </c>
      <c r="B11" s="517" t="s">
        <v>588</v>
      </c>
      <c r="C11" s="648">
        <v>0</v>
      </c>
      <c r="D11" s="648"/>
    </row>
    <row r="12" spans="1:4">
      <c r="A12" s="513">
        <v>3</v>
      </c>
      <c r="B12" s="514" t="s">
        <v>589</v>
      </c>
      <c r="C12" s="648">
        <v>7983049.8158999989</v>
      </c>
      <c r="D12" s="648">
        <v>0</v>
      </c>
    </row>
    <row r="13" spans="1:4">
      <c r="A13" s="516">
        <v>3.1</v>
      </c>
      <c r="B13" s="517" t="s">
        <v>590</v>
      </c>
      <c r="C13" s="648">
        <v>523848.32079999999</v>
      </c>
      <c r="D13" s="648"/>
    </row>
    <row r="14" spans="1:4">
      <c r="A14" s="516">
        <v>3.2</v>
      </c>
      <c r="B14" s="517" t="s">
        <v>591</v>
      </c>
      <c r="C14" s="648">
        <v>3141795.5111999996</v>
      </c>
      <c r="D14" s="648"/>
    </row>
    <row r="15" spans="1:4">
      <c r="A15" s="516">
        <v>3.3</v>
      </c>
      <c r="B15" s="517" t="s">
        <v>686</v>
      </c>
      <c r="C15" s="648">
        <v>1212497.9197</v>
      </c>
      <c r="D15" s="648"/>
    </row>
    <row r="16" spans="1:4">
      <c r="A16" s="516">
        <v>3.4</v>
      </c>
      <c r="B16" s="517" t="s">
        <v>696</v>
      </c>
      <c r="C16" s="648">
        <v>389370.48310000001</v>
      </c>
      <c r="D16" s="648"/>
    </row>
    <row r="17" spans="1:4">
      <c r="A17" s="515">
        <v>3.5</v>
      </c>
      <c r="B17" s="517" t="s">
        <v>592</v>
      </c>
      <c r="C17" s="648">
        <v>2715537.5811000001</v>
      </c>
      <c r="D17" s="648"/>
    </row>
    <row r="18" spans="1:4">
      <c r="A18" s="516">
        <v>3.6</v>
      </c>
      <c r="B18" s="517" t="s">
        <v>593</v>
      </c>
      <c r="C18" s="648">
        <v>0</v>
      </c>
      <c r="D18" s="648"/>
    </row>
    <row r="19" spans="1:4">
      <c r="A19" s="518">
        <v>4</v>
      </c>
      <c r="B19" s="514" t="s">
        <v>594</v>
      </c>
      <c r="C19" s="647">
        <v>42966301.191500008</v>
      </c>
      <c r="D19" s="647">
        <v>0</v>
      </c>
    </row>
  </sheetData>
  <mergeCells count="1">
    <mergeCell ref="A5:B5"/>
  </mergeCells>
  <pageMargins left="0.7" right="0.7" top="0.75" bottom="0.75" header="0.3" footer="0.3"/>
  <pageSetup orientation="portrait" horizontalDpi="4294967292" r:id="rId1"/>
  <headerFooter>
    <oddHeader>&amp;C&amp;"Calibri"&amp;10&amp;K0078D7Classification: Restricted to Partners&amp;1#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B2" sqref="B2"/>
    </sheetView>
  </sheetViews>
  <sheetFormatPr defaultColWidth="9.140625" defaultRowHeight="12.75"/>
  <cols>
    <col min="1" max="1" width="11.85546875" style="509" bestFit="1" customWidth="1"/>
    <col min="2" max="2" width="67" style="509" bestFit="1" customWidth="1"/>
    <col min="3" max="3" width="31.5703125" style="509" customWidth="1"/>
    <col min="4" max="4" width="39.140625" style="509" customWidth="1"/>
    <col min="5" max="16384" width="9.140625" style="509"/>
  </cols>
  <sheetData>
    <row r="1" spans="1:4" ht="13.5">
      <c r="A1" s="500" t="s">
        <v>30</v>
      </c>
      <c r="B1" s="3" t="str">
        <f>'Info '!C2</f>
        <v>JSC ProCredit Bank</v>
      </c>
    </row>
    <row r="2" spans="1:4" ht="13.5">
      <c r="A2" s="501" t="s">
        <v>31</v>
      </c>
      <c r="B2" s="536">
        <f>'1. key ratios '!B2</f>
        <v>44742</v>
      </c>
    </row>
    <row r="3" spans="1:4">
      <c r="A3" s="502" t="s">
        <v>595</v>
      </c>
    </row>
    <row r="4" spans="1:4">
      <c r="A4" s="502"/>
    </row>
    <row r="5" spans="1:4" ht="15" customHeight="1">
      <c r="A5" s="745" t="s">
        <v>698</v>
      </c>
      <c r="B5" s="746"/>
      <c r="C5" s="735" t="s">
        <v>596</v>
      </c>
      <c r="D5" s="749" t="s">
        <v>597</v>
      </c>
    </row>
    <row r="6" spans="1:4">
      <c r="A6" s="747"/>
      <c r="B6" s="748"/>
      <c r="C6" s="738"/>
      <c r="D6" s="749"/>
    </row>
    <row r="7" spans="1:4">
      <c r="A7" s="511">
        <v>1</v>
      </c>
      <c r="B7" s="511" t="s">
        <v>585</v>
      </c>
      <c r="C7" s="648">
        <v>45857684.1888</v>
      </c>
      <c r="D7" s="558"/>
    </row>
    <row r="8" spans="1:4">
      <c r="A8" s="506">
        <v>2</v>
      </c>
      <c r="B8" s="506" t="s">
        <v>598</v>
      </c>
      <c r="C8" s="648">
        <v>8530025.8706349991</v>
      </c>
      <c r="D8" s="558"/>
    </row>
    <row r="9" spans="1:4">
      <c r="A9" s="506">
        <v>3</v>
      </c>
      <c r="B9" s="519" t="s">
        <v>599</v>
      </c>
      <c r="C9" s="648">
        <v>0</v>
      </c>
      <c r="D9" s="558"/>
    </row>
    <row r="10" spans="1:4">
      <c r="A10" s="506">
        <v>4</v>
      </c>
      <c r="B10" s="506" t="s">
        <v>600</v>
      </c>
      <c r="C10" s="648">
        <v>11846276.280028999</v>
      </c>
      <c r="D10" s="558"/>
    </row>
    <row r="11" spans="1:4">
      <c r="A11" s="506">
        <v>5</v>
      </c>
      <c r="B11" s="520" t="s">
        <v>601</v>
      </c>
      <c r="C11" s="648">
        <v>0</v>
      </c>
      <c r="D11" s="558"/>
    </row>
    <row r="12" spans="1:4">
      <c r="A12" s="506">
        <v>6</v>
      </c>
      <c r="B12" s="520" t="s">
        <v>602</v>
      </c>
      <c r="C12" s="648">
        <v>1760324.4781809999</v>
      </c>
      <c r="D12" s="558"/>
    </row>
    <row r="13" spans="1:4">
      <c r="A13" s="506">
        <v>7</v>
      </c>
      <c r="B13" s="520" t="s">
        <v>603</v>
      </c>
      <c r="C13" s="648">
        <v>5975490.6779000005</v>
      </c>
      <c r="D13" s="558"/>
    </row>
    <row r="14" spans="1:4">
      <c r="A14" s="506">
        <v>8</v>
      </c>
      <c r="B14" s="520" t="s">
        <v>604</v>
      </c>
      <c r="C14" s="648">
        <v>0</v>
      </c>
      <c r="D14" s="506"/>
    </row>
    <row r="15" spans="1:4">
      <c r="A15" s="506">
        <v>9</v>
      </c>
      <c r="B15" s="520" t="s">
        <v>605</v>
      </c>
      <c r="C15" s="648">
        <v>0</v>
      </c>
      <c r="D15" s="506"/>
    </row>
    <row r="16" spans="1:4">
      <c r="A16" s="506">
        <v>10</v>
      </c>
      <c r="B16" s="520" t="s">
        <v>606</v>
      </c>
      <c r="C16" s="648">
        <v>523848.32079999999</v>
      </c>
      <c r="D16" s="558"/>
    </row>
    <row r="17" spans="1:4">
      <c r="A17" s="506">
        <v>11</v>
      </c>
      <c r="B17" s="520" t="s">
        <v>607</v>
      </c>
      <c r="C17" s="648">
        <v>0</v>
      </c>
      <c r="D17" s="506"/>
    </row>
    <row r="18" spans="1:4">
      <c r="A18" s="506">
        <v>12</v>
      </c>
      <c r="B18" s="517" t="s">
        <v>703</v>
      </c>
      <c r="C18" s="648">
        <v>3586612.8031479991</v>
      </c>
      <c r="D18" s="558"/>
    </row>
    <row r="19" spans="1:4">
      <c r="A19" s="511">
        <v>13</v>
      </c>
      <c r="B19" s="547" t="s">
        <v>594</v>
      </c>
      <c r="C19" s="647">
        <v>42541433.779405996</v>
      </c>
      <c r="D19" s="559"/>
    </row>
    <row r="22" spans="1:4">
      <c r="B22" s="500"/>
    </row>
    <row r="23" spans="1:4">
      <c r="B23" s="501"/>
    </row>
    <row r="24" spans="1:4">
      <c r="B24" s="502"/>
    </row>
  </sheetData>
  <mergeCells count="3">
    <mergeCell ref="A5:B6"/>
    <mergeCell ref="C5:C6"/>
    <mergeCell ref="D5:D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B2" sqref="B2"/>
    </sheetView>
  </sheetViews>
  <sheetFormatPr defaultColWidth="9.140625" defaultRowHeight="12.75"/>
  <cols>
    <col min="1" max="1" width="11.85546875" style="509" bestFit="1" customWidth="1"/>
    <col min="2" max="2" width="38.85546875" style="509" customWidth="1"/>
    <col min="3" max="3" width="15.5703125" style="509" customWidth="1"/>
    <col min="4" max="5" width="22.28515625" style="509" customWidth="1"/>
    <col min="6" max="6" width="23.42578125" style="509" customWidth="1"/>
    <col min="7" max="14" width="22.28515625" style="509" customWidth="1"/>
    <col min="15" max="15" width="23.28515625" style="509" bestFit="1" customWidth="1"/>
    <col min="16" max="16" width="21.7109375" style="509" bestFit="1" customWidth="1"/>
    <col min="17" max="19" width="19" style="509" bestFit="1" customWidth="1"/>
    <col min="20" max="20" width="16.140625" style="509" customWidth="1"/>
    <col min="21" max="21" width="21" style="509" customWidth="1"/>
    <col min="22" max="22" width="20" style="509" customWidth="1"/>
    <col min="23" max="16384" width="9.140625" style="509"/>
  </cols>
  <sheetData>
    <row r="1" spans="1:22" ht="13.5">
      <c r="A1" s="500" t="s">
        <v>30</v>
      </c>
      <c r="B1" s="3" t="str">
        <f>'Info '!C2</f>
        <v>JSC ProCredit Bank</v>
      </c>
    </row>
    <row r="2" spans="1:22" ht="13.5">
      <c r="A2" s="501" t="s">
        <v>31</v>
      </c>
      <c r="B2" s="536">
        <f>'1. key ratios '!B2</f>
        <v>44742</v>
      </c>
      <c r="C2" s="539"/>
    </row>
    <row r="3" spans="1:22">
      <c r="A3" s="502" t="s">
        <v>608</v>
      </c>
    </row>
    <row r="5" spans="1:22" ht="15" customHeight="1">
      <c r="A5" s="735" t="s">
        <v>533</v>
      </c>
      <c r="B5" s="737"/>
      <c r="C5" s="752" t="s">
        <v>609</v>
      </c>
      <c r="D5" s="753"/>
      <c r="E5" s="753"/>
      <c r="F5" s="753"/>
      <c r="G5" s="753"/>
      <c r="H5" s="753"/>
      <c r="I5" s="753"/>
      <c r="J5" s="753"/>
      <c r="K5" s="753"/>
      <c r="L5" s="753"/>
      <c r="M5" s="753"/>
      <c r="N5" s="753"/>
      <c r="O5" s="753"/>
      <c r="P5" s="753"/>
      <c r="Q5" s="753"/>
      <c r="R5" s="753"/>
      <c r="S5" s="753"/>
      <c r="T5" s="753"/>
      <c r="U5" s="754"/>
      <c r="V5" s="548"/>
    </row>
    <row r="6" spans="1:22">
      <c r="A6" s="750"/>
      <c r="B6" s="751"/>
      <c r="C6" s="755" t="s">
        <v>107</v>
      </c>
      <c r="D6" s="757" t="s">
        <v>610</v>
      </c>
      <c r="E6" s="757"/>
      <c r="F6" s="742"/>
      <c r="G6" s="758" t="s">
        <v>611</v>
      </c>
      <c r="H6" s="759"/>
      <c r="I6" s="759"/>
      <c r="J6" s="759"/>
      <c r="K6" s="760"/>
      <c r="L6" s="535"/>
      <c r="M6" s="761" t="s">
        <v>612</v>
      </c>
      <c r="N6" s="761"/>
      <c r="O6" s="742"/>
      <c r="P6" s="742"/>
      <c r="Q6" s="742"/>
      <c r="R6" s="742"/>
      <c r="S6" s="742"/>
      <c r="T6" s="742"/>
      <c r="U6" s="742"/>
      <c r="V6" s="535"/>
    </row>
    <row r="7" spans="1:22" ht="25.5">
      <c r="A7" s="738"/>
      <c r="B7" s="740"/>
      <c r="C7" s="756"/>
      <c r="D7" s="549"/>
      <c r="E7" s="541" t="s">
        <v>613</v>
      </c>
      <c r="F7" s="541" t="s">
        <v>614</v>
      </c>
      <c r="G7" s="539"/>
      <c r="H7" s="541" t="s">
        <v>613</v>
      </c>
      <c r="I7" s="541" t="s">
        <v>615</v>
      </c>
      <c r="J7" s="541" t="s">
        <v>616</v>
      </c>
      <c r="K7" s="541" t="s">
        <v>617</v>
      </c>
      <c r="L7" s="534"/>
      <c r="M7" s="529" t="s">
        <v>618</v>
      </c>
      <c r="N7" s="541" t="s">
        <v>616</v>
      </c>
      <c r="O7" s="541" t="s">
        <v>619</v>
      </c>
      <c r="P7" s="541" t="s">
        <v>620</v>
      </c>
      <c r="Q7" s="541" t="s">
        <v>621</v>
      </c>
      <c r="R7" s="541" t="s">
        <v>622</v>
      </c>
      <c r="S7" s="541" t="s">
        <v>623</v>
      </c>
      <c r="T7" s="550" t="s">
        <v>624</v>
      </c>
      <c r="U7" s="541" t="s">
        <v>625</v>
      </c>
      <c r="V7" s="548"/>
    </row>
    <row r="8" spans="1:22" s="542" customFormat="1">
      <c r="A8" s="656">
        <v>1</v>
      </c>
      <c r="B8" s="511" t="s">
        <v>626</v>
      </c>
      <c r="C8" s="647">
        <v>1256240645.2602987</v>
      </c>
      <c r="D8" s="647">
        <v>1142151209.0041976</v>
      </c>
      <c r="E8" s="647">
        <v>11436222.525400002</v>
      </c>
      <c r="F8" s="647">
        <v>0</v>
      </c>
      <c r="G8" s="647">
        <v>71548002.472800016</v>
      </c>
      <c r="H8" s="647">
        <v>7427743.0268999999</v>
      </c>
      <c r="I8" s="647">
        <v>13401.16</v>
      </c>
      <c r="J8" s="647">
        <v>8753164</v>
      </c>
      <c r="K8" s="647">
        <v>0</v>
      </c>
      <c r="L8" s="647">
        <v>42541433.783299983</v>
      </c>
      <c r="M8" s="647">
        <v>8818103.2424999997</v>
      </c>
      <c r="N8" s="647">
        <v>1591695.9947000002</v>
      </c>
      <c r="O8" s="647">
        <v>2014003.2284999997</v>
      </c>
      <c r="P8" s="647">
        <v>6077627.9668999985</v>
      </c>
      <c r="Q8" s="647">
        <v>3924379.8658000007</v>
      </c>
      <c r="R8" s="647">
        <v>0</v>
      </c>
      <c r="S8" s="647">
        <v>0</v>
      </c>
      <c r="T8" s="647">
        <v>0</v>
      </c>
      <c r="U8" s="647">
        <v>5136454.5090999985</v>
      </c>
      <c r="V8" s="546"/>
    </row>
    <row r="9" spans="1:22">
      <c r="A9" s="506">
        <v>1.1000000000000001</v>
      </c>
      <c r="B9" s="531" t="s">
        <v>627</v>
      </c>
      <c r="C9" s="651"/>
      <c r="D9" s="648"/>
      <c r="E9" s="648"/>
      <c r="F9" s="648"/>
      <c r="G9" s="648"/>
      <c r="H9" s="648"/>
      <c r="I9" s="648"/>
      <c r="J9" s="648"/>
      <c r="K9" s="648"/>
      <c r="L9" s="648"/>
      <c r="M9" s="648"/>
      <c r="N9" s="648"/>
      <c r="O9" s="648"/>
      <c r="P9" s="648"/>
      <c r="Q9" s="648"/>
      <c r="R9" s="648"/>
      <c r="S9" s="648"/>
      <c r="T9" s="648"/>
      <c r="U9" s="648"/>
      <c r="V9" s="512"/>
    </row>
    <row r="10" spans="1:22">
      <c r="A10" s="506">
        <v>1.2</v>
      </c>
      <c r="B10" s="531" t="s">
        <v>628</v>
      </c>
      <c r="C10" s="651"/>
      <c r="D10" s="648"/>
      <c r="E10" s="648"/>
      <c r="F10" s="648"/>
      <c r="G10" s="648"/>
      <c r="H10" s="648"/>
      <c r="I10" s="648"/>
      <c r="J10" s="648"/>
      <c r="K10" s="648"/>
      <c r="L10" s="648"/>
      <c r="M10" s="648"/>
      <c r="N10" s="648"/>
      <c r="O10" s="648"/>
      <c r="P10" s="648"/>
      <c r="Q10" s="648"/>
      <c r="R10" s="648"/>
      <c r="S10" s="648"/>
      <c r="T10" s="648"/>
      <c r="U10" s="648"/>
      <c r="V10" s="512"/>
    </row>
    <row r="11" spans="1:22">
      <c r="A11" s="506">
        <v>1.3</v>
      </c>
      <c r="B11" s="531" t="s">
        <v>629</v>
      </c>
      <c r="C11" s="651"/>
      <c r="D11" s="648"/>
      <c r="E11" s="648"/>
      <c r="F11" s="648"/>
      <c r="G11" s="648"/>
      <c r="H11" s="648"/>
      <c r="I11" s="648"/>
      <c r="J11" s="648"/>
      <c r="K11" s="648"/>
      <c r="L11" s="648"/>
      <c r="M11" s="648"/>
      <c r="N11" s="648"/>
      <c r="O11" s="648"/>
      <c r="P11" s="648"/>
      <c r="Q11" s="648"/>
      <c r="R11" s="648"/>
      <c r="S11" s="648"/>
      <c r="T11" s="648"/>
      <c r="U11" s="648"/>
      <c r="V11" s="512"/>
    </row>
    <row r="12" spans="1:22">
      <c r="A12" s="506">
        <v>1.4</v>
      </c>
      <c r="B12" s="531" t="s">
        <v>630</v>
      </c>
      <c r="C12" s="651">
        <v>5918167.3095999993</v>
      </c>
      <c r="D12" s="648">
        <v>0</v>
      </c>
      <c r="E12" s="648">
        <v>172051.6698</v>
      </c>
      <c r="F12" s="648">
        <v>0</v>
      </c>
      <c r="G12" s="648">
        <v>0</v>
      </c>
      <c r="H12" s="648">
        <v>0</v>
      </c>
      <c r="I12" s="648">
        <v>0</v>
      </c>
      <c r="J12" s="648">
        <v>0</v>
      </c>
      <c r="K12" s="648">
        <v>0</v>
      </c>
      <c r="L12" s="648">
        <v>0</v>
      </c>
      <c r="M12" s="648">
        <v>0</v>
      </c>
      <c r="N12" s="648">
        <v>0</v>
      </c>
      <c r="O12" s="648">
        <v>0</v>
      </c>
      <c r="P12" s="648">
        <v>0</v>
      </c>
      <c r="Q12" s="648">
        <v>0</v>
      </c>
      <c r="R12" s="648">
        <v>0</v>
      </c>
      <c r="S12" s="648">
        <v>0</v>
      </c>
      <c r="T12" s="648">
        <v>0</v>
      </c>
      <c r="U12" s="648">
        <v>0</v>
      </c>
      <c r="V12" s="512"/>
    </row>
    <row r="13" spans="1:22">
      <c r="A13" s="506">
        <v>1.5</v>
      </c>
      <c r="B13" s="531" t="s">
        <v>631</v>
      </c>
      <c r="C13" s="651">
        <v>1068394232.2315986</v>
      </c>
      <c r="D13" s="648">
        <v>987558828.90429759</v>
      </c>
      <c r="E13" s="648">
        <v>9299256.0644000024</v>
      </c>
      <c r="F13" s="648">
        <v>0</v>
      </c>
      <c r="G13" s="648">
        <v>54447134.953800015</v>
      </c>
      <c r="H13" s="648">
        <v>6606986.0950999996</v>
      </c>
      <c r="I13" s="648">
        <v>13392.39</v>
      </c>
      <c r="J13" s="648">
        <v>8753164</v>
      </c>
      <c r="K13" s="648">
        <v>0</v>
      </c>
      <c r="L13" s="648">
        <v>32306435.683099985</v>
      </c>
      <c r="M13" s="648">
        <v>8224225.7505999999</v>
      </c>
      <c r="N13" s="648">
        <v>704082.13000000012</v>
      </c>
      <c r="O13" s="648">
        <v>1476505.8621999999</v>
      </c>
      <c r="P13" s="648">
        <v>2968003.6230999986</v>
      </c>
      <c r="Q13" s="648">
        <v>3478888.933100001</v>
      </c>
      <c r="R13" s="648">
        <v>0</v>
      </c>
      <c r="S13" s="648">
        <v>0</v>
      </c>
      <c r="T13" s="648">
        <v>0</v>
      </c>
      <c r="U13" s="648">
        <v>2947100.7248999989</v>
      </c>
      <c r="V13" s="512"/>
    </row>
    <row r="14" spans="1:22">
      <c r="A14" s="506">
        <v>1.6</v>
      </c>
      <c r="B14" s="531" t="s">
        <v>632</v>
      </c>
      <c r="C14" s="651">
        <v>181928245.71910006</v>
      </c>
      <c r="D14" s="648">
        <v>154592380.09989995</v>
      </c>
      <c r="E14" s="648">
        <v>1964914.7911999999</v>
      </c>
      <c r="F14" s="648">
        <v>0</v>
      </c>
      <c r="G14" s="648">
        <v>17100867.519000001</v>
      </c>
      <c r="H14" s="648">
        <v>820756.93180000002</v>
      </c>
      <c r="I14" s="648">
        <v>8.77</v>
      </c>
      <c r="J14" s="648">
        <v>0</v>
      </c>
      <c r="K14" s="648">
        <v>0</v>
      </c>
      <c r="L14" s="648">
        <v>10234998.100199999</v>
      </c>
      <c r="M14" s="648">
        <v>593877.49190000002</v>
      </c>
      <c r="N14" s="648">
        <v>887613.86470000003</v>
      </c>
      <c r="O14" s="648">
        <v>537497.36629999999</v>
      </c>
      <c r="P14" s="648">
        <v>3109624.3437999999</v>
      </c>
      <c r="Q14" s="648">
        <v>445490.9327</v>
      </c>
      <c r="R14" s="648">
        <v>0</v>
      </c>
      <c r="S14" s="648">
        <v>0</v>
      </c>
      <c r="T14" s="648">
        <v>0</v>
      </c>
      <c r="U14" s="648">
        <v>2189353.7841999996</v>
      </c>
      <c r="V14" s="512"/>
    </row>
    <row r="15" spans="1:22" s="542" customFormat="1">
      <c r="A15" s="656">
        <v>2</v>
      </c>
      <c r="B15" s="511" t="s">
        <v>633</v>
      </c>
      <c r="C15" s="647">
        <v>68220808.359999985</v>
      </c>
      <c r="D15" s="647">
        <v>68220808.359999985</v>
      </c>
      <c r="E15" s="647">
        <v>0</v>
      </c>
      <c r="F15" s="647">
        <v>0</v>
      </c>
      <c r="G15" s="647">
        <v>0</v>
      </c>
      <c r="H15" s="647">
        <v>0</v>
      </c>
      <c r="I15" s="647">
        <v>0</v>
      </c>
      <c r="J15" s="647">
        <v>0</v>
      </c>
      <c r="K15" s="647">
        <v>0</v>
      </c>
      <c r="L15" s="647">
        <v>0</v>
      </c>
      <c r="M15" s="647">
        <v>0</v>
      </c>
      <c r="N15" s="647">
        <v>0</v>
      </c>
      <c r="O15" s="647">
        <v>0</v>
      </c>
      <c r="P15" s="647">
        <v>0</v>
      </c>
      <c r="Q15" s="647">
        <v>0</v>
      </c>
      <c r="R15" s="647">
        <v>0</v>
      </c>
      <c r="S15" s="647">
        <v>0</v>
      </c>
      <c r="T15" s="647">
        <v>0</v>
      </c>
      <c r="U15" s="647">
        <v>0</v>
      </c>
      <c r="V15" s="546"/>
    </row>
    <row r="16" spans="1:22">
      <c r="A16" s="506">
        <v>2.1</v>
      </c>
      <c r="B16" s="531" t="s">
        <v>627</v>
      </c>
      <c r="C16" s="651">
        <v>23201895.149999999</v>
      </c>
      <c r="D16" s="648">
        <v>23201895.149999999</v>
      </c>
      <c r="E16" s="648"/>
      <c r="F16" s="648"/>
      <c r="G16" s="648"/>
      <c r="H16" s="648"/>
      <c r="I16" s="648"/>
      <c r="J16" s="648"/>
      <c r="K16" s="648"/>
      <c r="L16" s="648"/>
      <c r="M16" s="648"/>
      <c r="N16" s="648"/>
      <c r="O16" s="648"/>
      <c r="P16" s="648"/>
      <c r="Q16" s="648"/>
      <c r="R16" s="648"/>
      <c r="S16" s="648"/>
      <c r="T16" s="648"/>
      <c r="U16" s="648"/>
      <c r="V16" s="512"/>
    </row>
    <row r="17" spans="1:22">
      <c r="A17" s="506">
        <v>2.2000000000000002</v>
      </c>
      <c r="B17" s="531" t="s">
        <v>628</v>
      </c>
      <c r="C17" s="651">
        <v>45018913.209999993</v>
      </c>
      <c r="D17" s="648">
        <v>45018913.209999993</v>
      </c>
      <c r="E17" s="648"/>
      <c r="F17" s="648"/>
      <c r="G17" s="648"/>
      <c r="H17" s="648"/>
      <c r="I17" s="648"/>
      <c r="J17" s="648"/>
      <c r="K17" s="648"/>
      <c r="L17" s="648"/>
      <c r="M17" s="648"/>
      <c r="N17" s="648"/>
      <c r="O17" s="648"/>
      <c r="P17" s="648"/>
      <c r="Q17" s="648"/>
      <c r="R17" s="648"/>
      <c r="S17" s="648"/>
      <c r="T17" s="648"/>
      <c r="U17" s="648"/>
      <c r="V17" s="512"/>
    </row>
    <row r="18" spans="1:22">
      <c r="A18" s="506">
        <v>2.2999999999999998</v>
      </c>
      <c r="B18" s="531" t="s">
        <v>629</v>
      </c>
      <c r="C18" s="651"/>
      <c r="D18" s="648"/>
      <c r="E18" s="648"/>
      <c r="F18" s="648"/>
      <c r="G18" s="648"/>
      <c r="H18" s="648"/>
      <c r="I18" s="648"/>
      <c r="J18" s="648"/>
      <c r="K18" s="648"/>
      <c r="L18" s="648"/>
      <c r="M18" s="648"/>
      <c r="N18" s="648"/>
      <c r="O18" s="648"/>
      <c r="P18" s="648"/>
      <c r="Q18" s="648"/>
      <c r="R18" s="648"/>
      <c r="S18" s="648"/>
      <c r="T18" s="648"/>
      <c r="U18" s="648"/>
      <c r="V18" s="512"/>
    </row>
    <row r="19" spans="1:22">
      <c r="A19" s="506">
        <v>2.4</v>
      </c>
      <c r="B19" s="531" t="s">
        <v>630</v>
      </c>
      <c r="C19" s="651"/>
      <c r="D19" s="648"/>
      <c r="E19" s="648"/>
      <c r="F19" s="648"/>
      <c r="G19" s="648"/>
      <c r="H19" s="648"/>
      <c r="I19" s="648"/>
      <c r="J19" s="648"/>
      <c r="K19" s="648"/>
      <c r="L19" s="648"/>
      <c r="M19" s="648"/>
      <c r="N19" s="648"/>
      <c r="O19" s="648"/>
      <c r="P19" s="648"/>
      <c r="Q19" s="648"/>
      <c r="R19" s="648"/>
      <c r="S19" s="648"/>
      <c r="T19" s="648"/>
      <c r="U19" s="648"/>
      <c r="V19" s="512"/>
    </row>
    <row r="20" spans="1:22">
      <c r="A20" s="506">
        <v>2.5</v>
      </c>
      <c r="B20" s="531" t="s">
        <v>631</v>
      </c>
      <c r="C20" s="651"/>
      <c r="D20" s="648"/>
      <c r="E20" s="648"/>
      <c r="F20" s="648"/>
      <c r="G20" s="648"/>
      <c r="H20" s="648"/>
      <c r="I20" s="648"/>
      <c r="J20" s="648"/>
      <c r="K20" s="648"/>
      <c r="L20" s="648"/>
      <c r="M20" s="648"/>
      <c r="N20" s="648"/>
      <c r="O20" s="648"/>
      <c r="P20" s="648"/>
      <c r="Q20" s="648"/>
      <c r="R20" s="648"/>
      <c r="S20" s="648"/>
      <c r="T20" s="648"/>
      <c r="U20" s="648"/>
      <c r="V20" s="512"/>
    </row>
    <row r="21" spans="1:22">
      <c r="A21" s="506">
        <v>2.6</v>
      </c>
      <c r="B21" s="531" t="s">
        <v>632</v>
      </c>
      <c r="C21" s="651"/>
      <c r="D21" s="648"/>
      <c r="E21" s="648"/>
      <c r="F21" s="648"/>
      <c r="G21" s="648"/>
      <c r="H21" s="648"/>
      <c r="I21" s="648"/>
      <c r="J21" s="648"/>
      <c r="K21" s="648"/>
      <c r="L21" s="648"/>
      <c r="M21" s="648"/>
      <c r="N21" s="648"/>
      <c r="O21" s="648"/>
      <c r="P21" s="648"/>
      <c r="Q21" s="648"/>
      <c r="R21" s="648"/>
      <c r="S21" s="648"/>
      <c r="T21" s="648"/>
      <c r="U21" s="648"/>
      <c r="V21" s="512"/>
    </row>
    <row r="22" spans="1:22" s="542" customFormat="1">
      <c r="A22" s="656">
        <v>3</v>
      </c>
      <c r="B22" s="511" t="s">
        <v>688</v>
      </c>
      <c r="C22" s="652">
        <v>148709945.80030605</v>
      </c>
      <c r="D22" s="652">
        <v>69596072.063111991</v>
      </c>
      <c r="E22" s="657"/>
      <c r="F22" s="657"/>
      <c r="G22" s="652">
        <v>688022.59000000008</v>
      </c>
      <c r="H22" s="657"/>
      <c r="I22" s="657"/>
      <c r="J22" s="657"/>
      <c r="K22" s="657"/>
      <c r="L22" s="652">
        <v>210880.8</v>
      </c>
      <c r="M22" s="657"/>
      <c r="N22" s="657"/>
      <c r="O22" s="657"/>
      <c r="P22" s="657"/>
      <c r="Q22" s="657"/>
      <c r="R22" s="657"/>
      <c r="S22" s="657"/>
      <c r="T22" s="657"/>
      <c r="U22" s="652">
        <v>0</v>
      </c>
      <c r="V22" s="546"/>
    </row>
    <row r="23" spans="1:22">
      <c r="A23" s="506">
        <v>3.1</v>
      </c>
      <c r="B23" s="531" t="s">
        <v>627</v>
      </c>
      <c r="C23" s="655"/>
      <c r="D23" s="653"/>
      <c r="E23" s="654"/>
      <c r="F23" s="654"/>
      <c r="G23" s="653"/>
      <c r="H23" s="654"/>
      <c r="I23" s="654"/>
      <c r="J23" s="654"/>
      <c r="K23" s="654"/>
      <c r="L23" s="653"/>
      <c r="M23" s="654"/>
      <c r="N23" s="654"/>
      <c r="O23" s="654"/>
      <c r="P23" s="654"/>
      <c r="Q23" s="654"/>
      <c r="R23" s="654"/>
      <c r="S23" s="654"/>
      <c r="T23" s="654"/>
      <c r="U23" s="653"/>
      <c r="V23" s="512"/>
    </row>
    <row r="24" spans="1:22">
      <c r="A24" s="506">
        <v>3.2</v>
      </c>
      <c r="B24" s="531" t="s">
        <v>628</v>
      </c>
      <c r="C24" s="655"/>
      <c r="D24" s="653"/>
      <c r="E24" s="654"/>
      <c r="F24" s="654"/>
      <c r="G24" s="653"/>
      <c r="H24" s="654"/>
      <c r="I24" s="654"/>
      <c r="J24" s="654"/>
      <c r="K24" s="654"/>
      <c r="L24" s="653"/>
      <c r="M24" s="654"/>
      <c r="N24" s="654"/>
      <c r="O24" s="654"/>
      <c r="P24" s="654"/>
      <c r="Q24" s="654"/>
      <c r="R24" s="654"/>
      <c r="S24" s="654"/>
      <c r="T24" s="654"/>
      <c r="U24" s="653"/>
      <c r="V24" s="512"/>
    </row>
    <row r="25" spans="1:22">
      <c r="A25" s="506">
        <v>3.3</v>
      </c>
      <c r="B25" s="531" t="s">
        <v>629</v>
      </c>
      <c r="C25" s="655"/>
      <c r="D25" s="653"/>
      <c r="E25" s="654"/>
      <c r="F25" s="654"/>
      <c r="G25" s="653"/>
      <c r="H25" s="654"/>
      <c r="I25" s="654"/>
      <c r="J25" s="654"/>
      <c r="K25" s="654"/>
      <c r="L25" s="653"/>
      <c r="M25" s="654"/>
      <c r="N25" s="654"/>
      <c r="O25" s="654"/>
      <c r="P25" s="654"/>
      <c r="Q25" s="654"/>
      <c r="R25" s="654"/>
      <c r="S25" s="654"/>
      <c r="T25" s="654"/>
      <c r="U25" s="653"/>
      <c r="V25" s="512"/>
    </row>
    <row r="26" spans="1:22">
      <c r="A26" s="506">
        <v>3.4</v>
      </c>
      <c r="B26" s="531" t="s">
        <v>630</v>
      </c>
      <c r="C26" s="655">
        <v>337287</v>
      </c>
      <c r="D26" s="653">
        <v>337287</v>
      </c>
      <c r="E26" s="654"/>
      <c r="F26" s="654"/>
      <c r="G26" s="653">
        <v>0</v>
      </c>
      <c r="H26" s="654"/>
      <c r="I26" s="654"/>
      <c r="J26" s="654"/>
      <c r="K26" s="654"/>
      <c r="L26" s="653">
        <v>0</v>
      </c>
      <c r="M26" s="654"/>
      <c r="N26" s="654"/>
      <c r="O26" s="654"/>
      <c r="P26" s="654"/>
      <c r="Q26" s="654"/>
      <c r="R26" s="654"/>
      <c r="S26" s="654"/>
      <c r="T26" s="654"/>
      <c r="U26" s="653">
        <v>0</v>
      </c>
      <c r="V26" s="512"/>
    </row>
    <row r="27" spans="1:22">
      <c r="A27" s="506">
        <v>3.5</v>
      </c>
      <c r="B27" s="531" t="s">
        <v>631</v>
      </c>
      <c r="C27" s="655">
        <v>145601680.35587305</v>
      </c>
      <c r="D27" s="653">
        <v>68224253.493111998</v>
      </c>
      <c r="E27" s="654"/>
      <c r="F27" s="654"/>
      <c r="G27" s="653">
        <v>688022.59000000008</v>
      </c>
      <c r="H27" s="654"/>
      <c r="I27" s="654"/>
      <c r="J27" s="654"/>
      <c r="K27" s="654"/>
      <c r="L27" s="653">
        <v>210880.8</v>
      </c>
      <c r="M27" s="654"/>
      <c r="N27" s="654"/>
      <c r="O27" s="654"/>
      <c r="P27" s="654"/>
      <c r="Q27" s="654"/>
      <c r="R27" s="654"/>
      <c r="S27" s="654"/>
      <c r="T27" s="654"/>
      <c r="U27" s="653">
        <v>0</v>
      </c>
      <c r="V27" s="512"/>
    </row>
    <row r="28" spans="1:22">
      <c r="A28" s="506">
        <v>3.6</v>
      </c>
      <c r="B28" s="531" t="s">
        <v>632</v>
      </c>
      <c r="C28" s="655">
        <v>2770978.4444329995</v>
      </c>
      <c r="D28" s="653">
        <v>1034531.57</v>
      </c>
      <c r="E28" s="654"/>
      <c r="F28" s="654"/>
      <c r="G28" s="653">
        <v>0</v>
      </c>
      <c r="H28" s="654"/>
      <c r="I28" s="654"/>
      <c r="J28" s="654"/>
      <c r="K28" s="654"/>
      <c r="L28" s="653">
        <v>0</v>
      </c>
      <c r="M28" s="654"/>
      <c r="N28" s="654"/>
      <c r="O28" s="654"/>
      <c r="P28" s="654"/>
      <c r="Q28" s="654"/>
      <c r="R28" s="654"/>
      <c r="S28" s="654"/>
      <c r="T28" s="654"/>
      <c r="U28" s="653">
        <v>0</v>
      </c>
      <c r="V28" s="512"/>
    </row>
  </sheetData>
  <mergeCells count="6">
    <mergeCell ref="A5:B7"/>
    <mergeCell ref="C5:U5"/>
    <mergeCell ref="C6:C7"/>
    <mergeCell ref="D6:F6"/>
    <mergeCell ref="G6:K6"/>
    <mergeCell ref="M6:U6"/>
  </mergeCells>
  <pageMargins left="0.7" right="0.7" top="0.75" bottom="0.75" header="0.3" footer="0.3"/>
  <pageSetup orientation="portrait" r:id="rId1"/>
  <headerFooter>
    <oddHeader>&amp;C&amp;"Calibri"&amp;10&amp;K0078D7Classification: Restricted to Partners&amp;1#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B2" sqref="B2"/>
    </sheetView>
  </sheetViews>
  <sheetFormatPr defaultColWidth="9.140625" defaultRowHeight="12.75"/>
  <cols>
    <col min="1" max="1" width="11.85546875" style="509" bestFit="1" customWidth="1"/>
    <col min="2" max="2" width="90.28515625" style="509" bestFit="1" customWidth="1"/>
    <col min="3" max="3" width="19.5703125" style="509" customWidth="1"/>
    <col min="4" max="4" width="21.140625" style="509" customWidth="1"/>
    <col min="5" max="5" width="17.140625" style="509" customWidth="1"/>
    <col min="6" max="6" width="22.28515625" style="509" customWidth="1"/>
    <col min="7" max="7" width="19.28515625" style="509" customWidth="1"/>
    <col min="8" max="8" width="17.140625" style="509" customWidth="1"/>
    <col min="9" max="14" width="22.28515625" style="509" customWidth="1"/>
    <col min="15" max="15" width="23" style="509" customWidth="1"/>
    <col min="16" max="16" width="21.7109375" style="509" bestFit="1" customWidth="1"/>
    <col min="17" max="19" width="19" style="509" bestFit="1" customWidth="1"/>
    <col min="20" max="20" width="14.7109375" style="509" customWidth="1"/>
    <col min="21" max="21" width="20" style="509" customWidth="1"/>
    <col min="22" max="16384" width="9.140625" style="509"/>
  </cols>
  <sheetData>
    <row r="1" spans="1:21" ht="13.5">
      <c r="A1" s="500" t="s">
        <v>30</v>
      </c>
      <c r="B1" s="3" t="str">
        <f>'Info '!C2</f>
        <v>JSC ProCredit Bank</v>
      </c>
    </row>
    <row r="2" spans="1:21" ht="13.5">
      <c r="A2" s="501" t="s">
        <v>31</v>
      </c>
      <c r="B2" s="536">
        <f>'1. key ratios '!B2</f>
        <v>44742</v>
      </c>
      <c r="C2" s="536"/>
    </row>
    <row r="3" spans="1:21">
      <c r="A3" s="502" t="s">
        <v>635</v>
      </c>
    </row>
    <row r="5" spans="1:21" ht="13.5" customHeight="1">
      <c r="A5" s="762" t="s">
        <v>636</v>
      </c>
      <c r="B5" s="763"/>
      <c r="C5" s="771" t="s">
        <v>637</v>
      </c>
      <c r="D5" s="772"/>
      <c r="E5" s="772"/>
      <c r="F5" s="772"/>
      <c r="G5" s="772"/>
      <c r="H5" s="772"/>
      <c r="I5" s="772"/>
      <c r="J5" s="772"/>
      <c r="K5" s="772"/>
      <c r="L5" s="772"/>
      <c r="M5" s="772"/>
      <c r="N5" s="772"/>
      <c r="O5" s="772"/>
      <c r="P5" s="772"/>
      <c r="Q5" s="772"/>
      <c r="R5" s="772"/>
      <c r="S5" s="772"/>
      <c r="T5" s="773"/>
      <c r="U5" s="548"/>
    </row>
    <row r="6" spans="1:21">
      <c r="A6" s="764"/>
      <c r="B6" s="765"/>
      <c r="C6" s="755" t="s">
        <v>107</v>
      </c>
      <c r="D6" s="768" t="s">
        <v>638</v>
      </c>
      <c r="E6" s="768"/>
      <c r="F6" s="769"/>
      <c r="G6" s="770" t="s">
        <v>639</v>
      </c>
      <c r="H6" s="768"/>
      <c r="I6" s="768"/>
      <c r="J6" s="768"/>
      <c r="K6" s="769"/>
      <c r="L6" s="758" t="s">
        <v>640</v>
      </c>
      <c r="M6" s="759"/>
      <c r="N6" s="759"/>
      <c r="O6" s="759"/>
      <c r="P6" s="759"/>
      <c r="Q6" s="759"/>
      <c r="R6" s="759"/>
      <c r="S6" s="759"/>
      <c r="T6" s="760"/>
      <c r="U6" s="535"/>
    </row>
    <row r="7" spans="1:21">
      <c r="A7" s="766"/>
      <c r="B7" s="767"/>
      <c r="C7" s="756"/>
      <c r="E7" s="529" t="s">
        <v>613</v>
      </c>
      <c r="F7" s="541" t="s">
        <v>614</v>
      </c>
      <c r="H7" s="529" t="s">
        <v>613</v>
      </c>
      <c r="I7" s="541" t="s">
        <v>615</v>
      </c>
      <c r="J7" s="541" t="s">
        <v>616</v>
      </c>
      <c r="K7" s="541" t="s">
        <v>617</v>
      </c>
      <c r="L7" s="551"/>
      <c r="M7" s="529" t="s">
        <v>618</v>
      </c>
      <c r="N7" s="541" t="s">
        <v>616</v>
      </c>
      <c r="O7" s="541" t="s">
        <v>619</v>
      </c>
      <c r="P7" s="541" t="s">
        <v>620</v>
      </c>
      <c r="Q7" s="541" t="s">
        <v>621</v>
      </c>
      <c r="R7" s="541" t="s">
        <v>622</v>
      </c>
      <c r="S7" s="541" t="s">
        <v>623</v>
      </c>
      <c r="T7" s="550" t="s">
        <v>624</v>
      </c>
      <c r="U7" s="548"/>
    </row>
    <row r="8" spans="1:21" s="542" customFormat="1">
      <c r="A8" s="547">
        <v>1</v>
      </c>
      <c r="B8" s="547" t="s">
        <v>626</v>
      </c>
      <c r="C8" s="658">
        <v>1256240645.2602987</v>
      </c>
      <c r="D8" s="647">
        <v>1142151209.0041976</v>
      </c>
      <c r="E8" s="647">
        <v>11436222.525400003</v>
      </c>
      <c r="F8" s="647">
        <v>0</v>
      </c>
      <c r="G8" s="647">
        <v>71548002.472800016</v>
      </c>
      <c r="H8" s="647">
        <v>7427743.0268999999</v>
      </c>
      <c r="I8" s="647">
        <v>13401.16</v>
      </c>
      <c r="J8" s="647">
        <v>8753164</v>
      </c>
      <c r="K8" s="647">
        <v>0</v>
      </c>
      <c r="L8" s="647">
        <v>42541433.78329999</v>
      </c>
      <c r="M8" s="647">
        <v>8818103.2424999997</v>
      </c>
      <c r="N8" s="647">
        <v>1591695.9947000002</v>
      </c>
      <c r="O8" s="647">
        <v>2014003.2285000002</v>
      </c>
      <c r="P8" s="647">
        <v>6077627.9668999994</v>
      </c>
      <c r="Q8" s="647">
        <v>3924379.8657999998</v>
      </c>
      <c r="R8" s="647">
        <v>0</v>
      </c>
      <c r="S8" s="647">
        <v>0</v>
      </c>
      <c r="T8" s="647">
        <v>0</v>
      </c>
      <c r="U8" s="546"/>
    </row>
    <row r="9" spans="1:21">
      <c r="A9" s="531">
        <v>1.1000000000000001</v>
      </c>
      <c r="B9" s="531" t="s">
        <v>641</v>
      </c>
      <c r="C9" s="651">
        <v>1250570034.3843007</v>
      </c>
      <c r="D9" s="648">
        <v>1136792079.7428992</v>
      </c>
      <c r="E9" s="648">
        <v>11351122.835399996</v>
      </c>
      <c r="F9" s="648">
        <v>0</v>
      </c>
      <c r="G9" s="648">
        <v>71462073.642800033</v>
      </c>
      <c r="H9" s="648">
        <v>7411217.0068999995</v>
      </c>
      <c r="I9" s="648">
        <v>13392.39</v>
      </c>
      <c r="J9" s="648">
        <v>8753164</v>
      </c>
      <c r="K9" s="648">
        <v>0</v>
      </c>
      <c r="L9" s="648">
        <v>42315880.998599991</v>
      </c>
      <c r="M9" s="648">
        <v>893804.34580000013</v>
      </c>
      <c r="N9" s="648">
        <v>1591695.9947000002</v>
      </c>
      <c r="O9" s="648">
        <v>1992627.2185</v>
      </c>
      <c r="P9" s="648">
        <v>6005279.9468999989</v>
      </c>
      <c r="Q9" s="648">
        <v>3924379.8657999998</v>
      </c>
      <c r="R9" s="648">
        <v>0</v>
      </c>
      <c r="S9" s="648">
        <v>0</v>
      </c>
      <c r="T9" s="648">
        <v>0</v>
      </c>
      <c r="U9" s="512"/>
    </row>
    <row r="10" spans="1:21">
      <c r="A10" s="552" t="s">
        <v>14</v>
      </c>
      <c r="B10" s="552" t="s">
        <v>642</v>
      </c>
      <c r="C10" s="659">
        <v>1185182196.6997004</v>
      </c>
      <c r="D10" s="648">
        <v>1073595292.0582985</v>
      </c>
      <c r="E10" s="648">
        <v>10535487.079399997</v>
      </c>
      <c r="F10" s="648">
        <v>0</v>
      </c>
      <c r="G10" s="648">
        <v>69921023.642800033</v>
      </c>
      <c r="H10" s="648">
        <v>7411217.0068999995</v>
      </c>
      <c r="I10" s="648">
        <v>13392.39</v>
      </c>
      <c r="J10" s="648">
        <v>7212114</v>
      </c>
      <c r="K10" s="648">
        <v>0</v>
      </c>
      <c r="L10" s="648">
        <v>41665880.998599999</v>
      </c>
      <c r="M10" s="648">
        <v>893804.34580000013</v>
      </c>
      <c r="N10" s="648">
        <v>1341695.9947000002</v>
      </c>
      <c r="O10" s="648">
        <v>1992627.2185</v>
      </c>
      <c r="P10" s="648">
        <v>6005279.9468999989</v>
      </c>
      <c r="Q10" s="648">
        <v>3924379.8657999998</v>
      </c>
      <c r="R10" s="648">
        <v>0</v>
      </c>
      <c r="S10" s="648">
        <v>0</v>
      </c>
      <c r="T10" s="648">
        <v>0</v>
      </c>
      <c r="U10" s="512"/>
    </row>
    <row r="11" spans="1:21">
      <c r="A11" s="521" t="s">
        <v>643</v>
      </c>
      <c r="B11" s="521" t="s">
        <v>644</v>
      </c>
      <c r="C11" s="660">
        <v>476603160.4726994</v>
      </c>
      <c r="D11" s="648">
        <v>419951198.38289982</v>
      </c>
      <c r="E11" s="648">
        <v>2512616.5216999999</v>
      </c>
      <c r="F11" s="648">
        <v>0</v>
      </c>
      <c r="G11" s="648">
        <v>41799772.140800029</v>
      </c>
      <c r="H11" s="648">
        <v>1150041.2543999997</v>
      </c>
      <c r="I11" s="648">
        <v>0</v>
      </c>
      <c r="J11" s="648">
        <v>0</v>
      </c>
      <c r="K11" s="648">
        <v>0</v>
      </c>
      <c r="L11" s="648">
        <v>14852189.949000003</v>
      </c>
      <c r="M11" s="648">
        <v>288218.11220000003</v>
      </c>
      <c r="N11" s="648">
        <v>182204.64300000001</v>
      </c>
      <c r="O11" s="648">
        <v>1088153.4219</v>
      </c>
      <c r="P11" s="648">
        <v>930961.67280000006</v>
      </c>
      <c r="Q11" s="648">
        <v>1462740.4862000002</v>
      </c>
      <c r="R11" s="648">
        <v>0</v>
      </c>
      <c r="S11" s="648">
        <v>0</v>
      </c>
      <c r="T11" s="648">
        <v>0</v>
      </c>
      <c r="U11" s="512"/>
    </row>
    <row r="12" spans="1:21">
      <c r="A12" s="521" t="s">
        <v>645</v>
      </c>
      <c r="B12" s="521" t="s">
        <v>646</v>
      </c>
      <c r="C12" s="660">
        <v>173635363.10109994</v>
      </c>
      <c r="D12" s="648">
        <v>161846458.01489994</v>
      </c>
      <c r="E12" s="648">
        <v>680447.50030000007</v>
      </c>
      <c r="F12" s="648">
        <v>0</v>
      </c>
      <c r="G12" s="648">
        <v>8416382.347099999</v>
      </c>
      <c r="H12" s="648">
        <v>3911621.6281000003</v>
      </c>
      <c r="I12" s="648">
        <v>0</v>
      </c>
      <c r="J12" s="648">
        <v>0</v>
      </c>
      <c r="K12" s="648">
        <v>0</v>
      </c>
      <c r="L12" s="648">
        <v>3372522.7390999999</v>
      </c>
      <c r="M12" s="648">
        <v>0</v>
      </c>
      <c r="N12" s="648">
        <v>0</v>
      </c>
      <c r="O12" s="648">
        <v>0</v>
      </c>
      <c r="P12" s="648">
        <v>743037.49219999998</v>
      </c>
      <c r="Q12" s="648">
        <v>335592.6005</v>
      </c>
      <c r="R12" s="648">
        <v>0</v>
      </c>
      <c r="S12" s="648">
        <v>0</v>
      </c>
      <c r="T12" s="648">
        <v>0</v>
      </c>
      <c r="U12" s="512"/>
    </row>
    <row r="13" spans="1:21">
      <c r="A13" s="521" t="s">
        <v>647</v>
      </c>
      <c r="B13" s="521" t="s">
        <v>648</v>
      </c>
      <c r="C13" s="660">
        <v>118039627.6040999</v>
      </c>
      <c r="D13" s="648">
        <v>111573825.01339991</v>
      </c>
      <c r="E13" s="648">
        <v>1671952.3430999999</v>
      </c>
      <c r="F13" s="648">
        <v>0</v>
      </c>
      <c r="G13" s="648">
        <v>5860216.3570999987</v>
      </c>
      <c r="H13" s="648">
        <v>1967666.3543999996</v>
      </c>
      <c r="I13" s="648">
        <v>13392.39</v>
      </c>
      <c r="J13" s="648">
        <v>0</v>
      </c>
      <c r="K13" s="648">
        <v>0</v>
      </c>
      <c r="L13" s="648">
        <v>605586.23360000004</v>
      </c>
      <c r="M13" s="648">
        <v>605586.23360000004</v>
      </c>
      <c r="N13" s="648">
        <v>0</v>
      </c>
      <c r="O13" s="648">
        <v>0</v>
      </c>
      <c r="P13" s="648">
        <v>0</v>
      </c>
      <c r="Q13" s="648">
        <v>0</v>
      </c>
      <c r="R13" s="648">
        <v>0</v>
      </c>
      <c r="S13" s="648">
        <v>0</v>
      </c>
      <c r="T13" s="648">
        <v>0</v>
      </c>
      <c r="U13" s="512"/>
    </row>
    <row r="14" spans="1:21">
      <c r="A14" s="521" t="s">
        <v>649</v>
      </c>
      <c r="B14" s="521" t="s">
        <v>650</v>
      </c>
      <c r="C14" s="660">
        <v>416904045.52179956</v>
      </c>
      <c r="D14" s="648">
        <v>380223810.64709973</v>
      </c>
      <c r="E14" s="648">
        <v>5670470.7143000001</v>
      </c>
      <c r="F14" s="648">
        <v>0</v>
      </c>
      <c r="G14" s="648">
        <v>13844652.797799999</v>
      </c>
      <c r="H14" s="648">
        <v>381887.77</v>
      </c>
      <c r="I14" s="648">
        <v>0</v>
      </c>
      <c r="J14" s="648">
        <v>7212114</v>
      </c>
      <c r="K14" s="648">
        <v>0</v>
      </c>
      <c r="L14" s="648">
        <v>22835582.076900005</v>
      </c>
      <c r="M14" s="648">
        <v>0</v>
      </c>
      <c r="N14" s="648">
        <v>1159491.3517</v>
      </c>
      <c r="O14" s="648">
        <v>904473.7966</v>
      </c>
      <c r="P14" s="648">
        <v>4331280.7818999998</v>
      </c>
      <c r="Q14" s="648">
        <v>2126046.7790999999</v>
      </c>
      <c r="R14" s="648">
        <v>0</v>
      </c>
      <c r="S14" s="648">
        <v>0</v>
      </c>
      <c r="T14" s="648">
        <v>0</v>
      </c>
      <c r="U14" s="512"/>
    </row>
    <row r="15" spans="1:21">
      <c r="A15" s="522">
        <v>1.2</v>
      </c>
      <c r="B15" s="522" t="s">
        <v>651</v>
      </c>
      <c r="C15" s="651">
        <v>42723322.904799938</v>
      </c>
      <c r="D15" s="648">
        <v>20819061.288099971</v>
      </c>
      <c r="E15" s="648">
        <v>165631.5221</v>
      </c>
      <c r="F15" s="648">
        <v>0</v>
      </c>
      <c r="G15" s="648">
        <v>6765212.9033999993</v>
      </c>
      <c r="H15" s="648">
        <v>740262.08239999996</v>
      </c>
      <c r="I15" s="648">
        <v>1339.239</v>
      </c>
      <c r="J15" s="648">
        <v>752032.4</v>
      </c>
      <c r="K15" s="648">
        <v>0</v>
      </c>
      <c r="L15" s="648">
        <v>15139048.713299995</v>
      </c>
      <c r="M15" s="648">
        <v>268141.30359999998</v>
      </c>
      <c r="N15" s="648">
        <v>409396.47889999999</v>
      </c>
      <c r="O15" s="648">
        <v>717041.67479999992</v>
      </c>
      <c r="P15" s="648">
        <v>3647304.673</v>
      </c>
      <c r="Q15" s="648">
        <v>3030747.7576000011</v>
      </c>
      <c r="R15" s="648">
        <v>0</v>
      </c>
      <c r="S15" s="648">
        <v>0</v>
      </c>
      <c r="T15" s="648">
        <v>0</v>
      </c>
      <c r="U15" s="512"/>
    </row>
    <row r="16" spans="1:21">
      <c r="A16" s="553">
        <v>1.3</v>
      </c>
      <c r="B16" s="522" t="s">
        <v>699</v>
      </c>
      <c r="C16" s="648"/>
      <c r="D16" s="648"/>
      <c r="E16" s="648"/>
      <c r="F16" s="648"/>
      <c r="G16" s="648"/>
      <c r="H16" s="648"/>
      <c r="I16" s="648"/>
      <c r="J16" s="648"/>
      <c r="K16" s="648"/>
      <c r="L16" s="648"/>
      <c r="M16" s="648"/>
      <c r="N16" s="648"/>
      <c r="O16" s="648"/>
      <c r="P16" s="648"/>
      <c r="Q16" s="648"/>
      <c r="R16" s="648"/>
      <c r="S16" s="648"/>
      <c r="T16" s="648"/>
      <c r="U16" s="512"/>
    </row>
    <row r="17" spans="1:21">
      <c r="A17" s="525" t="s">
        <v>652</v>
      </c>
      <c r="B17" s="523" t="s">
        <v>653</v>
      </c>
      <c r="C17" s="661">
        <v>1169295713.5233002</v>
      </c>
      <c r="D17" s="648">
        <v>1060908450.9066991</v>
      </c>
      <c r="E17" s="648">
        <v>10670008.538399998</v>
      </c>
      <c r="F17" s="648">
        <v>0</v>
      </c>
      <c r="G17" s="648">
        <v>70452825.676400051</v>
      </c>
      <c r="H17" s="648">
        <v>7159747.2959999982</v>
      </c>
      <c r="I17" s="648">
        <v>13392.39</v>
      </c>
      <c r="J17" s="648">
        <v>8464574.1863000002</v>
      </c>
      <c r="K17" s="648">
        <v>0</v>
      </c>
      <c r="L17" s="648">
        <v>37934436.940199986</v>
      </c>
      <c r="M17" s="648">
        <v>893804.34580000013</v>
      </c>
      <c r="N17" s="648">
        <v>1470332.9730000002</v>
      </c>
      <c r="O17" s="648">
        <v>1767658.2219</v>
      </c>
      <c r="P17" s="648">
        <v>4775704.2650999995</v>
      </c>
      <c r="Q17" s="648">
        <v>2670776.2343000001</v>
      </c>
      <c r="R17" s="648">
        <v>0</v>
      </c>
      <c r="S17" s="648">
        <v>0</v>
      </c>
      <c r="T17" s="648">
        <v>0</v>
      </c>
      <c r="U17" s="512"/>
    </row>
    <row r="18" spans="1:21">
      <c r="A18" s="524" t="s">
        <v>654</v>
      </c>
      <c r="B18" s="524" t="s">
        <v>655</v>
      </c>
      <c r="C18" s="662">
        <v>1000076622.7090977</v>
      </c>
      <c r="D18" s="648">
        <v>905942514.27749836</v>
      </c>
      <c r="E18" s="648">
        <v>7061030.1155000012</v>
      </c>
      <c r="F18" s="648">
        <v>0</v>
      </c>
      <c r="G18" s="648">
        <v>60696508.16050002</v>
      </c>
      <c r="H18" s="648">
        <v>7159747.2960999999</v>
      </c>
      <c r="I18" s="648">
        <v>13392.39</v>
      </c>
      <c r="J18" s="648">
        <v>131800.5</v>
      </c>
      <c r="K18" s="648">
        <v>0</v>
      </c>
      <c r="L18" s="648">
        <v>33437600.271099977</v>
      </c>
      <c r="M18" s="648">
        <v>893804.34580000013</v>
      </c>
      <c r="N18" s="648">
        <v>1012254.903</v>
      </c>
      <c r="O18" s="648">
        <v>1767658.2219</v>
      </c>
      <c r="P18" s="648">
        <v>4269004.5649999995</v>
      </c>
      <c r="Q18" s="648">
        <v>2552155.7844000002</v>
      </c>
      <c r="R18" s="648">
        <v>0</v>
      </c>
      <c r="S18" s="648">
        <v>0</v>
      </c>
      <c r="T18" s="648">
        <v>0</v>
      </c>
      <c r="U18" s="512"/>
    </row>
    <row r="19" spans="1:21">
      <c r="A19" s="525" t="s">
        <v>656</v>
      </c>
      <c r="B19" s="525" t="s">
        <v>657</v>
      </c>
      <c r="C19" s="663">
        <v>81274320.861000538</v>
      </c>
      <c r="D19" s="648">
        <v>75883628.836200118</v>
      </c>
      <c r="E19" s="648">
        <v>681114.29699999839</v>
      </c>
      <c r="F19" s="648">
        <v>0</v>
      </c>
      <c r="G19" s="648">
        <v>1009247.9663999826</v>
      </c>
      <c r="H19" s="648">
        <v>251469.71090000123</v>
      </c>
      <c r="I19" s="648">
        <v>0</v>
      </c>
      <c r="J19" s="648">
        <v>288589.81369999982</v>
      </c>
      <c r="K19" s="648">
        <v>0</v>
      </c>
      <c r="L19" s="648">
        <v>4381444.0584000051</v>
      </c>
      <c r="M19" s="648">
        <v>0</v>
      </c>
      <c r="N19" s="648">
        <v>121363.02169999992</v>
      </c>
      <c r="O19" s="648">
        <v>224968.99659999995</v>
      </c>
      <c r="P19" s="648">
        <v>1229575.6817999994</v>
      </c>
      <c r="Q19" s="648">
        <v>1253603.6314999997</v>
      </c>
      <c r="R19" s="648">
        <v>0</v>
      </c>
      <c r="S19" s="648">
        <v>0</v>
      </c>
      <c r="T19" s="648">
        <v>0</v>
      </c>
      <c r="U19" s="512"/>
    </row>
    <row r="20" spans="1:21">
      <c r="A20" s="524" t="s">
        <v>658</v>
      </c>
      <c r="B20" s="524" t="s">
        <v>655</v>
      </c>
      <c r="C20" s="662">
        <v>185105573.99060261</v>
      </c>
      <c r="D20" s="648">
        <v>167652777.7808001</v>
      </c>
      <c r="E20" s="648">
        <v>3474456.9638999961</v>
      </c>
      <c r="F20" s="648">
        <v>0</v>
      </c>
      <c r="G20" s="648">
        <v>9224515.4823000133</v>
      </c>
      <c r="H20" s="648">
        <v>251469.71079999954</v>
      </c>
      <c r="I20" s="648">
        <v>0</v>
      </c>
      <c r="J20" s="648">
        <v>7080313.5</v>
      </c>
      <c r="K20" s="648">
        <v>0</v>
      </c>
      <c r="L20" s="648">
        <v>8228280.7275000215</v>
      </c>
      <c r="M20" s="648">
        <v>0</v>
      </c>
      <c r="N20" s="648">
        <v>329441.09170000011</v>
      </c>
      <c r="O20" s="648">
        <v>224968.99659999995</v>
      </c>
      <c r="P20" s="648">
        <v>1736275.3818999995</v>
      </c>
      <c r="Q20" s="648">
        <v>1372224.0813999996</v>
      </c>
      <c r="R20" s="648">
        <v>0</v>
      </c>
      <c r="S20" s="648">
        <v>0</v>
      </c>
      <c r="T20" s="648">
        <v>0</v>
      </c>
      <c r="U20" s="512"/>
    </row>
    <row r="21" spans="1:21">
      <c r="A21" s="526">
        <v>1.4</v>
      </c>
      <c r="B21" s="527" t="s">
        <v>659</v>
      </c>
      <c r="C21" s="664">
        <v>10985915.280000001</v>
      </c>
      <c r="D21" s="648">
        <v>10760915.280000001</v>
      </c>
      <c r="E21" s="648">
        <v>0</v>
      </c>
      <c r="F21" s="648">
        <v>0</v>
      </c>
      <c r="G21" s="648">
        <v>0</v>
      </c>
      <c r="H21" s="648">
        <v>0</v>
      </c>
      <c r="I21" s="648">
        <v>0</v>
      </c>
      <c r="J21" s="648">
        <v>0</v>
      </c>
      <c r="K21" s="648">
        <v>0</v>
      </c>
      <c r="L21" s="648">
        <v>0</v>
      </c>
      <c r="M21" s="648">
        <v>0</v>
      </c>
      <c r="N21" s="648">
        <v>225000</v>
      </c>
      <c r="O21" s="648">
        <v>0</v>
      </c>
      <c r="P21" s="648">
        <v>0</v>
      </c>
      <c r="Q21" s="648">
        <v>0</v>
      </c>
      <c r="R21" s="648">
        <v>0</v>
      </c>
      <c r="S21" s="648">
        <v>0</v>
      </c>
      <c r="T21" s="648">
        <v>0</v>
      </c>
      <c r="U21" s="512"/>
    </row>
    <row r="22" spans="1:21">
      <c r="A22" s="526">
        <v>1.5</v>
      </c>
      <c r="B22" s="527" t="s">
        <v>660</v>
      </c>
      <c r="C22" s="664">
        <v>106085716.92649996</v>
      </c>
      <c r="D22" s="648">
        <v>96178966.047799975</v>
      </c>
      <c r="E22" s="648">
        <v>3089949.7335000001</v>
      </c>
      <c r="F22" s="648">
        <v>0</v>
      </c>
      <c r="G22" s="648">
        <v>3839868.321</v>
      </c>
      <c r="H22" s="648">
        <v>8756.9423999999999</v>
      </c>
      <c r="I22" s="648">
        <v>0</v>
      </c>
      <c r="J22" s="648">
        <v>1252460.1862999999</v>
      </c>
      <c r="K22" s="648">
        <v>0</v>
      </c>
      <c r="L22" s="648">
        <v>6066882.5576999988</v>
      </c>
      <c r="M22" s="648">
        <v>0</v>
      </c>
      <c r="N22" s="648">
        <v>233078.07</v>
      </c>
      <c r="O22" s="648">
        <v>0</v>
      </c>
      <c r="P22" s="648">
        <v>0</v>
      </c>
      <c r="Q22" s="648">
        <v>0</v>
      </c>
      <c r="R22" s="648">
        <v>0</v>
      </c>
      <c r="S22" s="648">
        <v>0</v>
      </c>
      <c r="T22" s="648">
        <v>0</v>
      </c>
      <c r="U22" s="512"/>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B2" sqref="B2"/>
    </sheetView>
  </sheetViews>
  <sheetFormatPr defaultColWidth="9.140625" defaultRowHeight="12.75"/>
  <cols>
    <col min="1" max="1" width="11.85546875" style="509" bestFit="1" customWidth="1"/>
    <col min="2" max="2" width="55.7109375" style="509" bestFit="1" customWidth="1"/>
    <col min="3" max="3" width="14.5703125" style="509" customWidth="1"/>
    <col min="4" max="4" width="14.28515625" style="509" bestFit="1" customWidth="1"/>
    <col min="5" max="5" width="11.42578125" style="509" customWidth="1"/>
    <col min="6" max="7" width="11.42578125" style="554" customWidth="1"/>
    <col min="8" max="9" width="11.42578125" style="509" customWidth="1"/>
    <col min="10" max="14" width="11.42578125" style="554" customWidth="1"/>
    <col min="15" max="15" width="18.85546875" style="509" bestFit="1" customWidth="1"/>
    <col min="16" max="16384" width="9.140625" style="509"/>
  </cols>
  <sheetData>
    <row r="1" spans="1:15" ht="13.5">
      <c r="A1" s="500" t="s">
        <v>30</v>
      </c>
      <c r="B1" s="3" t="str">
        <f>'Info '!C2</f>
        <v>JSC ProCredit Bank</v>
      </c>
      <c r="F1" s="509"/>
      <c r="G1" s="509"/>
      <c r="J1" s="509"/>
      <c r="K1" s="509"/>
      <c r="L1" s="509"/>
      <c r="M1" s="509"/>
      <c r="N1" s="509"/>
    </row>
    <row r="2" spans="1:15" ht="13.5">
      <c r="A2" s="501" t="s">
        <v>31</v>
      </c>
      <c r="B2" s="536">
        <f>'1. key ratios '!B2</f>
        <v>44742</v>
      </c>
      <c r="F2" s="509"/>
      <c r="G2" s="509"/>
      <c r="J2" s="509"/>
      <c r="K2" s="509"/>
      <c r="L2" s="509"/>
      <c r="M2" s="509"/>
      <c r="N2" s="509"/>
    </row>
    <row r="3" spans="1:15">
      <c r="A3" s="502" t="s">
        <v>661</v>
      </c>
      <c r="F3" s="509"/>
      <c r="G3" s="509"/>
      <c r="J3" s="509"/>
      <c r="K3" s="509"/>
      <c r="L3" s="509"/>
      <c r="M3" s="509"/>
      <c r="N3" s="509"/>
    </row>
    <row r="4" spans="1:15">
      <c r="F4" s="509"/>
      <c r="G4" s="509"/>
      <c r="J4" s="509"/>
      <c r="K4" s="509"/>
      <c r="L4" s="509"/>
      <c r="M4" s="509"/>
      <c r="N4" s="509"/>
    </row>
    <row r="5" spans="1:15" ht="46.5" customHeight="1">
      <c r="A5" s="729" t="s">
        <v>687</v>
      </c>
      <c r="B5" s="730"/>
      <c r="C5" s="774" t="s">
        <v>662</v>
      </c>
      <c r="D5" s="775"/>
      <c r="E5" s="775"/>
      <c r="F5" s="775"/>
      <c r="G5" s="775"/>
      <c r="H5" s="776"/>
      <c r="I5" s="774" t="s">
        <v>663</v>
      </c>
      <c r="J5" s="777"/>
      <c r="K5" s="777"/>
      <c r="L5" s="777"/>
      <c r="M5" s="777"/>
      <c r="N5" s="778"/>
      <c r="O5" s="779" t="s">
        <v>664</v>
      </c>
    </row>
    <row r="6" spans="1:15" ht="75" customHeight="1">
      <c r="A6" s="733"/>
      <c r="B6" s="734"/>
      <c r="C6" s="528"/>
      <c r="D6" s="529" t="s">
        <v>665</v>
      </c>
      <c r="E6" s="529" t="s">
        <v>666</v>
      </c>
      <c r="F6" s="529" t="s">
        <v>667</v>
      </c>
      <c r="G6" s="529" t="s">
        <v>668</v>
      </c>
      <c r="H6" s="529" t="s">
        <v>669</v>
      </c>
      <c r="I6" s="534"/>
      <c r="J6" s="529" t="s">
        <v>665</v>
      </c>
      <c r="K6" s="529" t="s">
        <v>666</v>
      </c>
      <c r="L6" s="529" t="s">
        <v>667</v>
      </c>
      <c r="M6" s="529" t="s">
        <v>668</v>
      </c>
      <c r="N6" s="529" t="s">
        <v>669</v>
      </c>
      <c r="O6" s="780"/>
    </row>
    <row r="7" spans="1:15" ht="17.25">
      <c r="A7" s="506">
        <v>1</v>
      </c>
      <c r="B7" s="510" t="s">
        <v>690</v>
      </c>
      <c r="C7" s="665">
        <v>818795.34719999996</v>
      </c>
      <c r="D7" s="648">
        <v>818795.34719999996</v>
      </c>
      <c r="E7" s="648">
        <v>0</v>
      </c>
      <c r="F7" s="666">
        <v>0</v>
      </c>
      <c r="G7" s="666">
        <v>0</v>
      </c>
      <c r="H7" s="648">
        <v>0</v>
      </c>
      <c r="I7" s="648">
        <v>16375.906899999998</v>
      </c>
      <c r="J7" s="665">
        <v>16375.906899999998</v>
      </c>
      <c r="K7" s="666">
        <v>0</v>
      </c>
      <c r="L7" s="666">
        <v>0</v>
      </c>
      <c r="M7" s="666">
        <v>0</v>
      </c>
      <c r="N7" s="666">
        <v>0</v>
      </c>
      <c r="O7" s="648"/>
    </row>
    <row r="8" spans="1:15">
      <c r="A8" s="506">
        <v>2</v>
      </c>
      <c r="B8" s="510" t="s">
        <v>560</v>
      </c>
      <c r="C8" s="665">
        <v>5918167.3095999993</v>
      </c>
      <c r="D8" s="648">
        <v>5918167.3095999993</v>
      </c>
      <c r="E8" s="648">
        <v>0</v>
      </c>
      <c r="F8" s="667">
        <v>0</v>
      </c>
      <c r="G8" s="667">
        <v>0</v>
      </c>
      <c r="H8" s="648">
        <v>0</v>
      </c>
      <c r="I8" s="648">
        <v>118363.34559999996</v>
      </c>
      <c r="J8" s="667">
        <v>118363.34559999996</v>
      </c>
      <c r="K8" s="667">
        <v>0</v>
      </c>
      <c r="L8" s="667">
        <v>0</v>
      </c>
      <c r="M8" s="667">
        <v>0</v>
      </c>
      <c r="N8" s="667">
        <v>0</v>
      </c>
      <c r="O8" s="648"/>
    </row>
    <row r="9" spans="1:15">
      <c r="A9" s="506">
        <v>3</v>
      </c>
      <c r="B9" s="510" t="s">
        <v>561</v>
      </c>
      <c r="C9" s="665">
        <v>0</v>
      </c>
      <c r="D9" s="648">
        <v>0</v>
      </c>
      <c r="E9" s="648">
        <v>0</v>
      </c>
      <c r="F9" s="668">
        <v>0</v>
      </c>
      <c r="G9" s="668">
        <v>0</v>
      </c>
      <c r="H9" s="648">
        <v>0</v>
      </c>
      <c r="I9" s="648">
        <v>0</v>
      </c>
      <c r="J9" s="668">
        <v>0</v>
      </c>
      <c r="K9" s="668">
        <v>0</v>
      </c>
      <c r="L9" s="668">
        <v>0</v>
      </c>
      <c r="M9" s="668">
        <v>0</v>
      </c>
      <c r="N9" s="668">
        <v>0</v>
      </c>
      <c r="O9" s="648"/>
    </row>
    <row r="10" spans="1:15">
      <c r="A10" s="506">
        <v>4</v>
      </c>
      <c r="B10" s="510" t="s">
        <v>691</v>
      </c>
      <c r="C10" s="665">
        <v>30982644.1994</v>
      </c>
      <c r="D10" s="648">
        <v>30982644.1994</v>
      </c>
      <c r="E10" s="648">
        <v>0</v>
      </c>
      <c r="F10" s="668">
        <v>0</v>
      </c>
      <c r="G10" s="668">
        <v>0</v>
      </c>
      <c r="H10" s="648">
        <v>0</v>
      </c>
      <c r="I10" s="648">
        <v>619652.88309999998</v>
      </c>
      <c r="J10" s="668">
        <v>619652.88309999998</v>
      </c>
      <c r="K10" s="668">
        <v>0</v>
      </c>
      <c r="L10" s="668">
        <v>0</v>
      </c>
      <c r="M10" s="668">
        <v>0</v>
      </c>
      <c r="N10" s="668">
        <v>0</v>
      </c>
      <c r="O10" s="648"/>
    </row>
    <row r="11" spans="1:15">
      <c r="A11" s="506">
        <v>5</v>
      </c>
      <c r="B11" s="510" t="s">
        <v>562</v>
      </c>
      <c r="C11" s="665">
        <v>116073017.10880001</v>
      </c>
      <c r="D11" s="648">
        <v>109556553.3853</v>
      </c>
      <c r="E11" s="648">
        <v>6035743.1652999995</v>
      </c>
      <c r="F11" s="668">
        <v>480720.55819999997</v>
      </c>
      <c r="G11" s="668">
        <v>0</v>
      </c>
      <c r="H11" s="648">
        <v>0</v>
      </c>
      <c r="I11" s="648">
        <v>2878109.1504999995</v>
      </c>
      <c r="J11" s="668">
        <v>2130318.6679000002</v>
      </c>
      <c r="K11" s="668">
        <v>603574.31520000007</v>
      </c>
      <c r="L11" s="668">
        <v>144216.16740000001</v>
      </c>
      <c r="M11" s="668">
        <v>0</v>
      </c>
      <c r="N11" s="668">
        <v>0</v>
      </c>
      <c r="O11" s="648"/>
    </row>
    <row r="12" spans="1:15">
      <c r="A12" s="506">
        <v>6</v>
      </c>
      <c r="B12" s="510" t="s">
        <v>563</v>
      </c>
      <c r="C12" s="665">
        <v>69131403.62180002</v>
      </c>
      <c r="D12" s="648">
        <v>68130583.981800005</v>
      </c>
      <c r="E12" s="648">
        <v>691834.30940000003</v>
      </c>
      <c r="F12" s="668">
        <v>308985.33059999999</v>
      </c>
      <c r="G12" s="668">
        <v>0</v>
      </c>
      <c r="H12" s="648">
        <v>0</v>
      </c>
      <c r="I12" s="648">
        <v>1437281.9953000001</v>
      </c>
      <c r="J12" s="668">
        <v>1275402.9655000002</v>
      </c>
      <c r="K12" s="668">
        <v>69183.430800000002</v>
      </c>
      <c r="L12" s="668">
        <v>92695.599000000002</v>
      </c>
      <c r="M12" s="668">
        <v>0</v>
      </c>
      <c r="N12" s="668">
        <v>0</v>
      </c>
      <c r="O12" s="648"/>
    </row>
    <row r="13" spans="1:15">
      <c r="A13" s="506">
        <v>7</v>
      </c>
      <c r="B13" s="510" t="s">
        <v>564</v>
      </c>
      <c r="C13" s="665">
        <v>130472466.97090004</v>
      </c>
      <c r="D13" s="648">
        <v>127509065.11470005</v>
      </c>
      <c r="E13" s="648">
        <v>1412167.2461999999</v>
      </c>
      <c r="F13" s="668">
        <v>291012.00950000004</v>
      </c>
      <c r="G13" s="668">
        <v>0</v>
      </c>
      <c r="H13" s="648">
        <v>1260222.6004999999</v>
      </c>
      <c r="I13" s="648">
        <v>3800748.7741000005</v>
      </c>
      <c r="J13" s="668">
        <v>2312005.846400002</v>
      </c>
      <c r="K13" s="668">
        <v>141216.72450000001</v>
      </c>
      <c r="L13" s="668">
        <v>87303.602700000003</v>
      </c>
      <c r="M13" s="668">
        <v>0</v>
      </c>
      <c r="N13" s="668">
        <v>1260222.6004999999</v>
      </c>
      <c r="O13" s="648"/>
    </row>
    <row r="14" spans="1:15">
      <c r="A14" s="506">
        <v>8</v>
      </c>
      <c r="B14" s="510" t="s">
        <v>565</v>
      </c>
      <c r="C14" s="665">
        <v>103898901.39990002</v>
      </c>
      <c r="D14" s="648">
        <v>99831238.803900003</v>
      </c>
      <c r="E14" s="648">
        <v>2559457.0522000003</v>
      </c>
      <c r="F14" s="668">
        <v>1112925.274</v>
      </c>
      <c r="G14" s="668">
        <v>0</v>
      </c>
      <c r="H14" s="648">
        <v>395280.26980000001</v>
      </c>
      <c r="I14" s="648">
        <v>2682031.285600001</v>
      </c>
      <c r="J14" s="668">
        <v>1702527.5694999993</v>
      </c>
      <c r="K14" s="668">
        <v>250345.8645</v>
      </c>
      <c r="L14" s="668">
        <v>333877.58179999999</v>
      </c>
      <c r="M14" s="668">
        <v>0</v>
      </c>
      <c r="N14" s="668">
        <v>395280.26980000001</v>
      </c>
      <c r="O14" s="648"/>
    </row>
    <row r="15" spans="1:15">
      <c r="A15" s="506">
        <v>9</v>
      </c>
      <c r="B15" s="510" t="s">
        <v>566</v>
      </c>
      <c r="C15" s="665">
        <v>103515649.96350001</v>
      </c>
      <c r="D15" s="648">
        <v>87727505.322000027</v>
      </c>
      <c r="E15" s="648">
        <v>6988272.7681999998</v>
      </c>
      <c r="F15" s="668">
        <v>7868664.6798999999</v>
      </c>
      <c r="G15" s="668">
        <v>0</v>
      </c>
      <c r="H15" s="648">
        <v>931207.19339999987</v>
      </c>
      <c r="I15" s="648">
        <v>5220091.6339000016</v>
      </c>
      <c r="J15" s="668">
        <v>1534177.2306999995</v>
      </c>
      <c r="K15" s="668">
        <v>565405.05500000005</v>
      </c>
      <c r="L15" s="668">
        <v>2189302.1548000001</v>
      </c>
      <c r="M15" s="668">
        <v>0</v>
      </c>
      <c r="N15" s="668">
        <v>931207.19339999987</v>
      </c>
      <c r="O15" s="648"/>
    </row>
    <row r="16" spans="1:15">
      <c r="A16" s="506">
        <v>10</v>
      </c>
      <c r="B16" s="510" t="s">
        <v>567</v>
      </c>
      <c r="C16" s="665">
        <v>86882048.491899878</v>
      </c>
      <c r="D16" s="648">
        <v>86815578.365799889</v>
      </c>
      <c r="E16" s="648">
        <v>66470.126099999994</v>
      </c>
      <c r="F16" s="668">
        <v>0</v>
      </c>
      <c r="G16" s="668">
        <v>0</v>
      </c>
      <c r="H16" s="648">
        <v>0</v>
      </c>
      <c r="I16" s="648">
        <v>1542018.9836999991</v>
      </c>
      <c r="J16" s="668">
        <v>1535371.971099999</v>
      </c>
      <c r="K16" s="668">
        <v>6647.0126</v>
      </c>
      <c r="L16" s="668">
        <v>0</v>
      </c>
      <c r="M16" s="668">
        <v>0</v>
      </c>
      <c r="N16" s="668">
        <v>0</v>
      </c>
      <c r="O16" s="648"/>
    </row>
    <row r="17" spans="1:15">
      <c r="A17" s="506">
        <v>11</v>
      </c>
      <c r="B17" s="510" t="s">
        <v>568</v>
      </c>
      <c r="C17" s="665">
        <v>13137564.198199997</v>
      </c>
      <c r="D17" s="648">
        <v>12824906.757799994</v>
      </c>
      <c r="E17" s="648">
        <v>90307.125199999995</v>
      </c>
      <c r="F17" s="668">
        <v>222350.31520000001</v>
      </c>
      <c r="G17" s="668">
        <v>0</v>
      </c>
      <c r="H17" s="648">
        <v>0</v>
      </c>
      <c r="I17" s="648">
        <v>310420.76240000007</v>
      </c>
      <c r="J17" s="668">
        <v>234684.95540000001</v>
      </c>
      <c r="K17" s="668">
        <v>9030.7124999999996</v>
      </c>
      <c r="L17" s="668">
        <v>66705.094500000007</v>
      </c>
      <c r="M17" s="668">
        <v>0</v>
      </c>
      <c r="N17" s="668">
        <v>0</v>
      </c>
      <c r="O17" s="648"/>
    </row>
    <row r="18" spans="1:15">
      <c r="A18" s="506">
        <v>12</v>
      </c>
      <c r="B18" s="510" t="s">
        <v>569</v>
      </c>
      <c r="C18" s="665">
        <v>80881052.004400015</v>
      </c>
      <c r="D18" s="648">
        <v>76508573.664100006</v>
      </c>
      <c r="E18" s="648">
        <v>1055308.5438000001</v>
      </c>
      <c r="F18" s="668">
        <v>851450.11209999991</v>
      </c>
      <c r="G18" s="668">
        <v>2296199.7542999997</v>
      </c>
      <c r="H18" s="648">
        <v>169519.93010000003</v>
      </c>
      <c r="I18" s="648">
        <v>3055436.1007999992</v>
      </c>
      <c r="J18" s="668">
        <v>1398892.212199999</v>
      </c>
      <c r="K18" s="668">
        <v>105530.85430000001</v>
      </c>
      <c r="L18" s="668">
        <v>233393.22719999999</v>
      </c>
      <c r="M18" s="668">
        <v>1148099.8770000001</v>
      </c>
      <c r="N18" s="668">
        <v>169519.93010000003</v>
      </c>
      <c r="O18" s="648"/>
    </row>
    <row r="19" spans="1:15">
      <c r="A19" s="506">
        <v>13</v>
      </c>
      <c r="B19" s="510" t="s">
        <v>570</v>
      </c>
      <c r="C19" s="665">
        <v>65970401.603799991</v>
      </c>
      <c r="D19" s="648">
        <v>63695188.859199993</v>
      </c>
      <c r="E19" s="648">
        <v>2205422.4527000003</v>
      </c>
      <c r="F19" s="668">
        <v>68298.081900000005</v>
      </c>
      <c r="G19" s="668">
        <v>1492.21</v>
      </c>
      <c r="H19" s="648">
        <v>0</v>
      </c>
      <c r="I19" s="648">
        <v>1308442.5356000001</v>
      </c>
      <c r="J19" s="668">
        <v>1066664.7609999999</v>
      </c>
      <c r="K19" s="668">
        <v>220542.2451</v>
      </c>
      <c r="L19" s="668">
        <v>20489.424500000001</v>
      </c>
      <c r="M19" s="668">
        <v>746.10500000000002</v>
      </c>
      <c r="N19" s="668">
        <v>0</v>
      </c>
      <c r="O19" s="648"/>
    </row>
    <row r="20" spans="1:15">
      <c r="A20" s="506">
        <v>14</v>
      </c>
      <c r="B20" s="510" t="s">
        <v>571</v>
      </c>
      <c r="C20" s="665">
        <v>93533961.422600046</v>
      </c>
      <c r="D20" s="648">
        <v>48455542.899000004</v>
      </c>
      <c r="E20" s="648">
        <v>26833707.759200003</v>
      </c>
      <c r="F20" s="668">
        <v>16892953.976799998</v>
      </c>
      <c r="G20" s="668">
        <v>0</v>
      </c>
      <c r="H20" s="648">
        <v>1351756.7875999999</v>
      </c>
      <c r="I20" s="648">
        <v>8396638.2025000006</v>
      </c>
      <c r="J20" s="668">
        <v>877136.19579999999</v>
      </c>
      <c r="K20" s="668">
        <v>2577527.6628000005</v>
      </c>
      <c r="L20" s="668">
        <v>3590217.5563000003</v>
      </c>
      <c r="M20" s="668">
        <v>0</v>
      </c>
      <c r="N20" s="668">
        <v>1351756.7875999999</v>
      </c>
      <c r="O20" s="648"/>
    </row>
    <row r="21" spans="1:15">
      <c r="A21" s="506">
        <v>15</v>
      </c>
      <c r="B21" s="510" t="s">
        <v>572</v>
      </c>
      <c r="C21" s="665">
        <v>13603822.082099998</v>
      </c>
      <c r="D21" s="648">
        <v>12116077.6296</v>
      </c>
      <c r="E21" s="648">
        <v>728892.69380000001</v>
      </c>
      <c r="F21" s="668">
        <v>505725.03889999999</v>
      </c>
      <c r="G21" s="668">
        <v>191685.31659999999</v>
      </c>
      <c r="H21" s="648">
        <v>61441.403200000001</v>
      </c>
      <c r="I21" s="648">
        <v>539047.53660000011</v>
      </c>
      <c r="J21" s="668">
        <v>232316.17569999999</v>
      </c>
      <c r="K21" s="668">
        <v>60903.604899999991</v>
      </c>
      <c r="L21" s="668">
        <v>88543.694500000012</v>
      </c>
      <c r="M21" s="668">
        <v>95842.658299999996</v>
      </c>
      <c r="N21" s="668">
        <v>61441.403200000001</v>
      </c>
      <c r="O21" s="648"/>
    </row>
    <row r="22" spans="1:15">
      <c r="A22" s="506">
        <v>16</v>
      </c>
      <c r="B22" s="510" t="s">
        <v>573</v>
      </c>
      <c r="C22" s="665">
        <v>2350655.3210000005</v>
      </c>
      <c r="D22" s="648">
        <v>2350655.3210000005</v>
      </c>
      <c r="E22" s="648">
        <v>0</v>
      </c>
      <c r="F22" s="668">
        <v>0</v>
      </c>
      <c r="G22" s="668">
        <v>0</v>
      </c>
      <c r="H22" s="648">
        <v>0</v>
      </c>
      <c r="I22" s="648">
        <v>38625.940300000002</v>
      </c>
      <c r="J22" s="668">
        <v>38625.940300000002</v>
      </c>
      <c r="K22" s="668">
        <v>0</v>
      </c>
      <c r="L22" s="668">
        <v>0</v>
      </c>
      <c r="M22" s="668">
        <v>0</v>
      </c>
      <c r="N22" s="668">
        <v>0</v>
      </c>
      <c r="O22" s="648"/>
    </row>
    <row r="23" spans="1:15">
      <c r="A23" s="506">
        <v>17</v>
      </c>
      <c r="B23" s="510" t="s">
        <v>694</v>
      </c>
      <c r="C23" s="665">
        <v>1463683.4039999999</v>
      </c>
      <c r="D23" s="648">
        <v>1397589.7586999999</v>
      </c>
      <c r="E23" s="648">
        <v>66093.645300000004</v>
      </c>
      <c r="F23" s="668">
        <v>0</v>
      </c>
      <c r="G23" s="668">
        <v>0</v>
      </c>
      <c r="H23" s="648">
        <v>0</v>
      </c>
      <c r="I23" s="648">
        <v>34561.159599999999</v>
      </c>
      <c r="J23" s="668">
        <v>27951.795100000003</v>
      </c>
      <c r="K23" s="668">
        <v>6609.3644999999997</v>
      </c>
      <c r="L23" s="668">
        <v>0</v>
      </c>
      <c r="M23" s="668">
        <v>0</v>
      </c>
      <c r="N23" s="668">
        <v>0</v>
      </c>
      <c r="O23" s="648"/>
    </row>
    <row r="24" spans="1:15">
      <c r="A24" s="506">
        <v>18</v>
      </c>
      <c r="B24" s="510" t="s">
        <v>574</v>
      </c>
      <c r="C24" s="665">
        <v>2674392.9136000001</v>
      </c>
      <c r="D24" s="648">
        <v>2674392.9136000001</v>
      </c>
      <c r="E24" s="648">
        <v>0</v>
      </c>
      <c r="F24" s="668">
        <v>0</v>
      </c>
      <c r="G24" s="668">
        <v>0</v>
      </c>
      <c r="H24" s="648">
        <v>0</v>
      </c>
      <c r="I24" s="648">
        <v>53487.858099999998</v>
      </c>
      <c r="J24" s="668">
        <v>53487.858099999998</v>
      </c>
      <c r="K24" s="668">
        <v>0</v>
      </c>
      <c r="L24" s="668">
        <v>0</v>
      </c>
      <c r="M24" s="668">
        <v>0</v>
      </c>
      <c r="N24" s="668">
        <v>0</v>
      </c>
      <c r="O24" s="648"/>
    </row>
    <row r="25" spans="1:15">
      <c r="A25" s="506">
        <v>19</v>
      </c>
      <c r="B25" s="510" t="s">
        <v>575</v>
      </c>
      <c r="C25" s="665">
        <v>3981738.5260000001</v>
      </c>
      <c r="D25" s="648">
        <v>3981738.5260000001</v>
      </c>
      <c r="E25" s="648">
        <v>0</v>
      </c>
      <c r="F25" s="668">
        <v>0</v>
      </c>
      <c r="G25" s="668">
        <v>0</v>
      </c>
      <c r="H25" s="648">
        <v>0</v>
      </c>
      <c r="I25" s="648">
        <v>79634.770399999994</v>
      </c>
      <c r="J25" s="668">
        <v>79634.770399999994</v>
      </c>
      <c r="K25" s="668">
        <v>0</v>
      </c>
      <c r="L25" s="668">
        <v>0</v>
      </c>
      <c r="M25" s="668">
        <v>0</v>
      </c>
      <c r="N25" s="668">
        <v>0</v>
      </c>
      <c r="O25" s="648"/>
    </row>
    <row r="26" spans="1:15">
      <c r="A26" s="506">
        <v>20</v>
      </c>
      <c r="B26" s="510" t="s">
        <v>693</v>
      </c>
      <c r="C26" s="665">
        <v>25920528.153200008</v>
      </c>
      <c r="D26" s="648">
        <v>24047489.280900009</v>
      </c>
      <c r="E26" s="648">
        <v>1873038.8722999999</v>
      </c>
      <c r="F26" s="668">
        <v>0</v>
      </c>
      <c r="G26" s="668">
        <v>0</v>
      </c>
      <c r="H26" s="648">
        <v>0</v>
      </c>
      <c r="I26" s="648">
        <v>636765.74589999998</v>
      </c>
      <c r="J26" s="668">
        <v>449461.85869999987</v>
      </c>
      <c r="K26" s="668">
        <v>187303.8872</v>
      </c>
      <c r="L26" s="668">
        <v>0</v>
      </c>
      <c r="M26" s="668">
        <v>0</v>
      </c>
      <c r="N26" s="668">
        <v>0</v>
      </c>
      <c r="O26" s="648"/>
    </row>
    <row r="27" spans="1:15">
      <c r="A27" s="506">
        <v>21</v>
      </c>
      <c r="B27" s="510" t="s">
        <v>576</v>
      </c>
      <c r="C27" s="665">
        <v>49166568.800800003</v>
      </c>
      <c r="D27" s="648">
        <v>47968485.329100005</v>
      </c>
      <c r="E27" s="648">
        <v>354178.9375</v>
      </c>
      <c r="F27" s="668">
        <v>146018.2885</v>
      </c>
      <c r="G27" s="668">
        <v>0</v>
      </c>
      <c r="H27" s="648">
        <v>697886.24569999997</v>
      </c>
      <c r="I27" s="648">
        <v>1706416.7364000003</v>
      </c>
      <c r="J27" s="668">
        <v>929307.11060000036</v>
      </c>
      <c r="K27" s="668">
        <v>35417.893700000001</v>
      </c>
      <c r="L27" s="668">
        <v>43805.486400000002</v>
      </c>
      <c r="M27" s="668">
        <v>0</v>
      </c>
      <c r="N27" s="668">
        <v>697886.24569999997</v>
      </c>
      <c r="O27" s="648"/>
    </row>
    <row r="28" spans="1:15">
      <c r="A28" s="506">
        <v>22</v>
      </c>
      <c r="B28" s="510" t="s">
        <v>577</v>
      </c>
      <c r="C28" s="665">
        <v>7674315.0351</v>
      </c>
      <c r="D28" s="648">
        <v>7364626.7685000002</v>
      </c>
      <c r="E28" s="648">
        <v>309688.26659999997</v>
      </c>
      <c r="F28" s="668">
        <v>0</v>
      </c>
      <c r="G28" s="668">
        <v>0</v>
      </c>
      <c r="H28" s="648">
        <v>0</v>
      </c>
      <c r="I28" s="648">
        <v>139920.21350000001</v>
      </c>
      <c r="J28" s="668">
        <v>108951.3869</v>
      </c>
      <c r="K28" s="668">
        <v>30968.8266</v>
      </c>
      <c r="L28" s="668">
        <v>0</v>
      </c>
      <c r="M28" s="668">
        <v>0</v>
      </c>
      <c r="N28" s="668">
        <v>0</v>
      </c>
      <c r="O28" s="648"/>
    </row>
    <row r="29" spans="1:15">
      <c r="A29" s="506">
        <v>23</v>
      </c>
      <c r="B29" s="510" t="s">
        <v>578</v>
      </c>
      <c r="C29" s="665">
        <v>146185917.94610003</v>
      </c>
      <c r="D29" s="648">
        <v>126570497.53170006</v>
      </c>
      <c r="E29" s="648">
        <v>17521033.663599998</v>
      </c>
      <c r="F29" s="668">
        <v>1495534.8529000003</v>
      </c>
      <c r="G29" s="668">
        <v>404582.23</v>
      </c>
      <c r="H29" s="648">
        <v>194269.6679</v>
      </c>
      <c r="I29" s="648">
        <v>4809859.958300001</v>
      </c>
      <c r="J29" s="668">
        <v>2336678.9715000009</v>
      </c>
      <c r="K29" s="668">
        <v>1627959.7482</v>
      </c>
      <c r="L29" s="668">
        <v>448660.45570000005</v>
      </c>
      <c r="M29" s="668">
        <v>202291.11499999999</v>
      </c>
      <c r="N29" s="668">
        <v>194269.6679</v>
      </c>
      <c r="O29" s="648"/>
    </row>
    <row r="30" spans="1:15">
      <c r="A30" s="506">
        <v>24</v>
      </c>
      <c r="B30" s="510" t="s">
        <v>692</v>
      </c>
      <c r="C30" s="665">
        <v>40967934.855699979</v>
      </c>
      <c r="D30" s="648">
        <v>37240485.982999995</v>
      </c>
      <c r="E30" s="648">
        <v>1442439.0674999997</v>
      </c>
      <c r="F30" s="668">
        <v>2285009.8051999998</v>
      </c>
      <c r="G30" s="668">
        <v>0</v>
      </c>
      <c r="H30" s="648">
        <v>0</v>
      </c>
      <c r="I30" s="648">
        <v>1524703.8385000001</v>
      </c>
      <c r="J30" s="668">
        <v>694956.99090000009</v>
      </c>
      <c r="K30" s="668">
        <v>144243.90650000001</v>
      </c>
      <c r="L30" s="668">
        <v>685502.94110000005</v>
      </c>
      <c r="M30" s="668">
        <v>0</v>
      </c>
      <c r="N30" s="668">
        <v>0</v>
      </c>
      <c r="O30" s="648"/>
    </row>
    <row r="31" spans="1:15">
      <c r="A31" s="506">
        <v>25</v>
      </c>
      <c r="B31" s="510" t="s">
        <v>579</v>
      </c>
      <c r="C31" s="665">
        <v>6151348.3273</v>
      </c>
      <c r="D31" s="648">
        <v>6006565.9672999997</v>
      </c>
      <c r="E31" s="648">
        <v>144782.35999999999</v>
      </c>
      <c r="F31" s="668">
        <v>0</v>
      </c>
      <c r="G31" s="668">
        <v>0</v>
      </c>
      <c r="H31" s="648">
        <v>0</v>
      </c>
      <c r="I31" s="648">
        <v>134609.55450000006</v>
      </c>
      <c r="J31" s="668">
        <v>120131.31850000001</v>
      </c>
      <c r="K31" s="668">
        <v>14478.236000000001</v>
      </c>
      <c r="L31" s="668">
        <v>0</v>
      </c>
      <c r="M31" s="668">
        <v>0</v>
      </c>
      <c r="N31" s="668">
        <v>0</v>
      </c>
      <c r="O31" s="648"/>
    </row>
    <row r="32" spans="1:15">
      <c r="A32" s="506">
        <v>26</v>
      </c>
      <c r="B32" s="510" t="s">
        <v>689</v>
      </c>
      <c r="C32" s="665">
        <v>54883666.253400043</v>
      </c>
      <c r="D32" s="648">
        <v>51658259.985000014</v>
      </c>
      <c r="E32" s="648">
        <v>1169164.4179</v>
      </c>
      <c r="F32" s="668">
        <v>1662907.1796000001</v>
      </c>
      <c r="G32" s="668">
        <v>318464.26</v>
      </c>
      <c r="H32" s="648">
        <v>74870.410900000003</v>
      </c>
      <c r="I32" s="648">
        <v>1883056.3212000008</v>
      </c>
      <c r="J32" s="668">
        <v>1033165.1854999991</v>
      </c>
      <c r="K32" s="668">
        <v>116916.44149999997</v>
      </c>
      <c r="L32" s="668">
        <v>498872.15330000006</v>
      </c>
      <c r="M32" s="668">
        <v>159232.13</v>
      </c>
      <c r="N32" s="668">
        <v>74870.410900000003</v>
      </c>
      <c r="O32" s="648"/>
    </row>
    <row r="33" spans="1:15" s="542" customFormat="1">
      <c r="A33" s="511">
        <v>27</v>
      </c>
      <c r="B33" s="530" t="s">
        <v>107</v>
      </c>
      <c r="C33" s="669">
        <v>1256240645.2603002</v>
      </c>
      <c r="D33" s="647">
        <v>1142151209.0042</v>
      </c>
      <c r="E33" s="647">
        <v>71548002.472799987</v>
      </c>
      <c r="F33" s="670">
        <v>34192555.503299989</v>
      </c>
      <c r="G33" s="670">
        <v>3212423.7708999999</v>
      </c>
      <c r="H33" s="647">
        <v>5136454.5090999994</v>
      </c>
      <c r="I33" s="647">
        <v>42966301.193300001</v>
      </c>
      <c r="J33" s="670">
        <v>20926243.873300001</v>
      </c>
      <c r="K33" s="670">
        <v>6773805.7863999996</v>
      </c>
      <c r="L33" s="670">
        <v>8523585.139200002</v>
      </c>
      <c r="M33" s="670">
        <v>1606211.8853000002</v>
      </c>
      <c r="N33" s="670">
        <v>5136454.5090999994</v>
      </c>
      <c r="O33" s="647">
        <v>0</v>
      </c>
    </row>
    <row r="34" spans="1:15">
      <c r="A34" s="512"/>
      <c r="B34" s="512"/>
      <c r="C34" s="512"/>
      <c r="D34" s="512"/>
      <c r="E34" s="512"/>
      <c r="H34" s="512"/>
      <c r="I34" s="512"/>
      <c r="O34" s="512"/>
    </row>
    <row r="35" spans="1:15">
      <c r="A35" s="512"/>
      <c r="B35" s="545"/>
      <c r="C35" s="545"/>
      <c r="D35" s="512"/>
      <c r="E35" s="512"/>
      <c r="H35" s="512"/>
      <c r="I35" s="512"/>
      <c r="O35" s="512"/>
    </row>
    <row r="36" spans="1:15">
      <c r="A36" s="512"/>
      <c r="B36" s="512"/>
      <c r="C36" s="512"/>
      <c r="D36" s="512"/>
      <c r="E36" s="512"/>
      <c r="H36" s="512"/>
      <c r="I36" s="512"/>
      <c r="O36" s="512"/>
    </row>
    <row r="37" spans="1:15">
      <c r="A37" s="512"/>
      <c r="B37" s="512"/>
      <c r="C37" s="512"/>
      <c r="D37" s="512"/>
      <c r="E37" s="512"/>
      <c r="H37" s="512"/>
      <c r="I37" s="512"/>
      <c r="O37" s="512"/>
    </row>
    <row r="38" spans="1:15">
      <c r="A38" s="512"/>
      <c r="B38" s="512"/>
      <c r="C38" s="512"/>
      <c r="D38" s="512"/>
      <c r="E38" s="512"/>
      <c r="H38" s="512"/>
      <c r="I38" s="512"/>
      <c r="O38" s="512"/>
    </row>
    <row r="39" spans="1:15">
      <c r="A39" s="512"/>
      <c r="B39" s="512"/>
      <c r="C39" s="512"/>
      <c r="D39" s="512"/>
      <c r="E39" s="512"/>
      <c r="H39" s="512"/>
      <c r="I39" s="512"/>
      <c r="O39" s="512"/>
    </row>
    <row r="40" spans="1:15">
      <c r="A40" s="512"/>
      <c r="B40" s="512"/>
      <c r="C40" s="512"/>
      <c r="D40" s="512"/>
      <c r="E40" s="512"/>
      <c r="H40" s="512"/>
      <c r="I40" s="512"/>
      <c r="O40" s="512"/>
    </row>
    <row r="41" spans="1:15">
      <c r="A41" s="546"/>
      <c r="B41" s="546"/>
      <c r="C41" s="546"/>
      <c r="D41" s="512"/>
      <c r="E41" s="512"/>
      <c r="H41" s="512"/>
      <c r="I41" s="512"/>
      <c r="O41" s="512"/>
    </row>
    <row r="42" spans="1:15">
      <c r="A42" s="546"/>
      <c r="B42" s="546"/>
      <c r="C42" s="546"/>
      <c r="D42" s="512"/>
      <c r="E42" s="512"/>
      <c r="H42" s="512"/>
      <c r="I42" s="512"/>
      <c r="O42" s="512"/>
    </row>
    <row r="43" spans="1:15">
      <c r="A43" s="512"/>
      <c r="B43" s="512"/>
      <c r="C43" s="512"/>
      <c r="D43" s="512"/>
      <c r="E43" s="512"/>
      <c r="H43" s="512"/>
      <c r="I43" s="512"/>
      <c r="O43" s="512"/>
    </row>
    <row r="44" spans="1:15">
      <c r="A44" s="512"/>
      <c r="B44" s="512"/>
      <c r="C44" s="512"/>
      <c r="D44" s="512"/>
      <c r="E44" s="512"/>
      <c r="H44" s="512"/>
      <c r="I44" s="512"/>
      <c r="O44" s="512"/>
    </row>
    <row r="45" spans="1:15">
      <c r="A45" s="512"/>
      <c r="B45" s="512"/>
      <c r="C45" s="512"/>
      <c r="D45" s="512"/>
      <c r="E45" s="512"/>
      <c r="H45" s="512"/>
      <c r="I45" s="512"/>
      <c r="O45" s="512"/>
    </row>
    <row r="46" spans="1:15">
      <c r="A46" s="512"/>
      <c r="B46" s="512"/>
      <c r="C46" s="512"/>
      <c r="D46" s="512"/>
      <c r="E46" s="512"/>
      <c r="H46" s="512"/>
      <c r="I46" s="512"/>
      <c r="O46" s="51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B2" sqref="B2"/>
    </sheetView>
  </sheetViews>
  <sheetFormatPr defaultColWidth="8.7109375" defaultRowHeight="12"/>
  <cols>
    <col min="1" max="1" width="11.85546875" style="555" bestFit="1" customWidth="1"/>
    <col min="2" max="2" width="80.140625" style="555" customWidth="1"/>
    <col min="3" max="3" width="17.140625" style="555" bestFit="1" customWidth="1"/>
    <col min="4" max="4" width="22.42578125" style="555" bestFit="1" customWidth="1"/>
    <col min="5" max="5" width="22.28515625" style="555" bestFit="1" customWidth="1"/>
    <col min="6" max="6" width="20.140625" style="555" bestFit="1" customWidth="1"/>
    <col min="7" max="7" width="20.85546875" style="555" bestFit="1" customWidth="1"/>
    <col min="8" max="8" width="23.42578125" style="555" bestFit="1" customWidth="1"/>
    <col min="9" max="9" width="22.140625" style="555" customWidth="1"/>
    <col min="10" max="10" width="19.140625" style="555" bestFit="1" customWidth="1"/>
    <col min="11" max="11" width="17.85546875" style="555" bestFit="1" customWidth="1"/>
    <col min="12" max="16384" width="8.7109375" style="555"/>
  </cols>
  <sheetData>
    <row r="1" spans="1:11" s="509" customFormat="1" ht="13.5">
      <c r="A1" s="500" t="s">
        <v>30</v>
      </c>
      <c r="B1" s="3" t="str">
        <f>'Info '!C2</f>
        <v>JSC ProCredit Bank</v>
      </c>
    </row>
    <row r="2" spans="1:11" s="509" customFormat="1" ht="13.5">
      <c r="A2" s="501" t="s">
        <v>31</v>
      </c>
      <c r="B2" s="536">
        <f>'1. key ratios '!B2</f>
        <v>44742</v>
      </c>
    </row>
    <row r="3" spans="1:11" s="509" customFormat="1" ht="12.75">
      <c r="A3" s="502" t="s">
        <v>670</v>
      </c>
    </row>
    <row r="4" spans="1:11">
      <c r="C4" s="556" t="s">
        <v>0</v>
      </c>
      <c r="D4" s="556" t="s">
        <v>1</v>
      </c>
      <c r="E4" s="556" t="s">
        <v>2</v>
      </c>
      <c r="F4" s="556" t="s">
        <v>3</v>
      </c>
      <c r="G4" s="556" t="s">
        <v>4</v>
      </c>
      <c r="H4" s="556" t="s">
        <v>5</v>
      </c>
      <c r="I4" s="556" t="s">
        <v>8</v>
      </c>
      <c r="J4" s="556" t="s">
        <v>9</v>
      </c>
      <c r="K4" s="556" t="s">
        <v>10</v>
      </c>
    </row>
    <row r="5" spans="1:11" ht="105" customHeight="1">
      <c r="A5" s="781" t="s">
        <v>671</v>
      </c>
      <c r="B5" s="782"/>
      <c r="C5" s="533" t="s">
        <v>672</v>
      </c>
      <c r="D5" s="533" t="s">
        <v>673</v>
      </c>
      <c r="E5" s="533" t="s">
        <v>674</v>
      </c>
      <c r="F5" s="557" t="s">
        <v>675</v>
      </c>
      <c r="G5" s="533" t="s">
        <v>676</v>
      </c>
      <c r="H5" s="533" t="s">
        <v>677</v>
      </c>
      <c r="I5" s="533" t="s">
        <v>678</v>
      </c>
      <c r="J5" s="533" t="s">
        <v>679</v>
      </c>
      <c r="K5" s="533" t="s">
        <v>680</v>
      </c>
    </row>
    <row r="6" spans="1:11" ht="12.75">
      <c r="A6" s="506">
        <v>1</v>
      </c>
      <c r="B6" s="506" t="s">
        <v>626</v>
      </c>
      <c r="C6" s="648">
        <v>10501278.184599999</v>
      </c>
      <c r="D6" s="648">
        <v>10985915.279999999</v>
      </c>
      <c r="E6" s="648">
        <v>106085693.05589999</v>
      </c>
      <c r="F6" s="648">
        <v>0</v>
      </c>
      <c r="G6" s="648">
        <v>984971854.18980002</v>
      </c>
      <c r="H6" s="648">
        <v>1474784.85</v>
      </c>
      <c r="I6" s="648">
        <v>55276187.963</v>
      </c>
      <c r="J6" s="648">
        <v>65674399.162900001</v>
      </c>
      <c r="K6" s="648">
        <v>21270532.574100208</v>
      </c>
    </row>
    <row r="7" spans="1:11" ht="12.75">
      <c r="A7" s="506">
        <v>2</v>
      </c>
      <c r="B7" s="506" t="s">
        <v>681</v>
      </c>
      <c r="C7" s="648"/>
      <c r="D7" s="648"/>
      <c r="E7" s="648"/>
      <c r="F7" s="648"/>
      <c r="G7" s="648"/>
      <c r="H7" s="648"/>
      <c r="I7" s="648"/>
      <c r="J7" s="648"/>
      <c r="K7" s="648"/>
    </row>
    <row r="8" spans="1:11" ht="12.75">
      <c r="A8" s="506">
        <v>3</v>
      </c>
      <c r="B8" s="506" t="s">
        <v>634</v>
      </c>
      <c r="C8" s="648">
        <v>1998127.9138</v>
      </c>
      <c r="D8" s="648">
        <v>0</v>
      </c>
      <c r="E8" s="648">
        <v>0</v>
      </c>
      <c r="F8" s="648">
        <v>0</v>
      </c>
      <c r="G8" s="648">
        <v>65121371.731399998</v>
      </c>
      <c r="H8" s="648">
        <v>0</v>
      </c>
      <c r="I8" s="648">
        <v>11024688.6973</v>
      </c>
      <c r="J8" s="648">
        <v>37292488.533199996</v>
      </c>
      <c r="K8" s="648">
        <v>33273268.924606055</v>
      </c>
    </row>
    <row r="9" spans="1:11" ht="12.75">
      <c r="A9" s="506">
        <v>4</v>
      </c>
      <c r="B9" s="531" t="s">
        <v>682</v>
      </c>
      <c r="C9" s="648">
        <v>0</v>
      </c>
      <c r="D9" s="648">
        <v>225000</v>
      </c>
      <c r="E9" s="648">
        <v>6066882.5576999998</v>
      </c>
      <c r="F9" s="648">
        <v>0</v>
      </c>
      <c r="G9" s="648">
        <v>30676186.468500003</v>
      </c>
      <c r="H9" s="648">
        <v>0</v>
      </c>
      <c r="I9" s="648">
        <v>966367.91399999999</v>
      </c>
      <c r="J9" s="648">
        <v>2898297.1549999998</v>
      </c>
      <c r="K9" s="648">
        <v>1708699.688099979</v>
      </c>
    </row>
    <row r="10" spans="1:11" ht="12.75">
      <c r="A10" s="506">
        <v>5</v>
      </c>
      <c r="B10" s="531" t="s">
        <v>683</v>
      </c>
      <c r="C10" s="648"/>
      <c r="D10" s="648"/>
      <c r="E10" s="648"/>
      <c r="F10" s="648"/>
      <c r="G10" s="648"/>
      <c r="H10" s="648"/>
      <c r="I10" s="648"/>
      <c r="J10" s="648"/>
      <c r="K10" s="648"/>
    </row>
    <row r="11" spans="1:11" ht="12.75">
      <c r="A11" s="506">
        <v>6</v>
      </c>
      <c r="B11" s="531" t="s">
        <v>684</v>
      </c>
      <c r="C11" s="648">
        <v>0</v>
      </c>
      <c r="D11" s="648">
        <v>0</v>
      </c>
      <c r="E11" s="648">
        <v>0</v>
      </c>
      <c r="F11" s="648">
        <v>0</v>
      </c>
      <c r="G11" s="648">
        <v>210880.8</v>
      </c>
      <c r="H11" s="648">
        <v>0</v>
      </c>
      <c r="I11" s="648">
        <v>0</v>
      </c>
      <c r="J11" s="648">
        <v>0</v>
      </c>
      <c r="K11" s="648">
        <v>0</v>
      </c>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headerFooter>
    <oddHeader>&amp;C&amp;"Calibri"&amp;10&amp;K0078D7Classification: Restricted to Partners&amp;1#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tabSelected="1" topLeftCell="C1" zoomScale="90" zoomScaleNormal="90" workbookViewId="0">
      <selection activeCell="R25" sqref="R25"/>
    </sheetView>
  </sheetViews>
  <sheetFormatPr defaultRowHeight="15"/>
  <cols>
    <col min="1" max="1" width="10" bestFit="1" customWidth="1"/>
    <col min="2" max="2" width="71.7109375" customWidth="1"/>
    <col min="3" max="3" width="13" bestFit="1" customWidth="1"/>
    <col min="4" max="4" width="10.5703125" bestFit="1" customWidth="1"/>
    <col min="5" max="8" width="9.85546875" customWidth="1"/>
    <col min="9" max="9" width="12" bestFit="1" customWidth="1"/>
    <col min="10" max="14" width="11.85546875" customWidth="1"/>
    <col min="15" max="15" width="12.5703125" bestFit="1" customWidth="1"/>
    <col min="16" max="16" width="34.28515625" bestFit="1" customWidth="1"/>
    <col min="17" max="17" width="34.140625" customWidth="1"/>
    <col min="18" max="18" width="33.7109375" bestFit="1" customWidth="1"/>
    <col min="19" max="19" width="36.7109375" bestFit="1" customWidth="1"/>
  </cols>
  <sheetData>
    <row r="1" spans="1:19">
      <c r="A1" s="500" t="s">
        <v>30</v>
      </c>
      <c r="B1" s="3" t="str">
        <f>'Info '!C2</f>
        <v>JSC ProCredit Bank</v>
      </c>
    </row>
    <row r="2" spans="1:19">
      <c r="A2" s="501" t="s">
        <v>31</v>
      </c>
      <c r="B2" s="536">
        <f>'1. key ratios '!B2</f>
        <v>44742</v>
      </c>
    </row>
    <row r="3" spans="1:19">
      <c r="A3" s="502" t="s">
        <v>710</v>
      </c>
      <c r="B3" s="509"/>
    </row>
    <row r="4" spans="1:19">
      <c r="A4" s="502"/>
      <c r="B4" s="509"/>
    </row>
    <row r="5" spans="1:19">
      <c r="A5" s="785" t="s">
        <v>711</v>
      </c>
      <c r="B5" s="785"/>
      <c r="C5" s="783" t="s">
        <v>730</v>
      </c>
      <c r="D5" s="783"/>
      <c r="E5" s="783"/>
      <c r="F5" s="783"/>
      <c r="G5" s="783"/>
      <c r="H5" s="783"/>
      <c r="I5" s="783" t="s">
        <v>732</v>
      </c>
      <c r="J5" s="783"/>
      <c r="K5" s="783"/>
      <c r="L5" s="783"/>
      <c r="M5" s="783"/>
      <c r="N5" s="784"/>
      <c r="O5" s="786" t="s">
        <v>712</v>
      </c>
      <c r="P5" s="788" t="s">
        <v>726</v>
      </c>
      <c r="Q5" s="788" t="s">
        <v>727</v>
      </c>
      <c r="R5" s="788" t="s">
        <v>731</v>
      </c>
      <c r="S5" s="786" t="s">
        <v>728</v>
      </c>
    </row>
    <row r="6" spans="1:19" ht="24" customHeight="1">
      <c r="A6" s="785"/>
      <c r="B6" s="785"/>
      <c r="C6" s="568"/>
      <c r="D6" s="567" t="s">
        <v>665</v>
      </c>
      <c r="E6" s="567" t="s">
        <v>666</v>
      </c>
      <c r="F6" s="567" t="s">
        <v>667</v>
      </c>
      <c r="G6" s="567" t="s">
        <v>668</v>
      </c>
      <c r="H6" s="567" t="s">
        <v>669</v>
      </c>
      <c r="I6" s="568"/>
      <c r="J6" s="567" t="s">
        <v>665</v>
      </c>
      <c r="K6" s="567" t="s">
        <v>666</v>
      </c>
      <c r="L6" s="567" t="s">
        <v>667</v>
      </c>
      <c r="M6" s="567" t="s">
        <v>668</v>
      </c>
      <c r="N6" s="569" t="s">
        <v>669</v>
      </c>
      <c r="O6" s="786"/>
      <c r="P6" s="788"/>
      <c r="Q6" s="788"/>
      <c r="R6" s="788"/>
      <c r="S6" s="786"/>
    </row>
    <row r="7" spans="1:19">
      <c r="A7" s="560">
        <v>1</v>
      </c>
      <c r="B7" s="562" t="s">
        <v>720</v>
      </c>
      <c r="C7" s="671">
        <v>738666.01089999999</v>
      </c>
      <c r="D7" s="671">
        <v>738666.01089999999</v>
      </c>
      <c r="E7" s="671">
        <v>0</v>
      </c>
      <c r="F7" s="671">
        <v>0</v>
      </c>
      <c r="G7" s="671">
        <v>0</v>
      </c>
      <c r="H7" s="671">
        <v>0</v>
      </c>
      <c r="I7" s="671">
        <v>14773</v>
      </c>
      <c r="J7" s="671">
        <v>14773</v>
      </c>
      <c r="K7" s="671">
        <v>0</v>
      </c>
      <c r="L7" s="671">
        <v>0</v>
      </c>
      <c r="M7" s="671">
        <v>0</v>
      </c>
      <c r="N7" s="671">
        <v>0</v>
      </c>
      <c r="O7" s="672">
        <v>33</v>
      </c>
      <c r="P7" s="789">
        <v>6.5500000000000003E-2</v>
      </c>
      <c r="Q7" s="789">
        <v>7.51E-2</v>
      </c>
      <c r="R7" s="789">
        <v>0.12529999999999999</v>
      </c>
      <c r="S7" s="672">
        <v>34.157200000000003</v>
      </c>
    </row>
    <row r="8" spans="1:19">
      <c r="A8" s="560">
        <v>2</v>
      </c>
      <c r="B8" s="563" t="s">
        <v>719</v>
      </c>
      <c r="C8" s="671">
        <v>4386212.9981999984</v>
      </c>
      <c r="D8" s="671">
        <v>3877619.4857999994</v>
      </c>
      <c r="E8" s="671">
        <v>135921.9124</v>
      </c>
      <c r="F8" s="671">
        <v>283048.24</v>
      </c>
      <c r="G8" s="671">
        <v>45487.22</v>
      </c>
      <c r="H8" s="671">
        <v>44136.14</v>
      </c>
      <c r="I8" s="671">
        <v>242940</v>
      </c>
      <c r="J8" s="671">
        <v>77553</v>
      </c>
      <c r="K8" s="671">
        <v>13592</v>
      </c>
      <c r="L8" s="671">
        <v>84915</v>
      </c>
      <c r="M8" s="671">
        <v>22744</v>
      </c>
      <c r="N8" s="671">
        <v>44136</v>
      </c>
      <c r="O8" s="672">
        <v>196</v>
      </c>
      <c r="P8" s="789">
        <v>8.9899999999999994E-2</v>
      </c>
      <c r="Q8" s="789">
        <v>9.8100000000000007E-2</v>
      </c>
      <c r="R8" s="789">
        <v>0.1193</v>
      </c>
      <c r="S8" s="672">
        <v>32.229900000000001</v>
      </c>
    </row>
    <row r="9" spans="1:19">
      <c r="A9" s="560">
        <v>3</v>
      </c>
      <c r="B9" s="563" t="s">
        <v>718</v>
      </c>
      <c r="C9" s="671">
        <v>0</v>
      </c>
      <c r="D9" s="671">
        <v>0</v>
      </c>
      <c r="E9" s="671">
        <v>0</v>
      </c>
      <c r="F9" s="671">
        <v>0</v>
      </c>
      <c r="G9" s="671">
        <v>0</v>
      </c>
      <c r="H9" s="671">
        <v>0</v>
      </c>
      <c r="I9" s="671">
        <v>0</v>
      </c>
      <c r="J9" s="671">
        <v>0</v>
      </c>
      <c r="K9" s="671">
        <v>0</v>
      </c>
      <c r="L9" s="671">
        <v>0</v>
      </c>
      <c r="M9" s="671">
        <v>0</v>
      </c>
      <c r="N9" s="671">
        <v>0</v>
      </c>
      <c r="O9" s="672">
        <v>0</v>
      </c>
      <c r="P9" s="789">
        <v>0</v>
      </c>
      <c r="Q9" s="789">
        <v>0</v>
      </c>
      <c r="R9" s="789">
        <v>0</v>
      </c>
      <c r="S9" s="672">
        <v>0</v>
      </c>
    </row>
    <row r="10" spans="1:19">
      <c r="A10" s="560">
        <v>4</v>
      </c>
      <c r="B10" s="563" t="s">
        <v>717</v>
      </c>
      <c r="C10" s="671">
        <v>0</v>
      </c>
      <c r="D10" s="671">
        <v>0</v>
      </c>
      <c r="E10" s="671">
        <v>0</v>
      </c>
      <c r="F10" s="671">
        <v>0</v>
      </c>
      <c r="G10" s="671">
        <v>0</v>
      </c>
      <c r="H10" s="671">
        <v>0</v>
      </c>
      <c r="I10" s="671">
        <v>0</v>
      </c>
      <c r="J10" s="671">
        <v>0</v>
      </c>
      <c r="K10" s="671">
        <v>0</v>
      </c>
      <c r="L10" s="671">
        <v>0</v>
      </c>
      <c r="M10" s="671">
        <v>0</v>
      </c>
      <c r="N10" s="671">
        <v>0</v>
      </c>
      <c r="O10" s="672">
        <v>0</v>
      </c>
      <c r="P10" s="789">
        <v>0</v>
      </c>
      <c r="Q10" s="789">
        <v>0</v>
      </c>
      <c r="R10" s="789">
        <v>0</v>
      </c>
      <c r="S10" s="672">
        <v>0</v>
      </c>
    </row>
    <row r="11" spans="1:19">
      <c r="A11" s="560">
        <v>5</v>
      </c>
      <c r="B11" s="563" t="s">
        <v>716</v>
      </c>
      <c r="C11" s="671">
        <v>1089682.4947000002</v>
      </c>
      <c r="D11" s="671">
        <v>1039360.64</v>
      </c>
      <c r="E11" s="671">
        <v>33239.71</v>
      </c>
      <c r="F11" s="671">
        <v>10840.574699999999</v>
      </c>
      <c r="G11" s="671">
        <v>6241.57</v>
      </c>
      <c r="H11" s="671">
        <v>0</v>
      </c>
      <c r="I11" s="671">
        <v>30484</v>
      </c>
      <c r="J11" s="671">
        <v>20787</v>
      </c>
      <c r="K11" s="671">
        <v>3324</v>
      </c>
      <c r="L11" s="671">
        <v>3252</v>
      </c>
      <c r="M11" s="671">
        <v>3121</v>
      </c>
      <c r="N11" s="671">
        <v>0</v>
      </c>
      <c r="O11" s="672">
        <v>420</v>
      </c>
      <c r="P11" s="789">
        <v>0.12989999999999999</v>
      </c>
      <c r="Q11" s="789">
        <v>0.1328</v>
      </c>
      <c r="R11" s="789">
        <v>0.12920000000000001</v>
      </c>
      <c r="S11" s="672">
        <v>172.1611</v>
      </c>
    </row>
    <row r="12" spans="1:19">
      <c r="A12" s="560">
        <v>6</v>
      </c>
      <c r="B12" s="563" t="s">
        <v>715</v>
      </c>
      <c r="C12" s="671">
        <v>0</v>
      </c>
      <c r="D12" s="671">
        <v>0</v>
      </c>
      <c r="E12" s="671">
        <v>0</v>
      </c>
      <c r="F12" s="671">
        <v>0</v>
      </c>
      <c r="G12" s="671">
        <v>0</v>
      </c>
      <c r="H12" s="671">
        <v>0</v>
      </c>
      <c r="I12" s="671">
        <v>0</v>
      </c>
      <c r="J12" s="671">
        <v>0</v>
      </c>
      <c r="K12" s="671">
        <v>0</v>
      </c>
      <c r="L12" s="671">
        <v>0</v>
      </c>
      <c r="M12" s="671">
        <v>0</v>
      </c>
      <c r="N12" s="671">
        <v>0</v>
      </c>
      <c r="O12" s="672">
        <v>0</v>
      </c>
      <c r="P12" s="789">
        <v>0</v>
      </c>
      <c r="Q12" s="789">
        <v>0</v>
      </c>
      <c r="R12" s="789">
        <v>0</v>
      </c>
      <c r="S12" s="672">
        <v>0</v>
      </c>
    </row>
    <row r="13" spans="1:19">
      <c r="A13" s="560">
        <v>7</v>
      </c>
      <c r="B13" s="563" t="s">
        <v>714</v>
      </c>
      <c r="C13" s="671">
        <v>91845004.104800016</v>
      </c>
      <c r="D13" s="671">
        <v>86530744.968400002</v>
      </c>
      <c r="E13" s="671">
        <v>2613254.6120000002</v>
      </c>
      <c r="F13" s="671">
        <v>2198907.5769000002</v>
      </c>
      <c r="G13" s="671">
        <v>459912.99659999995</v>
      </c>
      <c r="H13" s="671">
        <v>42183.950900000003</v>
      </c>
      <c r="I13" s="671">
        <v>2923755</v>
      </c>
      <c r="J13" s="671">
        <v>1730615</v>
      </c>
      <c r="K13" s="671">
        <v>261326</v>
      </c>
      <c r="L13" s="671">
        <v>659673</v>
      </c>
      <c r="M13" s="671">
        <v>229957</v>
      </c>
      <c r="N13" s="671">
        <v>42184</v>
      </c>
      <c r="O13" s="672">
        <v>622</v>
      </c>
      <c r="P13" s="789">
        <v>4.9799999999999997E-2</v>
      </c>
      <c r="Q13" s="789">
        <v>5.8099999999999999E-2</v>
      </c>
      <c r="R13" s="789">
        <v>6.2700000000000006E-2</v>
      </c>
      <c r="S13" s="672">
        <v>109.07299999999999</v>
      </c>
    </row>
    <row r="14" spans="1:19">
      <c r="A14" s="570">
        <v>7.1</v>
      </c>
      <c r="B14" s="564" t="s">
        <v>723</v>
      </c>
      <c r="C14" s="671">
        <v>82380981.878700003</v>
      </c>
      <c r="D14" s="671">
        <v>77582518.923700005</v>
      </c>
      <c r="E14" s="671">
        <v>2266813.4328000001</v>
      </c>
      <c r="F14" s="671">
        <v>2029552.5747000002</v>
      </c>
      <c r="G14" s="671">
        <v>459912.99659999995</v>
      </c>
      <c r="H14" s="671">
        <v>42183.950900000003</v>
      </c>
      <c r="I14" s="671">
        <v>2659340</v>
      </c>
      <c r="J14" s="671">
        <v>1551651</v>
      </c>
      <c r="K14" s="671">
        <v>226682</v>
      </c>
      <c r="L14" s="671">
        <v>608866</v>
      </c>
      <c r="M14" s="671">
        <v>229957</v>
      </c>
      <c r="N14" s="671">
        <v>42184</v>
      </c>
      <c r="O14" s="672">
        <v>544</v>
      </c>
      <c r="P14" s="789">
        <v>4.9200000000000001E-2</v>
      </c>
      <c r="Q14" s="789">
        <v>5.7500000000000002E-2</v>
      </c>
      <c r="R14" s="789">
        <v>6.2799999999999995E-2</v>
      </c>
      <c r="S14" s="672">
        <v>109.0389</v>
      </c>
    </row>
    <row r="15" spans="1:19">
      <c r="A15" s="570">
        <v>7.2</v>
      </c>
      <c r="B15" s="564" t="s">
        <v>725</v>
      </c>
      <c r="C15" s="671">
        <v>5745593.0532000009</v>
      </c>
      <c r="D15" s="671">
        <v>5462737.4143000003</v>
      </c>
      <c r="E15" s="671">
        <v>155657.11450000003</v>
      </c>
      <c r="F15" s="671">
        <v>127198.52439999999</v>
      </c>
      <c r="G15" s="671">
        <v>0</v>
      </c>
      <c r="H15" s="671">
        <v>0</v>
      </c>
      <c r="I15" s="671">
        <v>162980</v>
      </c>
      <c r="J15" s="671">
        <v>109254</v>
      </c>
      <c r="K15" s="671">
        <v>15566</v>
      </c>
      <c r="L15" s="671">
        <v>38160</v>
      </c>
      <c r="M15" s="671">
        <v>0</v>
      </c>
      <c r="N15" s="671">
        <v>0</v>
      </c>
      <c r="O15" s="672">
        <v>47</v>
      </c>
      <c r="P15" s="789">
        <v>5.2900000000000003E-2</v>
      </c>
      <c r="Q15" s="789">
        <v>6.7299999999999999E-2</v>
      </c>
      <c r="R15" s="789">
        <v>6.4500000000000002E-2</v>
      </c>
      <c r="S15" s="672">
        <v>107.8781</v>
      </c>
    </row>
    <row r="16" spans="1:19">
      <c r="A16" s="570">
        <v>7.3</v>
      </c>
      <c r="B16" s="564" t="s">
        <v>722</v>
      </c>
      <c r="C16" s="671">
        <v>3718429.1729000001</v>
      </c>
      <c r="D16" s="671">
        <v>3485488.6304000001</v>
      </c>
      <c r="E16" s="671">
        <v>190784.06469999999</v>
      </c>
      <c r="F16" s="671">
        <v>42156.477800000001</v>
      </c>
      <c r="G16" s="671">
        <v>0</v>
      </c>
      <c r="H16" s="671">
        <v>0</v>
      </c>
      <c r="I16" s="671">
        <v>101435</v>
      </c>
      <c r="J16" s="671">
        <v>69710</v>
      </c>
      <c r="K16" s="671">
        <v>19078</v>
      </c>
      <c r="L16" s="671">
        <v>12647</v>
      </c>
      <c r="M16" s="671">
        <v>0</v>
      </c>
      <c r="N16" s="671">
        <v>0</v>
      </c>
      <c r="O16" s="672">
        <v>31</v>
      </c>
      <c r="P16" s="789">
        <v>5.2400000000000002E-2</v>
      </c>
      <c r="Q16" s="789">
        <v>5.8900000000000001E-2</v>
      </c>
      <c r="R16" s="789">
        <v>5.8299999999999998E-2</v>
      </c>
      <c r="S16" s="672">
        <v>111.6755</v>
      </c>
    </row>
    <row r="17" spans="1:19">
      <c r="A17" s="560">
        <v>8</v>
      </c>
      <c r="B17" s="563" t="s">
        <v>721</v>
      </c>
      <c r="C17" s="671">
        <v>0</v>
      </c>
      <c r="D17" s="671">
        <v>0</v>
      </c>
      <c r="E17" s="671">
        <v>0</v>
      </c>
      <c r="F17" s="671">
        <v>0</v>
      </c>
      <c r="G17" s="671">
        <v>0</v>
      </c>
      <c r="H17" s="671">
        <v>0</v>
      </c>
      <c r="I17" s="671">
        <v>0</v>
      </c>
      <c r="J17" s="671">
        <v>0</v>
      </c>
      <c r="K17" s="671">
        <v>0</v>
      </c>
      <c r="L17" s="671">
        <v>0</v>
      </c>
      <c r="M17" s="671">
        <v>0</v>
      </c>
      <c r="N17" s="671">
        <v>0</v>
      </c>
      <c r="O17" s="672">
        <v>0</v>
      </c>
      <c r="P17" s="789">
        <v>0</v>
      </c>
      <c r="Q17" s="789">
        <v>0</v>
      </c>
      <c r="R17" s="789">
        <v>0</v>
      </c>
      <c r="S17" s="672">
        <v>0</v>
      </c>
    </row>
    <row r="18" spans="1:19">
      <c r="A18" s="561">
        <v>9</v>
      </c>
      <c r="B18" s="565" t="s">
        <v>713</v>
      </c>
      <c r="C18" s="673">
        <v>0</v>
      </c>
      <c r="D18" s="673">
        <v>0</v>
      </c>
      <c r="E18" s="673">
        <v>0</v>
      </c>
      <c r="F18" s="673">
        <v>0</v>
      </c>
      <c r="G18" s="673">
        <v>0</v>
      </c>
      <c r="H18" s="673">
        <v>0</v>
      </c>
      <c r="I18" s="673">
        <v>0</v>
      </c>
      <c r="J18" s="673">
        <v>0</v>
      </c>
      <c r="K18" s="673">
        <v>0</v>
      </c>
      <c r="L18" s="673">
        <v>0</v>
      </c>
      <c r="M18" s="673">
        <v>0</v>
      </c>
      <c r="N18" s="673">
        <v>0</v>
      </c>
      <c r="O18" s="674">
        <v>0</v>
      </c>
      <c r="P18" s="790">
        <v>0</v>
      </c>
      <c r="Q18" s="790">
        <v>0</v>
      </c>
      <c r="R18" s="790">
        <v>0</v>
      </c>
      <c r="S18" s="674">
        <v>0</v>
      </c>
    </row>
    <row r="19" spans="1:19" s="678" customFormat="1">
      <c r="A19" s="675">
        <v>10</v>
      </c>
      <c r="B19" s="566" t="s">
        <v>724</v>
      </c>
      <c r="C19" s="676">
        <v>98059565.60860002</v>
      </c>
      <c r="D19" s="676">
        <v>92186391.105100006</v>
      </c>
      <c r="E19" s="676">
        <v>2782416.2344000004</v>
      </c>
      <c r="F19" s="676">
        <v>2492796.3916000002</v>
      </c>
      <c r="G19" s="676">
        <v>511641.78659999993</v>
      </c>
      <c r="H19" s="676">
        <v>86320.09090000001</v>
      </c>
      <c r="I19" s="676">
        <v>3211952</v>
      </c>
      <c r="J19" s="676">
        <v>1843728</v>
      </c>
      <c r="K19" s="676">
        <v>278242</v>
      </c>
      <c r="L19" s="676">
        <v>747840</v>
      </c>
      <c r="M19" s="676">
        <v>255822</v>
      </c>
      <c r="N19" s="676">
        <v>86320</v>
      </c>
      <c r="O19" s="677">
        <v>1271</v>
      </c>
      <c r="P19" s="791">
        <v>6.6000000000000003E-2</v>
      </c>
      <c r="Q19" s="791">
        <v>7.3400000000000007E-2</v>
      </c>
      <c r="R19" s="791">
        <v>6.6500000000000004E-2</v>
      </c>
      <c r="S19" s="677">
        <v>105.7131</v>
      </c>
    </row>
    <row r="20" spans="1:19" ht="25.5">
      <c r="A20" s="570">
        <v>10.1</v>
      </c>
      <c r="B20" s="564" t="s">
        <v>729</v>
      </c>
      <c r="C20" s="671">
        <v>0</v>
      </c>
      <c r="D20" s="671">
        <v>0</v>
      </c>
      <c r="E20" s="671">
        <v>0</v>
      </c>
      <c r="F20" s="671">
        <v>0</v>
      </c>
      <c r="G20" s="671">
        <v>0</v>
      </c>
      <c r="H20" s="671">
        <v>0</v>
      </c>
      <c r="I20" s="671">
        <v>0</v>
      </c>
      <c r="J20" s="671">
        <v>0</v>
      </c>
      <c r="K20" s="671">
        <v>0</v>
      </c>
      <c r="L20" s="671">
        <v>0</v>
      </c>
      <c r="M20" s="671">
        <v>0</v>
      </c>
      <c r="N20" s="671">
        <v>0</v>
      </c>
      <c r="O20" s="672">
        <v>0</v>
      </c>
      <c r="P20" s="789">
        <v>0</v>
      </c>
      <c r="Q20" s="789">
        <v>0</v>
      </c>
      <c r="R20" s="789">
        <v>0</v>
      </c>
      <c r="S20" s="672">
        <v>0</v>
      </c>
    </row>
  </sheetData>
  <mergeCells count="8">
    <mergeCell ref="C5:H5"/>
    <mergeCell ref="I5:N5"/>
    <mergeCell ref="A5:B6"/>
    <mergeCell ref="S5:S6"/>
    <mergeCell ref="R5:R6"/>
    <mergeCell ref="Q5:Q6"/>
    <mergeCell ref="P5:P6"/>
    <mergeCell ref="O5:O6"/>
  </mergeCells>
  <pageMargins left="0.7" right="0.7" top="0.75" bottom="0.75" header="0.3" footer="0.3"/>
  <pageSetup paperSize="9" orientation="portrait" r:id="rId1"/>
  <headerFooter>
    <oddHeader>&amp;C&amp;"Calibri"&amp;10&amp;K0078D7Classification: Restricted to Partners&amp;1#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pane xSplit="1" ySplit="5" topLeftCell="B6" activePane="bottomRight" state="frozen"/>
      <selection activeCell="B9" sqref="B9"/>
      <selection pane="topRight" activeCell="B9" sqref="B9"/>
      <selection pane="bottomLeft" activeCell="B9" sqref="B9"/>
      <selection pane="bottomRight" activeCell="B2" sqref="B2"/>
    </sheetView>
  </sheetViews>
  <sheetFormatPr defaultColWidth="9.140625" defaultRowHeight="14.25"/>
  <cols>
    <col min="1" max="1" width="9.5703125" style="4" bestFit="1" customWidth="1"/>
    <col min="2" max="2" width="55.140625" style="4" bestFit="1" customWidth="1"/>
    <col min="3" max="3" width="11.7109375" style="4" customWidth="1"/>
    <col min="4" max="4" width="13.28515625" style="4" customWidth="1"/>
    <col min="5" max="5" width="14.5703125" style="4" customWidth="1"/>
    <col min="6" max="6" width="11.7109375" style="4" customWidth="1"/>
    <col min="7" max="7" width="13.7109375" style="4" customWidth="1"/>
    <col min="8" max="8" width="14.5703125" style="4" customWidth="1"/>
    <col min="9" max="16384" width="9.140625" style="5"/>
  </cols>
  <sheetData>
    <row r="1" spans="1:14">
      <c r="A1" s="2" t="s">
        <v>30</v>
      </c>
      <c r="B1" s="4" t="str">
        <f>'1. key ratios '!B1</f>
        <v>JSC ProCredit Bank</v>
      </c>
    </row>
    <row r="2" spans="1:14">
      <c r="A2" s="2" t="s">
        <v>31</v>
      </c>
      <c r="B2" s="455">
        <v>44742</v>
      </c>
    </row>
    <row r="3" spans="1:14">
      <c r="A3" s="2"/>
    </row>
    <row r="4" spans="1:14" ht="15" thickBot="1">
      <c r="A4" s="17" t="s">
        <v>32</v>
      </c>
      <c r="B4" s="18" t="s">
        <v>33</v>
      </c>
      <c r="C4" s="17"/>
      <c r="D4" s="19"/>
      <c r="E4" s="19"/>
      <c r="F4" s="20"/>
      <c r="G4" s="20"/>
      <c r="H4" s="21" t="s">
        <v>73</v>
      </c>
    </row>
    <row r="5" spans="1:14">
      <c r="A5" s="22"/>
      <c r="B5" s="23"/>
      <c r="C5" s="681" t="s">
        <v>68</v>
      </c>
      <c r="D5" s="682"/>
      <c r="E5" s="683"/>
      <c r="F5" s="681" t="s">
        <v>72</v>
      </c>
      <c r="G5" s="682"/>
      <c r="H5" s="684"/>
    </row>
    <row r="6" spans="1:14">
      <c r="A6" s="24" t="s">
        <v>6</v>
      </c>
      <c r="B6" s="25" t="s">
        <v>34</v>
      </c>
      <c r="C6" s="26" t="s">
        <v>69</v>
      </c>
      <c r="D6" s="26" t="s">
        <v>70</v>
      </c>
      <c r="E6" s="26" t="s">
        <v>71</v>
      </c>
      <c r="F6" s="26" t="s">
        <v>69</v>
      </c>
      <c r="G6" s="26" t="s">
        <v>70</v>
      </c>
      <c r="H6" s="27" t="s">
        <v>71</v>
      </c>
    </row>
    <row r="7" spans="1:14">
      <c r="A7" s="24">
        <v>1</v>
      </c>
      <c r="B7" s="28" t="s">
        <v>35</v>
      </c>
      <c r="C7" s="29">
        <v>17364635.649999999</v>
      </c>
      <c r="D7" s="29">
        <v>18044313.530000001</v>
      </c>
      <c r="E7" s="30">
        <v>35408949.18</v>
      </c>
      <c r="F7" s="31">
        <v>15043720.710000001</v>
      </c>
      <c r="G7" s="32">
        <v>30801844.739999998</v>
      </c>
      <c r="H7" s="33">
        <v>45845565.450000003</v>
      </c>
      <c r="I7" s="609"/>
      <c r="J7" s="609"/>
      <c r="K7" s="609"/>
      <c r="L7" s="609"/>
      <c r="M7" s="609"/>
      <c r="N7" s="609"/>
    </row>
    <row r="8" spans="1:14">
      <c r="A8" s="24">
        <v>2</v>
      </c>
      <c r="B8" s="28" t="s">
        <v>36</v>
      </c>
      <c r="C8" s="29">
        <v>31530595.309999999</v>
      </c>
      <c r="D8" s="29">
        <v>204363504.62</v>
      </c>
      <c r="E8" s="30">
        <v>235894099.93000001</v>
      </c>
      <c r="F8" s="31">
        <v>3408453.08</v>
      </c>
      <c r="G8" s="32">
        <v>192760256.41</v>
      </c>
      <c r="H8" s="33">
        <v>196168709.49000001</v>
      </c>
      <c r="I8" s="609"/>
      <c r="J8" s="609"/>
      <c r="K8" s="609"/>
      <c r="L8" s="609"/>
      <c r="M8" s="609"/>
      <c r="N8" s="609"/>
    </row>
    <row r="9" spans="1:14">
      <c r="A9" s="24">
        <v>3</v>
      </c>
      <c r="B9" s="28" t="s">
        <v>37</v>
      </c>
      <c r="C9" s="29">
        <v>10436013.32</v>
      </c>
      <c r="D9" s="29">
        <v>96951289.640000001</v>
      </c>
      <c r="E9" s="30">
        <v>107387302.96000001</v>
      </c>
      <c r="F9" s="31">
        <v>10198354.5</v>
      </c>
      <c r="G9" s="32">
        <v>65396292.280000001</v>
      </c>
      <c r="H9" s="33">
        <v>75594646.780000001</v>
      </c>
      <c r="I9" s="609"/>
      <c r="J9" s="609"/>
      <c r="K9" s="609"/>
      <c r="L9" s="609"/>
      <c r="M9" s="609"/>
      <c r="N9" s="609"/>
    </row>
    <row r="10" spans="1:14">
      <c r="A10" s="24">
        <v>4</v>
      </c>
      <c r="B10" s="28" t="s">
        <v>38</v>
      </c>
      <c r="C10" s="29">
        <v>0</v>
      </c>
      <c r="D10" s="29">
        <v>0</v>
      </c>
      <c r="E10" s="30">
        <v>0</v>
      </c>
      <c r="F10" s="31">
        <v>0</v>
      </c>
      <c r="G10" s="32">
        <v>0</v>
      </c>
      <c r="H10" s="33">
        <v>0</v>
      </c>
      <c r="I10" s="609"/>
      <c r="J10" s="609"/>
      <c r="K10" s="609"/>
      <c r="L10" s="609"/>
      <c r="M10" s="609"/>
      <c r="N10" s="609"/>
    </row>
    <row r="11" spans="1:14">
      <c r="A11" s="24">
        <v>5</v>
      </c>
      <c r="B11" s="28" t="s">
        <v>39</v>
      </c>
      <c r="C11" s="29">
        <v>68220808.359999999</v>
      </c>
      <c r="D11" s="29">
        <v>0</v>
      </c>
      <c r="E11" s="30">
        <v>68220808.359999999</v>
      </c>
      <c r="F11" s="31">
        <v>63335037.299999997</v>
      </c>
      <c r="G11" s="32">
        <v>0</v>
      </c>
      <c r="H11" s="33">
        <v>63335037.299999997</v>
      </c>
      <c r="I11" s="609"/>
      <c r="J11" s="609"/>
      <c r="K11" s="609"/>
      <c r="L11" s="609"/>
      <c r="M11" s="609"/>
      <c r="N11" s="609"/>
    </row>
    <row r="12" spans="1:14">
      <c r="A12" s="24">
        <v>6.1</v>
      </c>
      <c r="B12" s="34" t="s">
        <v>40</v>
      </c>
      <c r="C12" s="29">
        <v>364932146.93000001</v>
      </c>
      <c r="D12" s="29">
        <v>891308498.33000004</v>
      </c>
      <c r="E12" s="30">
        <v>1256240645.26</v>
      </c>
      <c r="F12" s="31">
        <v>369238896.04000002</v>
      </c>
      <c r="G12" s="32">
        <v>1009574229.21</v>
      </c>
      <c r="H12" s="33">
        <v>1378813125.25</v>
      </c>
      <c r="I12" s="609"/>
      <c r="J12" s="609"/>
      <c r="K12" s="609"/>
      <c r="L12" s="609"/>
      <c r="M12" s="609"/>
      <c r="N12" s="609"/>
    </row>
    <row r="13" spans="1:14">
      <c r="A13" s="24">
        <v>6.2</v>
      </c>
      <c r="B13" s="34" t="s">
        <v>41</v>
      </c>
      <c r="C13" s="29">
        <v>-10611088.27</v>
      </c>
      <c r="D13" s="29">
        <v>-32355212.920000002</v>
      </c>
      <c r="E13" s="30">
        <v>-42966301.189999998</v>
      </c>
      <c r="F13" s="31">
        <v>-15558316.279999999</v>
      </c>
      <c r="G13" s="32">
        <v>-56549718.450000003</v>
      </c>
      <c r="H13" s="33">
        <v>-72108034.730000004</v>
      </c>
      <c r="I13" s="609"/>
      <c r="J13" s="609"/>
      <c r="K13" s="609"/>
      <c r="L13" s="609"/>
      <c r="M13" s="609"/>
      <c r="N13" s="609"/>
    </row>
    <row r="14" spans="1:14">
      <c r="A14" s="24">
        <v>6</v>
      </c>
      <c r="B14" s="28" t="s">
        <v>42</v>
      </c>
      <c r="C14" s="30">
        <v>354321058.66000003</v>
      </c>
      <c r="D14" s="30">
        <v>858953285.41000009</v>
      </c>
      <c r="E14" s="30">
        <v>1213274344.0700002</v>
      </c>
      <c r="F14" s="30">
        <v>353680579.76000005</v>
      </c>
      <c r="G14" s="30">
        <v>953024510.75999999</v>
      </c>
      <c r="H14" s="33">
        <v>1306705090.52</v>
      </c>
      <c r="I14" s="609"/>
      <c r="J14" s="609"/>
      <c r="K14" s="609"/>
      <c r="L14" s="609"/>
      <c r="M14" s="609"/>
      <c r="N14" s="609"/>
    </row>
    <row r="15" spans="1:14">
      <c r="A15" s="24">
        <v>7</v>
      </c>
      <c r="B15" s="28" t="s">
        <v>43</v>
      </c>
      <c r="C15" s="29">
        <v>3045498.4</v>
      </c>
      <c r="D15" s="29">
        <v>2854925.3812000002</v>
      </c>
      <c r="E15" s="30">
        <v>5900423.7812000001</v>
      </c>
      <c r="F15" s="31">
        <v>3319744.4000000004</v>
      </c>
      <c r="G15" s="32">
        <v>5385636.1500000004</v>
      </c>
      <c r="H15" s="33">
        <v>8705380.5500000007</v>
      </c>
      <c r="I15" s="609"/>
      <c r="J15" s="609"/>
      <c r="K15" s="609"/>
      <c r="L15" s="609"/>
      <c r="M15" s="609"/>
      <c r="N15" s="609"/>
    </row>
    <row r="16" spans="1:14">
      <c r="A16" s="24">
        <v>8</v>
      </c>
      <c r="B16" s="28" t="s">
        <v>197</v>
      </c>
      <c r="C16" s="29">
        <v>184536.97</v>
      </c>
      <c r="D16" s="29" t="s">
        <v>757</v>
      </c>
      <c r="E16" s="30">
        <v>184536.97</v>
      </c>
      <c r="F16" s="31">
        <v>141366.5</v>
      </c>
      <c r="G16" s="32" t="s">
        <v>757</v>
      </c>
      <c r="H16" s="33">
        <v>141366.5</v>
      </c>
      <c r="I16" s="609"/>
      <c r="J16" s="609"/>
      <c r="K16" s="609"/>
      <c r="L16" s="609"/>
      <c r="M16" s="609"/>
      <c r="N16" s="609"/>
    </row>
    <row r="17" spans="1:14">
      <c r="A17" s="24">
        <v>9</v>
      </c>
      <c r="B17" s="28" t="s">
        <v>44</v>
      </c>
      <c r="C17" s="29">
        <v>6298572.1799999997</v>
      </c>
      <c r="D17" s="29">
        <v>50854.65</v>
      </c>
      <c r="E17" s="30">
        <v>6349426.8300000001</v>
      </c>
      <c r="F17" s="31">
        <v>6298572.1799999997</v>
      </c>
      <c r="G17" s="32">
        <v>62053.2</v>
      </c>
      <c r="H17" s="33">
        <v>6360625.3799999999</v>
      </c>
      <c r="I17" s="609"/>
      <c r="J17" s="609"/>
      <c r="K17" s="609"/>
      <c r="L17" s="609"/>
      <c r="M17" s="609"/>
      <c r="N17" s="609"/>
    </row>
    <row r="18" spans="1:14">
      <c r="A18" s="24">
        <v>10</v>
      </c>
      <c r="B18" s="28" t="s">
        <v>45</v>
      </c>
      <c r="C18" s="29">
        <v>48769335.229999997</v>
      </c>
      <c r="D18" s="29" t="s">
        <v>757</v>
      </c>
      <c r="E18" s="30">
        <v>48769335.229999997</v>
      </c>
      <c r="F18" s="31">
        <v>52525500.619999997</v>
      </c>
      <c r="G18" s="32" t="s">
        <v>757</v>
      </c>
      <c r="H18" s="33">
        <v>52525500.619999997</v>
      </c>
      <c r="I18" s="609"/>
      <c r="J18" s="609"/>
      <c r="K18" s="609"/>
      <c r="L18" s="609"/>
      <c r="M18" s="609"/>
      <c r="N18" s="609"/>
    </row>
    <row r="19" spans="1:14">
      <c r="A19" s="24">
        <v>11</v>
      </c>
      <c r="B19" s="28" t="s">
        <v>46</v>
      </c>
      <c r="C19" s="29">
        <v>9455020.5099999979</v>
      </c>
      <c r="D19" s="29">
        <v>6406264.75</v>
      </c>
      <c r="E19" s="30">
        <v>15861285.259999998</v>
      </c>
      <c r="F19" s="31">
        <v>16134072.479999999</v>
      </c>
      <c r="G19" s="32">
        <v>7059900.1499999994</v>
      </c>
      <c r="H19" s="33">
        <v>23193972.629999999</v>
      </c>
      <c r="I19" s="609"/>
      <c r="J19" s="609"/>
      <c r="K19" s="609"/>
      <c r="L19" s="609"/>
      <c r="M19" s="609"/>
      <c r="N19" s="609"/>
    </row>
    <row r="20" spans="1:14">
      <c r="A20" s="24">
        <v>12</v>
      </c>
      <c r="B20" s="36" t="s">
        <v>47</v>
      </c>
      <c r="C20" s="30">
        <v>549626074.59000003</v>
      </c>
      <c r="D20" s="30">
        <v>1187624437.9812002</v>
      </c>
      <c r="E20" s="30">
        <v>1737250512.5712004</v>
      </c>
      <c r="F20" s="30">
        <v>524085401.53000003</v>
      </c>
      <c r="G20" s="30">
        <v>1254490493.6900003</v>
      </c>
      <c r="H20" s="33">
        <v>1778575895.2200003</v>
      </c>
      <c r="I20" s="609"/>
      <c r="J20" s="609"/>
      <c r="K20" s="609"/>
      <c r="L20" s="609"/>
      <c r="M20" s="609"/>
      <c r="N20" s="609"/>
    </row>
    <row r="21" spans="1:14">
      <c r="A21" s="24"/>
      <c r="B21" s="25" t="s">
        <v>48</v>
      </c>
      <c r="C21" s="37"/>
      <c r="D21" s="37"/>
      <c r="E21" s="37">
        <v>0</v>
      </c>
      <c r="F21" s="38"/>
      <c r="G21" s="39"/>
      <c r="H21" s="40">
        <v>0</v>
      </c>
      <c r="I21" s="609"/>
      <c r="J21" s="609"/>
      <c r="K21" s="609"/>
      <c r="L21" s="609"/>
      <c r="M21" s="609"/>
      <c r="N21" s="609"/>
    </row>
    <row r="22" spans="1:14">
      <c r="A22" s="24">
        <v>13</v>
      </c>
      <c r="B22" s="28" t="s">
        <v>49</v>
      </c>
      <c r="C22" s="29">
        <v>0</v>
      </c>
      <c r="D22" s="29">
        <v>0</v>
      </c>
      <c r="E22" s="30">
        <v>0</v>
      </c>
      <c r="F22" s="31">
        <v>0</v>
      </c>
      <c r="G22" s="32">
        <v>0</v>
      </c>
      <c r="H22" s="33">
        <v>0</v>
      </c>
      <c r="I22" s="609"/>
      <c r="J22" s="609"/>
      <c r="K22" s="609"/>
      <c r="L22" s="609"/>
      <c r="M22" s="609"/>
      <c r="N22" s="609"/>
    </row>
    <row r="23" spans="1:14">
      <c r="A23" s="24">
        <v>14</v>
      </c>
      <c r="B23" s="28" t="s">
        <v>50</v>
      </c>
      <c r="C23" s="29">
        <v>92401617.749999985</v>
      </c>
      <c r="D23" s="29">
        <v>164565425.72000003</v>
      </c>
      <c r="E23" s="30">
        <v>256967043.47000003</v>
      </c>
      <c r="F23" s="31">
        <v>96237051.160000011</v>
      </c>
      <c r="G23" s="32">
        <v>172967443.37</v>
      </c>
      <c r="H23" s="33">
        <v>269204494.53000003</v>
      </c>
      <c r="I23" s="609"/>
      <c r="J23" s="609"/>
      <c r="K23" s="609"/>
      <c r="L23" s="609"/>
      <c r="M23" s="609"/>
      <c r="N23" s="609"/>
    </row>
    <row r="24" spans="1:14">
      <c r="A24" s="24">
        <v>15</v>
      </c>
      <c r="B24" s="28" t="s">
        <v>51</v>
      </c>
      <c r="C24" s="29">
        <v>69214273.49000001</v>
      </c>
      <c r="D24" s="29">
        <v>288360199.25</v>
      </c>
      <c r="E24" s="30">
        <v>357574472.74000001</v>
      </c>
      <c r="F24" s="31">
        <v>78414641.840000004</v>
      </c>
      <c r="G24" s="32">
        <v>272504097.68999994</v>
      </c>
      <c r="H24" s="33">
        <v>350918739.52999997</v>
      </c>
      <c r="I24" s="609"/>
      <c r="J24" s="609"/>
      <c r="K24" s="609"/>
      <c r="L24" s="609"/>
      <c r="M24" s="609"/>
      <c r="N24" s="609"/>
    </row>
    <row r="25" spans="1:14">
      <c r="A25" s="24">
        <v>16</v>
      </c>
      <c r="B25" s="28" t="s">
        <v>52</v>
      </c>
      <c r="C25" s="29">
        <v>61369952.380000003</v>
      </c>
      <c r="D25" s="29">
        <v>267837109.62</v>
      </c>
      <c r="E25" s="30">
        <v>329207062</v>
      </c>
      <c r="F25" s="31">
        <v>46360559.450000003</v>
      </c>
      <c r="G25" s="32">
        <v>283925010.19999999</v>
      </c>
      <c r="H25" s="33">
        <v>330285569.64999998</v>
      </c>
      <c r="I25" s="609"/>
      <c r="J25" s="609"/>
      <c r="K25" s="609"/>
      <c r="L25" s="609"/>
      <c r="M25" s="609"/>
      <c r="N25" s="609"/>
    </row>
    <row r="26" spans="1:14">
      <c r="A26" s="24">
        <v>17</v>
      </c>
      <c r="B26" s="28" t="s">
        <v>53</v>
      </c>
      <c r="C26" s="37"/>
      <c r="D26" s="37"/>
      <c r="E26" s="30">
        <v>0</v>
      </c>
      <c r="F26" s="38"/>
      <c r="G26" s="39"/>
      <c r="H26" s="33">
        <v>0</v>
      </c>
      <c r="I26" s="609"/>
      <c r="J26" s="609"/>
      <c r="K26" s="609"/>
      <c r="L26" s="609"/>
      <c r="M26" s="609"/>
      <c r="N26" s="609"/>
    </row>
    <row r="27" spans="1:14">
      <c r="A27" s="24">
        <v>18</v>
      </c>
      <c r="B27" s="28" t="s">
        <v>54</v>
      </c>
      <c r="C27" s="29">
        <v>30553939.25</v>
      </c>
      <c r="D27" s="29">
        <v>442092296.15710002</v>
      </c>
      <c r="E27" s="30">
        <v>472646235.40710002</v>
      </c>
      <c r="F27" s="31">
        <v>30367398.75</v>
      </c>
      <c r="G27" s="32">
        <v>494242758.24777818</v>
      </c>
      <c r="H27" s="33">
        <v>524610156.99777818</v>
      </c>
      <c r="I27" s="609"/>
      <c r="J27" s="609"/>
      <c r="K27" s="609"/>
      <c r="L27" s="609"/>
      <c r="M27" s="609"/>
      <c r="N27" s="609"/>
    </row>
    <row r="28" spans="1:14">
      <c r="A28" s="24">
        <v>19</v>
      </c>
      <c r="B28" s="28" t="s">
        <v>55</v>
      </c>
      <c r="C28" s="29">
        <v>1181331.71</v>
      </c>
      <c r="D28" s="29">
        <v>6347197.9800000004</v>
      </c>
      <c r="E28" s="30">
        <v>7528529.6900000004</v>
      </c>
      <c r="F28" s="31">
        <v>685985.06</v>
      </c>
      <c r="G28" s="32">
        <v>7741149.0300000003</v>
      </c>
      <c r="H28" s="33">
        <v>8427134.0899999999</v>
      </c>
      <c r="I28" s="609"/>
      <c r="J28" s="609"/>
      <c r="K28" s="609"/>
      <c r="L28" s="609"/>
      <c r="M28" s="609"/>
      <c r="N28" s="609"/>
    </row>
    <row r="29" spans="1:14">
      <c r="A29" s="24">
        <v>20</v>
      </c>
      <c r="B29" s="28" t="s">
        <v>56</v>
      </c>
      <c r="C29" s="29">
        <v>9535346.0694000013</v>
      </c>
      <c r="D29" s="29">
        <v>8719912.1977999993</v>
      </c>
      <c r="E29" s="30">
        <v>18255258.267200001</v>
      </c>
      <c r="F29" s="31">
        <v>13388032.949999999</v>
      </c>
      <c r="G29" s="32">
        <v>8709211.5299999993</v>
      </c>
      <c r="H29" s="33">
        <v>22097244.479999997</v>
      </c>
      <c r="I29" s="609"/>
      <c r="J29" s="609"/>
      <c r="K29" s="609"/>
      <c r="L29" s="609"/>
      <c r="M29" s="609"/>
      <c r="N29" s="609"/>
    </row>
    <row r="30" spans="1:14">
      <c r="A30" s="24">
        <v>21</v>
      </c>
      <c r="B30" s="28" t="s">
        <v>57</v>
      </c>
      <c r="C30" s="29">
        <v>0</v>
      </c>
      <c r="D30" s="29">
        <v>22732750</v>
      </c>
      <c r="E30" s="30">
        <v>22732750</v>
      </c>
      <c r="F30" s="31">
        <v>0</v>
      </c>
      <c r="G30" s="32">
        <v>50407000</v>
      </c>
      <c r="H30" s="33">
        <v>50407000</v>
      </c>
      <c r="I30" s="609"/>
      <c r="J30" s="609"/>
      <c r="K30" s="609"/>
      <c r="L30" s="609"/>
      <c r="M30" s="609"/>
      <c r="N30" s="609"/>
    </row>
    <row r="31" spans="1:14">
      <c r="A31" s="24">
        <v>22</v>
      </c>
      <c r="B31" s="36" t="s">
        <v>58</v>
      </c>
      <c r="C31" s="30">
        <v>264256460.64940003</v>
      </c>
      <c r="D31" s="30">
        <v>1200654890.9249001</v>
      </c>
      <c r="E31" s="30">
        <v>1464911351.5743001</v>
      </c>
      <c r="F31" s="30">
        <v>265453669.20999998</v>
      </c>
      <c r="G31" s="30">
        <v>1290496670.0677781</v>
      </c>
      <c r="H31" s="33">
        <v>1555950339.2777781</v>
      </c>
      <c r="I31" s="609"/>
      <c r="J31" s="609"/>
      <c r="K31" s="609"/>
      <c r="L31" s="609"/>
      <c r="M31" s="609"/>
      <c r="N31" s="609"/>
    </row>
    <row r="32" spans="1:14">
      <c r="A32" s="24"/>
      <c r="B32" s="25" t="s">
        <v>59</v>
      </c>
      <c r="C32" s="37"/>
      <c r="D32" s="37"/>
      <c r="E32" s="29">
        <v>0</v>
      </c>
      <c r="F32" s="38"/>
      <c r="G32" s="39"/>
      <c r="H32" s="40">
        <v>0</v>
      </c>
      <c r="I32" s="609"/>
      <c r="J32" s="609"/>
      <c r="K32" s="609"/>
      <c r="L32" s="609"/>
      <c r="M32" s="609"/>
      <c r="N32" s="609"/>
    </row>
    <row r="33" spans="1:14">
      <c r="A33" s="24">
        <v>23</v>
      </c>
      <c r="B33" s="28" t="s">
        <v>60</v>
      </c>
      <c r="C33" s="29">
        <v>112482804.98999999</v>
      </c>
      <c r="D33" s="37" t="s">
        <v>757</v>
      </c>
      <c r="E33" s="30">
        <v>112482804.98999999</v>
      </c>
      <c r="F33" s="31">
        <v>100351374.99000001</v>
      </c>
      <c r="G33" s="39" t="s">
        <v>757</v>
      </c>
      <c r="H33" s="33">
        <v>100351374.99000001</v>
      </c>
      <c r="I33" s="609"/>
      <c r="J33" s="609"/>
      <c r="K33" s="609"/>
      <c r="L33" s="609"/>
      <c r="M33" s="609"/>
      <c r="N33" s="609"/>
    </row>
    <row r="34" spans="1:14">
      <c r="A34" s="24">
        <v>24</v>
      </c>
      <c r="B34" s="28" t="s">
        <v>61</v>
      </c>
      <c r="C34" s="29">
        <v>0</v>
      </c>
      <c r="D34" s="37" t="s">
        <v>757</v>
      </c>
      <c r="E34" s="30">
        <v>0</v>
      </c>
      <c r="F34" s="31">
        <v>0</v>
      </c>
      <c r="G34" s="39" t="s">
        <v>757</v>
      </c>
      <c r="H34" s="33">
        <v>0</v>
      </c>
      <c r="I34" s="609"/>
      <c r="J34" s="609"/>
      <c r="K34" s="609"/>
      <c r="L34" s="609"/>
      <c r="M34" s="609"/>
      <c r="N34" s="609"/>
    </row>
    <row r="35" spans="1:14">
      <c r="A35" s="24">
        <v>25</v>
      </c>
      <c r="B35" s="35" t="s">
        <v>62</v>
      </c>
      <c r="C35" s="29">
        <v>0</v>
      </c>
      <c r="D35" s="37" t="s">
        <v>757</v>
      </c>
      <c r="E35" s="30">
        <v>0</v>
      </c>
      <c r="F35" s="31">
        <v>0</v>
      </c>
      <c r="G35" s="39" t="s">
        <v>757</v>
      </c>
      <c r="H35" s="33">
        <v>0</v>
      </c>
      <c r="I35" s="609"/>
      <c r="J35" s="609"/>
      <c r="K35" s="609"/>
      <c r="L35" s="609"/>
      <c r="M35" s="609"/>
      <c r="N35" s="609"/>
    </row>
    <row r="36" spans="1:14">
      <c r="A36" s="24">
        <v>26</v>
      </c>
      <c r="B36" s="28" t="s">
        <v>63</v>
      </c>
      <c r="C36" s="29">
        <v>72117569.840000004</v>
      </c>
      <c r="D36" s="37" t="s">
        <v>757</v>
      </c>
      <c r="E36" s="30">
        <v>72117569.840000004</v>
      </c>
      <c r="F36" s="31">
        <v>51324298.829999998</v>
      </c>
      <c r="G36" s="39" t="s">
        <v>757</v>
      </c>
      <c r="H36" s="33">
        <v>51324298.829999998</v>
      </c>
      <c r="I36" s="609"/>
      <c r="J36" s="609"/>
      <c r="K36" s="609"/>
      <c r="L36" s="609"/>
      <c r="M36" s="609"/>
      <c r="N36" s="609"/>
    </row>
    <row r="37" spans="1:14">
      <c r="A37" s="24">
        <v>27</v>
      </c>
      <c r="B37" s="28" t="s">
        <v>64</v>
      </c>
      <c r="C37" s="29">
        <v>0</v>
      </c>
      <c r="D37" s="37" t="s">
        <v>757</v>
      </c>
      <c r="E37" s="30">
        <v>0</v>
      </c>
      <c r="F37" s="31">
        <v>0</v>
      </c>
      <c r="G37" s="39" t="s">
        <v>757</v>
      </c>
      <c r="H37" s="33">
        <v>0</v>
      </c>
      <c r="I37" s="609"/>
      <c r="J37" s="609"/>
      <c r="K37" s="609"/>
      <c r="L37" s="609"/>
      <c r="M37" s="609"/>
      <c r="N37" s="609"/>
    </row>
    <row r="38" spans="1:14">
      <c r="A38" s="24">
        <v>28</v>
      </c>
      <c r="B38" s="28" t="s">
        <v>65</v>
      </c>
      <c r="C38" s="29">
        <v>87738786.095899984</v>
      </c>
      <c r="D38" s="37" t="s">
        <v>757</v>
      </c>
      <c r="E38" s="30">
        <v>87738786.095899984</v>
      </c>
      <c r="F38" s="31">
        <v>70949881.987599999</v>
      </c>
      <c r="G38" s="39" t="s">
        <v>757</v>
      </c>
      <c r="H38" s="33">
        <v>70949881.987599999</v>
      </c>
      <c r="I38" s="609"/>
      <c r="J38" s="609"/>
      <c r="K38" s="609"/>
      <c r="L38" s="609"/>
      <c r="M38" s="609"/>
      <c r="N38" s="609"/>
    </row>
    <row r="39" spans="1:14">
      <c r="A39" s="24">
        <v>29</v>
      </c>
      <c r="B39" s="28" t="s">
        <v>66</v>
      </c>
      <c r="C39" s="29">
        <v>0</v>
      </c>
      <c r="D39" s="37" t="s">
        <v>757</v>
      </c>
      <c r="E39" s="30">
        <v>0</v>
      </c>
      <c r="F39" s="31">
        <v>0</v>
      </c>
      <c r="G39" s="39" t="s">
        <v>757</v>
      </c>
      <c r="H39" s="33">
        <v>0</v>
      </c>
      <c r="I39" s="609"/>
      <c r="J39" s="609"/>
      <c r="K39" s="609"/>
      <c r="L39" s="609"/>
      <c r="M39" s="609"/>
      <c r="N39" s="609"/>
    </row>
    <row r="40" spans="1:14">
      <c r="A40" s="24">
        <v>30</v>
      </c>
      <c r="B40" s="303" t="s">
        <v>264</v>
      </c>
      <c r="C40" s="29">
        <v>272339160.92589998</v>
      </c>
      <c r="D40" s="37" t="s">
        <v>757</v>
      </c>
      <c r="E40" s="30">
        <v>272339160.92589998</v>
      </c>
      <c r="F40" s="31">
        <v>222625555.80759999</v>
      </c>
      <c r="G40" s="39" t="s">
        <v>757</v>
      </c>
      <c r="H40" s="33">
        <v>222625555.80759999</v>
      </c>
      <c r="I40" s="609"/>
      <c r="J40" s="609"/>
      <c r="K40" s="609"/>
      <c r="L40" s="609"/>
      <c r="M40" s="609"/>
      <c r="N40" s="609"/>
    </row>
    <row r="41" spans="1:14" ht="15" thickBot="1">
      <c r="A41" s="41">
        <v>31</v>
      </c>
      <c r="B41" s="42" t="s">
        <v>67</v>
      </c>
      <c r="C41" s="43">
        <v>536595621.57529998</v>
      </c>
      <c r="D41" s="43">
        <v>1200654890.9249001</v>
      </c>
      <c r="E41" s="43">
        <v>1737250512.5002</v>
      </c>
      <c r="F41" s="43">
        <v>488079225.01759994</v>
      </c>
      <c r="G41" s="43">
        <v>1290496670.0677781</v>
      </c>
      <c r="H41" s="44">
        <v>1778575895.0853782</v>
      </c>
      <c r="I41" s="609"/>
      <c r="J41" s="609"/>
      <c r="K41" s="609"/>
      <c r="L41" s="609"/>
      <c r="M41" s="609"/>
      <c r="N41" s="609"/>
    </row>
    <row r="43" spans="1:14">
      <c r="B43" s="45"/>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workbookViewId="0">
      <pane xSplit="1" ySplit="6" topLeftCell="B7" activePane="bottomRight" state="frozen"/>
      <selection activeCell="B9" sqref="B9"/>
      <selection pane="topRight" activeCell="B9" sqref="B9"/>
      <selection pane="bottomLeft" activeCell="B9" sqref="B9"/>
      <selection pane="bottomRight" activeCell="B2" sqref="B2"/>
    </sheetView>
  </sheetViews>
  <sheetFormatPr defaultColWidth="9.140625" defaultRowHeight="12.75"/>
  <cols>
    <col min="1" max="1" width="9.5703125" style="4" bestFit="1" customWidth="1"/>
    <col min="2" max="2" width="89.140625" style="4" customWidth="1"/>
    <col min="3" max="8" width="12.7109375" style="4" customWidth="1"/>
    <col min="9" max="9" width="8.85546875" style="4" customWidth="1"/>
    <col min="10" max="16384" width="9.140625" style="4"/>
  </cols>
  <sheetData>
    <row r="1" spans="1:14">
      <c r="A1" s="2" t="s">
        <v>30</v>
      </c>
      <c r="B1" s="3" t="str">
        <f>'2. RC'!B1</f>
        <v>JSC ProCredit Bank</v>
      </c>
      <c r="C1" s="3"/>
    </row>
    <row r="2" spans="1:14">
      <c r="A2" s="2" t="s">
        <v>31</v>
      </c>
      <c r="B2" s="454">
        <v>44742</v>
      </c>
      <c r="C2" s="454"/>
      <c r="D2" s="7"/>
      <c r="E2" s="7"/>
      <c r="F2" s="7"/>
      <c r="G2" s="7"/>
      <c r="H2" s="7"/>
    </row>
    <row r="3" spans="1:14">
      <c r="A3" s="2"/>
      <c r="B3" s="3"/>
      <c r="C3" s="6"/>
      <c r="D3" s="7"/>
      <c r="E3" s="7"/>
      <c r="F3" s="7"/>
      <c r="G3" s="7"/>
      <c r="H3" s="7"/>
    </row>
    <row r="4" spans="1:14" ht="13.5" thickBot="1">
      <c r="A4" s="47" t="s">
        <v>193</v>
      </c>
      <c r="B4" s="255" t="s">
        <v>22</v>
      </c>
      <c r="C4" s="17"/>
      <c r="D4" s="19"/>
      <c r="E4" s="19"/>
      <c r="F4" s="20"/>
      <c r="G4" s="20"/>
      <c r="H4" s="48" t="s">
        <v>73</v>
      </c>
    </row>
    <row r="5" spans="1:14">
      <c r="A5" s="49" t="s">
        <v>6</v>
      </c>
      <c r="B5" s="50"/>
      <c r="C5" s="681" t="s">
        <v>68</v>
      </c>
      <c r="D5" s="682"/>
      <c r="E5" s="683"/>
      <c r="F5" s="681" t="s">
        <v>72</v>
      </c>
      <c r="G5" s="682"/>
      <c r="H5" s="684"/>
    </row>
    <row r="6" spans="1:14">
      <c r="A6" s="51" t="s">
        <v>6</v>
      </c>
      <c r="B6" s="52"/>
      <c r="C6" s="53" t="s">
        <v>69</v>
      </c>
      <c r="D6" s="53" t="s">
        <v>70</v>
      </c>
      <c r="E6" s="53" t="s">
        <v>71</v>
      </c>
      <c r="F6" s="53" t="s">
        <v>69</v>
      </c>
      <c r="G6" s="53" t="s">
        <v>70</v>
      </c>
      <c r="H6" s="54" t="s">
        <v>71</v>
      </c>
    </row>
    <row r="7" spans="1:14">
      <c r="A7" s="55"/>
      <c r="B7" s="255" t="s">
        <v>192</v>
      </c>
      <c r="C7" s="56"/>
      <c r="D7" s="56"/>
      <c r="E7" s="56"/>
      <c r="F7" s="56"/>
      <c r="G7" s="56"/>
      <c r="H7" s="57"/>
    </row>
    <row r="8" spans="1:14">
      <c r="A8" s="55">
        <v>1</v>
      </c>
      <c r="B8" s="58" t="s">
        <v>191</v>
      </c>
      <c r="C8" s="56">
        <v>1632296.37</v>
      </c>
      <c r="D8" s="56">
        <v>-184422.2</v>
      </c>
      <c r="E8" s="59">
        <v>1447874.1700000002</v>
      </c>
      <c r="F8" s="56">
        <v>704851.6</v>
      </c>
      <c r="G8" s="56">
        <v>-430467</v>
      </c>
      <c r="H8" s="60">
        <v>274384.59999999998</v>
      </c>
      <c r="I8" s="610"/>
      <c r="J8" s="610"/>
      <c r="K8" s="610"/>
      <c r="L8" s="610"/>
      <c r="M8" s="610"/>
      <c r="N8" s="610"/>
    </row>
    <row r="9" spans="1:14">
      <c r="A9" s="55">
        <v>2</v>
      </c>
      <c r="B9" s="58" t="s">
        <v>190</v>
      </c>
      <c r="C9" s="61">
        <v>25692802.119999994</v>
      </c>
      <c r="D9" s="61">
        <v>26052727.699999996</v>
      </c>
      <c r="E9" s="59">
        <v>51745529.819999993</v>
      </c>
      <c r="F9" s="61">
        <v>20165510.489999998</v>
      </c>
      <c r="G9" s="61">
        <v>31204159</v>
      </c>
      <c r="H9" s="60">
        <v>51369669.489999995</v>
      </c>
      <c r="I9" s="610"/>
      <c r="J9" s="610"/>
      <c r="K9" s="610"/>
      <c r="L9" s="610"/>
      <c r="M9" s="610"/>
      <c r="N9" s="610"/>
    </row>
    <row r="10" spans="1:14">
      <c r="A10" s="55">
        <v>2.1</v>
      </c>
      <c r="B10" s="62" t="s">
        <v>189</v>
      </c>
      <c r="C10" s="56"/>
      <c r="D10" s="56"/>
      <c r="E10" s="59">
        <v>0</v>
      </c>
      <c r="F10" s="56"/>
      <c r="G10" s="56"/>
      <c r="H10" s="60">
        <v>0</v>
      </c>
      <c r="I10" s="610"/>
      <c r="J10" s="610"/>
      <c r="K10" s="610"/>
      <c r="L10" s="610"/>
      <c r="M10" s="610"/>
      <c r="N10" s="610"/>
    </row>
    <row r="11" spans="1:14">
      <c r="A11" s="55">
        <v>2.2000000000000002</v>
      </c>
      <c r="B11" s="62" t="s">
        <v>188</v>
      </c>
      <c r="C11" s="56">
        <v>18871434.599999998</v>
      </c>
      <c r="D11" s="56">
        <v>16599304.242799995</v>
      </c>
      <c r="E11" s="59">
        <v>35470738.842799991</v>
      </c>
      <c r="F11" s="56">
        <v>14789402.769999998</v>
      </c>
      <c r="G11" s="56">
        <v>19468769.579100002</v>
      </c>
      <c r="H11" s="60">
        <v>34258172.349100001</v>
      </c>
      <c r="I11" s="610"/>
      <c r="J11" s="610"/>
      <c r="K11" s="610"/>
      <c r="L11" s="610"/>
      <c r="M11" s="610"/>
      <c r="N11" s="610"/>
    </row>
    <row r="12" spans="1:14">
      <c r="A12" s="55">
        <v>2.2999999999999998</v>
      </c>
      <c r="B12" s="62" t="s">
        <v>187</v>
      </c>
      <c r="C12" s="56">
        <v>433362.33</v>
      </c>
      <c r="D12" s="56">
        <v>55395.619300000006</v>
      </c>
      <c r="E12" s="59">
        <v>488757.94930000004</v>
      </c>
      <c r="F12" s="56">
        <v>76278.91</v>
      </c>
      <c r="G12" s="56">
        <v>61054.506799999996</v>
      </c>
      <c r="H12" s="60">
        <v>137333.41680000001</v>
      </c>
      <c r="I12" s="610"/>
      <c r="J12" s="610"/>
      <c r="K12" s="610"/>
      <c r="L12" s="610"/>
      <c r="M12" s="610"/>
      <c r="N12" s="610"/>
    </row>
    <row r="13" spans="1:14">
      <c r="A13" s="55">
        <v>2.4</v>
      </c>
      <c r="B13" s="62" t="s">
        <v>186</v>
      </c>
      <c r="C13" s="56">
        <v>2317045.41</v>
      </c>
      <c r="D13" s="56">
        <v>1589395.8055</v>
      </c>
      <c r="E13" s="59">
        <v>3906441.2154999999</v>
      </c>
      <c r="F13" s="56">
        <v>1405056.19</v>
      </c>
      <c r="G13" s="56">
        <v>1846416.5789999999</v>
      </c>
      <c r="H13" s="60">
        <v>3251472.7689999999</v>
      </c>
      <c r="I13" s="610"/>
      <c r="J13" s="610"/>
      <c r="K13" s="610"/>
      <c r="L13" s="610"/>
      <c r="M13" s="610"/>
      <c r="N13" s="610"/>
    </row>
    <row r="14" spans="1:14">
      <c r="A14" s="55">
        <v>2.5</v>
      </c>
      <c r="B14" s="62" t="s">
        <v>185</v>
      </c>
      <c r="C14" s="56">
        <v>2225164.42</v>
      </c>
      <c r="D14" s="56">
        <v>2525172.4163000002</v>
      </c>
      <c r="E14" s="59">
        <v>4750336.8363000005</v>
      </c>
      <c r="F14" s="56">
        <v>1895294.3</v>
      </c>
      <c r="G14" s="56">
        <v>2487432.5260000001</v>
      </c>
      <c r="H14" s="60">
        <v>4382726.8260000004</v>
      </c>
      <c r="I14" s="610"/>
      <c r="J14" s="610"/>
      <c r="K14" s="610"/>
      <c r="L14" s="610"/>
      <c r="M14" s="610"/>
      <c r="N14" s="610"/>
    </row>
    <row r="15" spans="1:14">
      <c r="A15" s="55">
        <v>2.6</v>
      </c>
      <c r="B15" s="62" t="s">
        <v>184</v>
      </c>
      <c r="C15" s="56">
        <v>313083.83</v>
      </c>
      <c r="D15" s="56">
        <v>580286.01679999998</v>
      </c>
      <c r="E15" s="59">
        <v>893369.84679999994</v>
      </c>
      <c r="F15" s="56">
        <v>255569.59</v>
      </c>
      <c r="G15" s="56">
        <v>718982.03610000003</v>
      </c>
      <c r="H15" s="60">
        <v>974551.62609999999</v>
      </c>
      <c r="I15" s="610"/>
      <c r="J15" s="610"/>
      <c r="K15" s="610"/>
      <c r="L15" s="610"/>
      <c r="M15" s="610"/>
      <c r="N15" s="610"/>
    </row>
    <row r="16" spans="1:14">
      <c r="A16" s="55">
        <v>2.7</v>
      </c>
      <c r="B16" s="62" t="s">
        <v>183</v>
      </c>
      <c r="C16" s="56">
        <v>209838.63</v>
      </c>
      <c r="D16" s="56">
        <v>686200.495</v>
      </c>
      <c r="E16" s="59">
        <v>896039.125</v>
      </c>
      <c r="F16" s="56">
        <v>277898.43</v>
      </c>
      <c r="G16" s="56">
        <v>923004.91259999992</v>
      </c>
      <c r="H16" s="60">
        <v>1200903.3425999999</v>
      </c>
      <c r="I16" s="610"/>
      <c r="J16" s="610"/>
      <c r="K16" s="610"/>
      <c r="L16" s="610"/>
      <c r="M16" s="610"/>
      <c r="N16" s="610"/>
    </row>
    <row r="17" spans="1:14">
      <c r="A17" s="55">
        <v>2.8</v>
      </c>
      <c r="B17" s="62" t="s">
        <v>182</v>
      </c>
      <c r="C17" s="56">
        <v>1170104.4700000002</v>
      </c>
      <c r="D17" s="56">
        <v>3458248.71</v>
      </c>
      <c r="E17" s="59">
        <v>4628353.18</v>
      </c>
      <c r="F17" s="56">
        <v>1211191</v>
      </c>
      <c r="G17" s="56">
        <v>4803046.01</v>
      </c>
      <c r="H17" s="60">
        <v>6014237.0099999998</v>
      </c>
      <c r="I17" s="610"/>
      <c r="J17" s="610"/>
      <c r="K17" s="610"/>
      <c r="L17" s="610"/>
      <c r="M17" s="610"/>
      <c r="N17" s="610"/>
    </row>
    <row r="18" spans="1:14">
      <c r="A18" s="55">
        <v>2.9</v>
      </c>
      <c r="B18" s="62" t="s">
        <v>181</v>
      </c>
      <c r="C18" s="56">
        <v>152768.43</v>
      </c>
      <c r="D18" s="56">
        <v>558724.39430000004</v>
      </c>
      <c r="E18" s="59">
        <v>711492.82429999998</v>
      </c>
      <c r="F18" s="56">
        <v>254819.3</v>
      </c>
      <c r="G18" s="56">
        <v>895452.8504</v>
      </c>
      <c r="H18" s="60">
        <v>1150272.1503999999</v>
      </c>
      <c r="I18" s="610"/>
      <c r="J18" s="610"/>
      <c r="K18" s="610"/>
      <c r="L18" s="610"/>
      <c r="M18" s="610"/>
      <c r="N18" s="610"/>
    </row>
    <row r="19" spans="1:14">
      <c r="A19" s="55">
        <v>3</v>
      </c>
      <c r="B19" s="58" t="s">
        <v>180</v>
      </c>
      <c r="C19" s="56">
        <v>124767.31</v>
      </c>
      <c r="D19" s="56">
        <v>155441.47000000003</v>
      </c>
      <c r="E19" s="59">
        <v>280208.78000000003</v>
      </c>
      <c r="F19" s="56">
        <v>79088.479999999996</v>
      </c>
      <c r="G19" s="56">
        <v>216904.4</v>
      </c>
      <c r="H19" s="60">
        <v>295992.88</v>
      </c>
      <c r="I19" s="610"/>
      <c r="J19" s="610"/>
      <c r="K19" s="610"/>
      <c r="L19" s="610"/>
      <c r="M19" s="610"/>
      <c r="N19" s="610"/>
    </row>
    <row r="20" spans="1:14">
      <c r="A20" s="55">
        <v>4</v>
      </c>
      <c r="B20" s="58" t="s">
        <v>179</v>
      </c>
      <c r="C20" s="56">
        <v>2325905.66</v>
      </c>
      <c r="D20" s="56">
        <v>0</v>
      </c>
      <c r="E20" s="59">
        <v>2325905.66</v>
      </c>
      <c r="F20" s="56">
        <v>2576245.9500000002</v>
      </c>
      <c r="G20" s="56">
        <v>0</v>
      </c>
      <c r="H20" s="60">
        <v>2576245.9500000002</v>
      </c>
      <c r="I20" s="610"/>
      <c r="J20" s="610"/>
      <c r="K20" s="610"/>
      <c r="L20" s="610"/>
      <c r="M20" s="610"/>
      <c r="N20" s="610"/>
    </row>
    <row r="21" spans="1:14">
      <c r="A21" s="55">
        <v>5</v>
      </c>
      <c r="B21" s="58" t="s">
        <v>178</v>
      </c>
      <c r="C21" s="56"/>
      <c r="D21" s="56"/>
      <c r="E21" s="59">
        <v>0</v>
      </c>
      <c r="F21" s="56"/>
      <c r="G21" s="56"/>
      <c r="H21" s="60">
        <v>0</v>
      </c>
      <c r="I21" s="610"/>
      <c r="J21" s="610"/>
      <c r="K21" s="610"/>
      <c r="L21" s="610"/>
      <c r="M21" s="610"/>
      <c r="N21" s="610"/>
    </row>
    <row r="22" spans="1:14">
      <c r="A22" s="55">
        <v>6</v>
      </c>
      <c r="B22" s="63" t="s">
        <v>177</v>
      </c>
      <c r="C22" s="61">
        <v>29775771.459999993</v>
      </c>
      <c r="D22" s="61">
        <v>26023746.969999995</v>
      </c>
      <c r="E22" s="59">
        <v>55799518.429999992</v>
      </c>
      <c r="F22" s="61">
        <v>23525696.52</v>
      </c>
      <c r="G22" s="61">
        <v>30990596.399999999</v>
      </c>
      <c r="H22" s="60">
        <v>54516292.920000002</v>
      </c>
      <c r="I22" s="610"/>
      <c r="J22" s="610"/>
      <c r="K22" s="610"/>
      <c r="L22" s="610"/>
      <c r="M22" s="610"/>
      <c r="N22" s="610"/>
    </row>
    <row r="23" spans="1:14">
      <c r="A23" s="55"/>
      <c r="B23" s="255" t="s">
        <v>176</v>
      </c>
      <c r="C23" s="64"/>
      <c r="D23" s="64"/>
      <c r="E23" s="65"/>
      <c r="F23" s="64"/>
      <c r="G23" s="64"/>
      <c r="H23" s="66"/>
      <c r="I23" s="610"/>
      <c r="J23" s="610"/>
      <c r="K23" s="610"/>
      <c r="L23" s="610"/>
      <c r="M23" s="610"/>
      <c r="N23" s="610"/>
    </row>
    <row r="24" spans="1:14">
      <c r="A24" s="55">
        <v>7</v>
      </c>
      <c r="B24" s="58" t="s">
        <v>175</v>
      </c>
      <c r="C24" s="56">
        <v>2069021.62</v>
      </c>
      <c r="D24" s="56">
        <v>1782725.6324710001</v>
      </c>
      <c r="E24" s="59">
        <v>3851747.252471</v>
      </c>
      <c r="F24" s="56">
        <v>1736331.5</v>
      </c>
      <c r="G24" s="56">
        <v>1658905.77783</v>
      </c>
      <c r="H24" s="60">
        <v>3395237.27783</v>
      </c>
      <c r="I24" s="610"/>
      <c r="J24" s="610"/>
      <c r="K24" s="610"/>
      <c r="L24" s="610"/>
      <c r="M24" s="610"/>
      <c r="N24" s="610"/>
    </row>
    <row r="25" spans="1:14">
      <c r="A25" s="55">
        <v>8</v>
      </c>
      <c r="B25" s="58" t="s">
        <v>174</v>
      </c>
      <c r="C25" s="56">
        <v>2786040.9299999997</v>
      </c>
      <c r="D25" s="56">
        <v>3861007.0375290001</v>
      </c>
      <c r="E25" s="59">
        <v>6647047.9675289998</v>
      </c>
      <c r="F25" s="56">
        <v>2075023.3800000004</v>
      </c>
      <c r="G25" s="56">
        <v>4690444.97217</v>
      </c>
      <c r="H25" s="60">
        <v>6765468.3521699999</v>
      </c>
      <c r="I25" s="610"/>
      <c r="J25" s="610"/>
      <c r="K25" s="610"/>
      <c r="L25" s="610"/>
      <c r="M25" s="610"/>
      <c r="N25" s="610"/>
    </row>
    <row r="26" spans="1:14">
      <c r="A26" s="55">
        <v>9</v>
      </c>
      <c r="B26" s="58" t="s">
        <v>173</v>
      </c>
      <c r="C26" s="56">
        <v>0</v>
      </c>
      <c r="D26" s="56">
        <v>0</v>
      </c>
      <c r="E26" s="59">
        <v>0</v>
      </c>
      <c r="F26" s="56">
        <v>28393.73</v>
      </c>
      <c r="G26" s="56">
        <v>83968.36</v>
      </c>
      <c r="H26" s="60">
        <v>112362.09</v>
      </c>
      <c r="I26" s="610"/>
      <c r="J26" s="610"/>
      <c r="K26" s="610"/>
      <c r="L26" s="610"/>
      <c r="M26" s="610"/>
      <c r="N26" s="610"/>
    </row>
    <row r="27" spans="1:14">
      <c r="A27" s="55">
        <v>10</v>
      </c>
      <c r="B27" s="58" t="s">
        <v>172</v>
      </c>
      <c r="C27" s="56">
        <v>0</v>
      </c>
      <c r="D27" s="56">
        <v>0</v>
      </c>
      <c r="E27" s="59">
        <v>0</v>
      </c>
      <c r="F27" s="56">
        <v>0</v>
      </c>
      <c r="G27" s="56">
        <v>0</v>
      </c>
      <c r="H27" s="60">
        <v>0</v>
      </c>
      <c r="I27" s="610"/>
      <c r="J27" s="610"/>
      <c r="K27" s="610"/>
      <c r="L27" s="610"/>
      <c r="M27" s="610"/>
      <c r="N27" s="610"/>
    </row>
    <row r="28" spans="1:14">
      <c r="A28" s="55">
        <v>11</v>
      </c>
      <c r="B28" s="58" t="s">
        <v>171</v>
      </c>
      <c r="C28" s="56">
        <v>1557355.76</v>
      </c>
      <c r="D28" s="56">
        <v>4942864.13</v>
      </c>
      <c r="E28" s="59">
        <v>6500219.8899999997</v>
      </c>
      <c r="F28" s="56">
        <v>1537417.25</v>
      </c>
      <c r="G28" s="56">
        <v>7268564.4399999995</v>
      </c>
      <c r="H28" s="60">
        <v>8805981.6899999995</v>
      </c>
      <c r="I28" s="610"/>
      <c r="J28" s="610"/>
      <c r="K28" s="610"/>
      <c r="L28" s="610"/>
      <c r="M28" s="610"/>
      <c r="N28" s="610"/>
    </row>
    <row r="29" spans="1:14">
      <c r="A29" s="55">
        <v>12</v>
      </c>
      <c r="B29" s="58" t="s">
        <v>170</v>
      </c>
      <c r="C29" s="56">
        <v>0</v>
      </c>
      <c r="D29" s="56">
        <v>0</v>
      </c>
      <c r="E29" s="59">
        <v>0</v>
      </c>
      <c r="F29" s="56">
        <v>0</v>
      </c>
      <c r="G29" s="56">
        <v>0</v>
      </c>
      <c r="H29" s="60">
        <v>0</v>
      </c>
      <c r="I29" s="610"/>
      <c r="J29" s="610"/>
      <c r="K29" s="610"/>
      <c r="L29" s="610"/>
      <c r="M29" s="610"/>
      <c r="N29" s="610"/>
    </row>
    <row r="30" spans="1:14">
      <c r="A30" s="55">
        <v>13</v>
      </c>
      <c r="B30" s="67" t="s">
        <v>169</v>
      </c>
      <c r="C30" s="61">
        <v>6412418.3099999996</v>
      </c>
      <c r="D30" s="61">
        <v>10586596.800000001</v>
      </c>
      <c r="E30" s="59">
        <v>16999015.109999999</v>
      </c>
      <c r="F30" s="61">
        <v>5377165.8600000003</v>
      </c>
      <c r="G30" s="61">
        <v>13701883.550000001</v>
      </c>
      <c r="H30" s="60">
        <v>19079049.41</v>
      </c>
      <c r="I30" s="610"/>
      <c r="J30" s="610"/>
      <c r="K30" s="610"/>
      <c r="L30" s="610"/>
      <c r="M30" s="610"/>
      <c r="N30" s="610"/>
    </row>
    <row r="31" spans="1:14">
      <c r="A31" s="55">
        <v>14</v>
      </c>
      <c r="B31" s="67" t="s">
        <v>168</v>
      </c>
      <c r="C31" s="61">
        <v>23363353.149999995</v>
      </c>
      <c r="D31" s="61">
        <v>15437150.169999994</v>
      </c>
      <c r="E31" s="59">
        <v>38800503.319999993</v>
      </c>
      <c r="F31" s="61">
        <v>18148530.66</v>
      </c>
      <c r="G31" s="61">
        <v>17288712.849999998</v>
      </c>
      <c r="H31" s="60">
        <v>35437243.509999998</v>
      </c>
      <c r="I31" s="610"/>
      <c r="J31" s="610"/>
      <c r="K31" s="610"/>
      <c r="L31" s="610"/>
      <c r="M31" s="610"/>
      <c r="N31" s="610"/>
    </row>
    <row r="32" spans="1:14">
      <c r="A32" s="55"/>
      <c r="B32" s="68"/>
      <c r="C32" s="68"/>
      <c r="D32" s="69"/>
      <c r="E32" s="65"/>
      <c r="F32" s="69"/>
      <c r="G32" s="69"/>
      <c r="H32" s="66"/>
      <c r="I32" s="610"/>
      <c r="J32" s="610"/>
      <c r="K32" s="610"/>
      <c r="L32" s="610"/>
      <c r="M32" s="610"/>
      <c r="N32" s="610"/>
    </row>
    <row r="33" spans="1:14">
      <c r="A33" s="55"/>
      <c r="B33" s="68" t="s">
        <v>167</v>
      </c>
      <c r="C33" s="64"/>
      <c r="D33" s="64"/>
      <c r="E33" s="65"/>
      <c r="F33" s="64"/>
      <c r="G33" s="64"/>
      <c r="H33" s="66"/>
      <c r="I33" s="610"/>
      <c r="J33" s="610"/>
      <c r="K33" s="610"/>
      <c r="L33" s="610"/>
      <c r="M33" s="610"/>
      <c r="N33" s="610"/>
    </row>
    <row r="34" spans="1:14">
      <c r="A34" s="55">
        <v>15</v>
      </c>
      <c r="B34" s="70" t="s">
        <v>166</v>
      </c>
      <c r="C34" s="71">
        <v>-2351430.7084999993</v>
      </c>
      <c r="D34" s="71">
        <v>1114939.0586999999</v>
      </c>
      <c r="E34" s="59">
        <v>-1236491.6497999993</v>
      </c>
      <c r="F34" s="71">
        <v>-823298.01850000024</v>
      </c>
      <c r="G34" s="71">
        <v>2160968.9025000008</v>
      </c>
      <c r="H34" s="59">
        <v>1337670.8840000005</v>
      </c>
      <c r="I34" s="610"/>
      <c r="J34" s="610"/>
      <c r="K34" s="610"/>
      <c r="L34" s="610"/>
      <c r="M34" s="610"/>
      <c r="N34" s="610"/>
    </row>
    <row r="35" spans="1:14">
      <c r="A35" s="55">
        <v>15.1</v>
      </c>
      <c r="B35" s="62" t="s">
        <v>165</v>
      </c>
      <c r="C35" s="56">
        <v>3183819.7815</v>
      </c>
      <c r="D35" s="56">
        <v>2399427.0286999997</v>
      </c>
      <c r="E35" s="59">
        <v>5583246.8102000002</v>
      </c>
      <c r="F35" s="56">
        <v>2995495.5515000001</v>
      </c>
      <c r="G35" s="56">
        <v>3126976.7125000004</v>
      </c>
      <c r="H35" s="59">
        <v>6122472.2640000004</v>
      </c>
      <c r="I35" s="610"/>
      <c r="J35" s="610"/>
      <c r="K35" s="610"/>
      <c r="L35" s="610"/>
      <c r="M35" s="610"/>
      <c r="N35" s="610"/>
    </row>
    <row r="36" spans="1:14">
      <c r="A36" s="55">
        <v>15.2</v>
      </c>
      <c r="B36" s="62" t="s">
        <v>164</v>
      </c>
      <c r="C36" s="56">
        <v>5535250.4899999993</v>
      </c>
      <c r="D36" s="56">
        <v>1284487.9699999997</v>
      </c>
      <c r="E36" s="59">
        <v>6819738.459999999</v>
      </c>
      <c r="F36" s="56">
        <v>3818793.5700000003</v>
      </c>
      <c r="G36" s="56">
        <v>966007.80999999982</v>
      </c>
      <c r="H36" s="59">
        <v>4784801.38</v>
      </c>
      <c r="I36" s="610"/>
      <c r="J36" s="610"/>
      <c r="K36" s="610"/>
      <c r="L36" s="610"/>
      <c r="M36" s="610"/>
      <c r="N36" s="610"/>
    </row>
    <row r="37" spans="1:14">
      <c r="A37" s="55">
        <v>16</v>
      </c>
      <c r="B37" s="58" t="s">
        <v>163</v>
      </c>
      <c r="C37" s="56">
        <v>487039.96</v>
      </c>
      <c r="D37" s="56">
        <v>14816.73</v>
      </c>
      <c r="E37" s="59">
        <v>501856.69</v>
      </c>
      <c r="F37" s="56">
        <v>400504.96</v>
      </c>
      <c r="G37" s="56">
        <v>13331.1</v>
      </c>
      <c r="H37" s="59">
        <v>413836.06</v>
      </c>
      <c r="I37" s="610"/>
      <c r="J37" s="610"/>
      <c r="K37" s="610"/>
      <c r="L37" s="610"/>
      <c r="M37" s="610"/>
      <c r="N37" s="610"/>
    </row>
    <row r="38" spans="1:14">
      <c r="A38" s="55">
        <v>17</v>
      </c>
      <c r="B38" s="58" t="s">
        <v>162</v>
      </c>
      <c r="C38" s="56"/>
      <c r="D38" s="56"/>
      <c r="E38" s="59">
        <v>0</v>
      </c>
      <c r="F38" s="56"/>
      <c r="G38" s="56"/>
      <c r="H38" s="59">
        <v>0</v>
      </c>
      <c r="I38" s="610"/>
      <c r="J38" s="610"/>
      <c r="K38" s="610"/>
      <c r="L38" s="610"/>
      <c r="M38" s="610"/>
      <c r="N38" s="610"/>
    </row>
    <row r="39" spans="1:14">
      <c r="A39" s="55">
        <v>18</v>
      </c>
      <c r="B39" s="58" t="s">
        <v>161</v>
      </c>
      <c r="C39" s="56"/>
      <c r="D39" s="56">
        <v>0</v>
      </c>
      <c r="E39" s="59">
        <v>0</v>
      </c>
      <c r="F39" s="56"/>
      <c r="G39" s="56">
        <v>341.34</v>
      </c>
      <c r="H39" s="59">
        <v>341.34</v>
      </c>
      <c r="I39" s="610"/>
      <c r="J39" s="610"/>
      <c r="K39" s="610"/>
      <c r="L39" s="610"/>
      <c r="M39" s="610"/>
      <c r="N39" s="610"/>
    </row>
    <row r="40" spans="1:14">
      <c r="A40" s="55">
        <v>19</v>
      </c>
      <c r="B40" s="58" t="s">
        <v>160</v>
      </c>
      <c r="C40" s="56">
        <v>13069427.289999999</v>
      </c>
      <c r="D40" s="56"/>
      <c r="E40" s="59">
        <v>13069427.289999999</v>
      </c>
      <c r="F40" s="56">
        <v>4338656.8199999994</v>
      </c>
      <c r="G40" s="56"/>
      <c r="H40" s="59">
        <v>4338656.8199999994</v>
      </c>
      <c r="I40" s="610"/>
      <c r="J40" s="610"/>
      <c r="K40" s="610"/>
      <c r="L40" s="610"/>
      <c r="M40" s="610"/>
      <c r="N40" s="610"/>
    </row>
    <row r="41" spans="1:14">
      <c r="A41" s="55">
        <v>20</v>
      </c>
      <c r="B41" s="58" t="s">
        <v>159</v>
      </c>
      <c r="C41" s="56">
        <v>-7846467.6399999987</v>
      </c>
      <c r="D41" s="56"/>
      <c r="E41" s="59">
        <v>-7846467.6399999987</v>
      </c>
      <c r="F41" s="56">
        <v>-391484.80000000075</v>
      </c>
      <c r="G41" s="56"/>
      <c r="H41" s="59">
        <v>-391484.80000000075</v>
      </c>
      <c r="I41" s="610"/>
      <c r="J41" s="610"/>
      <c r="K41" s="610"/>
      <c r="L41" s="610"/>
      <c r="M41" s="610"/>
      <c r="N41" s="610"/>
    </row>
    <row r="42" spans="1:14">
      <c r="A42" s="55">
        <v>21</v>
      </c>
      <c r="B42" s="58" t="s">
        <v>158</v>
      </c>
      <c r="C42" s="56">
        <v>139355.26999999999</v>
      </c>
      <c r="D42" s="56"/>
      <c r="E42" s="59">
        <v>139355.26999999999</v>
      </c>
      <c r="F42" s="56">
        <v>361152.88</v>
      </c>
      <c r="G42" s="56"/>
      <c r="H42" s="59">
        <v>361152.88</v>
      </c>
      <c r="I42" s="610"/>
      <c r="J42" s="610"/>
      <c r="K42" s="610"/>
      <c r="L42" s="610"/>
      <c r="M42" s="610"/>
      <c r="N42" s="610"/>
    </row>
    <row r="43" spans="1:14">
      <c r="A43" s="55">
        <v>22</v>
      </c>
      <c r="B43" s="58" t="s">
        <v>157</v>
      </c>
      <c r="C43" s="56">
        <v>1005492.67</v>
      </c>
      <c r="D43" s="56">
        <v>207217.61</v>
      </c>
      <c r="E43" s="59">
        <v>1212710.28</v>
      </c>
      <c r="F43" s="56">
        <v>1015266.07</v>
      </c>
      <c r="G43" s="56">
        <v>245508.93</v>
      </c>
      <c r="H43" s="59">
        <v>1260775</v>
      </c>
      <c r="I43" s="610"/>
      <c r="J43" s="610"/>
      <c r="K43" s="610"/>
      <c r="L43" s="610"/>
      <c r="M43" s="610"/>
      <c r="N43" s="610"/>
    </row>
    <row r="44" spans="1:14">
      <c r="A44" s="55">
        <v>23</v>
      </c>
      <c r="B44" s="58" t="s">
        <v>156</v>
      </c>
      <c r="C44" s="56">
        <v>624153.29</v>
      </c>
      <c r="D44" s="56">
        <v>230882.36569999999</v>
      </c>
      <c r="E44" s="59">
        <v>855035.6557</v>
      </c>
      <c r="F44" s="56">
        <v>720951.8899999999</v>
      </c>
      <c r="G44" s="56">
        <v>212834.4044</v>
      </c>
      <c r="H44" s="59">
        <v>933786.2943999999</v>
      </c>
      <c r="I44" s="610"/>
      <c r="J44" s="610"/>
      <c r="K44" s="610"/>
      <c r="L44" s="610"/>
      <c r="M44" s="610"/>
      <c r="N44" s="610"/>
    </row>
    <row r="45" spans="1:14">
      <c r="A45" s="55">
        <v>24</v>
      </c>
      <c r="B45" s="67" t="s">
        <v>271</v>
      </c>
      <c r="C45" s="61">
        <v>5127570.131500002</v>
      </c>
      <c r="D45" s="61">
        <v>1567855.7643999998</v>
      </c>
      <c r="E45" s="59">
        <v>6695425.8959000017</v>
      </c>
      <c r="F45" s="61">
        <v>5621749.8014999982</v>
      </c>
      <c r="G45" s="61">
        <v>2632984.6769000008</v>
      </c>
      <c r="H45" s="59">
        <v>8254734.4783999994</v>
      </c>
      <c r="I45" s="610"/>
      <c r="J45" s="610"/>
      <c r="K45" s="610"/>
      <c r="L45" s="610"/>
      <c r="M45" s="610"/>
      <c r="N45" s="610"/>
    </row>
    <row r="46" spans="1:14">
      <c r="A46" s="55"/>
      <c r="B46" s="255" t="s">
        <v>155</v>
      </c>
      <c r="C46" s="64"/>
      <c r="D46" s="64"/>
      <c r="E46" s="65"/>
      <c r="F46" s="64"/>
      <c r="G46" s="64"/>
      <c r="H46" s="66"/>
      <c r="I46" s="610"/>
      <c r="J46" s="610"/>
      <c r="K46" s="610"/>
      <c r="L46" s="610"/>
      <c r="M46" s="610"/>
      <c r="N46" s="610"/>
    </row>
    <row r="47" spans="1:14">
      <c r="A47" s="55">
        <v>25</v>
      </c>
      <c r="B47" s="58" t="s">
        <v>154</v>
      </c>
      <c r="C47" s="56">
        <v>950966.29</v>
      </c>
      <c r="D47" s="56">
        <v>4440800.78</v>
      </c>
      <c r="E47" s="59">
        <v>5391767.0700000003</v>
      </c>
      <c r="F47" s="56">
        <v>899819.47</v>
      </c>
      <c r="G47" s="56">
        <v>4406759.3899999997</v>
      </c>
      <c r="H47" s="60">
        <v>5306578.8599999994</v>
      </c>
      <c r="I47" s="610"/>
      <c r="J47" s="610"/>
      <c r="K47" s="610"/>
      <c r="L47" s="610"/>
      <c r="M47" s="610"/>
      <c r="N47" s="610"/>
    </row>
    <row r="48" spans="1:14">
      <c r="A48" s="55">
        <v>26</v>
      </c>
      <c r="B48" s="58" t="s">
        <v>153</v>
      </c>
      <c r="C48" s="56">
        <v>1866424.52</v>
      </c>
      <c r="D48" s="56">
        <v>1514901.31</v>
      </c>
      <c r="E48" s="59">
        <v>3381325.83</v>
      </c>
      <c r="F48" s="56">
        <v>1358423.53</v>
      </c>
      <c r="G48" s="56">
        <v>1929216.86</v>
      </c>
      <c r="H48" s="60">
        <v>3287640.39</v>
      </c>
      <c r="I48" s="610"/>
      <c r="J48" s="610"/>
      <c r="K48" s="610"/>
      <c r="L48" s="610"/>
      <c r="M48" s="610"/>
      <c r="N48" s="610"/>
    </row>
    <row r="49" spans="1:14">
      <c r="A49" s="55">
        <v>27</v>
      </c>
      <c r="B49" s="58" t="s">
        <v>152</v>
      </c>
      <c r="C49" s="56">
        <v>10546317.27</v>
      </c>
      <c r="D49" s="56"/>
      <c r="E49" s="59">
        <v>10546317.27</v>
      </c>
      <c r="F49" s="56">
        <v>7929915.7800000003</v>
      </c>
      <c r="G49" s="56"/>
      <c r="H49" s="60">
        <v>7929915.7800000003</v>
      </c>
      <c r="I49" s="610"/>
      <c r="J49" s="610"/>
      <c r="K49" s="610"/>
      <c r="L49" s="610"/>
      <c r="M49" s="610"/>
      <c r="N49" s="610"/>
    </row>
    <row r="50" spans="1:14">
      <c r="A50" s="55">
        <v>28</v>
      </c>
      <c r="B50" s="58" t="s">
        <v>151</v>
      </c>
      <c r="C50" s="56">
        <v>28111.980000000003</v>
      </c>
      <c r="D50" s="56"/>
      <c r="E50" s="59">
        <v>28111.980000000003</v>
      </c>
      <c r="F50" s="56">
        <v>14839.149999999998</v>
      </c>
      <c r="G50" s="56"/>
      <c r="H50" s="60">
        <v>14839.149999999998</v>
      </c>
      <c r="I50" s="610"/>
      <c r="J50" s="610"/>
      <c r="K50" s="610"/>
      <c r="L50" s="610"/>
      <c r="M50" s="610"/>
      <c r="N50" s="610"/>
    </row>
    <row r="51" spans="1:14">
      <c r="A51" s="55">
        <v>29</v>
      </c>
      <c r="B51" s="58" t="s">
        <v>150</v>
      </c>
      <c r="C51" s="56">
        <v>2440100.15</v>
      </c>
      <c r="D51" s="56"/>
      <c r="E51" s="59">
        <v>2440100.15</v>
      </c>
      <c r="F51" s="56">
        <v>2510499.39</v>
      </c>
      <c r="G51" s="56"/>
      <c r="H51" s="60">
        <v>2510499.39</v>
      </c>
      <c r="I51" s="610"/>
      <c r="J51" s="610"/>
      <c r="K51" s="610"/>
      <c r="L51" s="610"/>
      <c r="M51" s="610"/>
      <c r="N51" s="610"/>
    </row>
    <row r="52" spans="1:14">
      <c r="A52" s="55">
        <v>30</v>
      </c>
      <c r="B52" s="58" t="s">
        <v>149</v>
      </c>
      <c r="C52" s="56">
        <v>1740552.17</v>
      </c>
      <c r="D52" s="56">
        <v>1766.1</v>
      </c>
      <c r="E52" s="59">
        <v>1742318.27</v>
      </c>
      <c r="F52" s="56">
        <v>1584089.39</v>
      </c>
      <c r="G52" s="56">
        <v>1474.81</v>
      </c>
      <c r="H52" s="60">
        <v>1585564.2</v>
      </c>
      <c r="I52" s="610"/>
      <c r="J52" s="610"/>
      <c r="K52" s="610"/>
      <c r="L52" s="610"/>
      <c r="M52" s="610"/>
      <c r="N52" s="610"/>
    </row>
    <row r="53" spans="1:14">
      <c r="A53" s="55">
        <v>31</v>
      </c>
      <c r="B53" s="67" t="s">
        <v>272</v>
      </c>
      <c r="C53" s="61">
        <v>17572472.380000003</v>
      </c>
      <c r="D53" s="61">
        <v>5957468.1899999995</v>
      </c>
      <c r="E53" s="59">
        <v>23529940.57</v>
      </c>
      <c r="F53" s="61">
        <v>14297586.710000003</v>
      </c>
      <c r="G53" s="61">
        <v>6337451.0599999996</v>
      </c>
      <c r="H53" s="59">
        <v>20635037.770000003</v>
      </c>
      <c r="I53" s="610"/>
      <c r="J53" s="610"/>
      <c r="K53" s="610"/>
      <c r="L53" s="610"/>
      <c r="M53" s="610"/>
      <c r="N53" s="610"/>
    </row>
    <row r="54" spans="1:14">
      <c r="A54" s="55">
        <v>32</v>
      </c>
      <c r="B54" s="67" t="s">
        <v>273</v>
      </c>
      <c r="C54" s="61">
        <v>-12444902.248500001</v>
      </c>
      <c r="D54" s="61">
        <v>-4389612.4255999997</v>
      </c>
      <c r="E54" s="59">
        <v>-16834514.6741</v>
      </c>
      <c r="F54" s="61">
        <v>-8675836.9085000046</v>
      </c>
      <c r="G54" s="61">
        <v>-3704466.3830999988</v>
      </c>
      <c r="H54" s="59">
        <v>-12380303.291600004</v>
      </c>
      <c r="I54" s="610"/>
      <c r="J54" s="610"/>
      <c r="K54" s="610"/>
      <c r="L54" s="610"/>
      <c r="M54" s="610"/>
      <c r="N54" s="610"/>
    </row>
    <row r="55" spans="1:14">
      <c r="A55" s="55"/>
      <c r="B55" s="68"/>
      <c r="C55" s="69"/>
      <c r="D55" s="69"/>
      <c r="E55" s="65"/>
      <c r="F55" s="69"/>
      <c r="G55" s="69"/>
      <c r="H55" s="66"/>
      <c r="I55" s="610"/>
      <c r="J55" s="610"/>
      <c r="K55" s="610"/>
      <c r="L55" s="610"/>
      <c r="M55" s="610"/>
      <c r="N55" s="610"/>
    </row>
    <row r="56" spans="1:14">
      <c r="A56" s="55">
        <v>33</v>
      </c>
      <c r="B56" s="67" t="s">
        <v>148</v>
      </c>
      <c r="C56" s="61">
        <v>10918450.901499994</v>
      </c>
      <c r="D56" s="61">
        <v>11047537.744399995</v>
      </c>
      <c r="E56" s="59">
        <v>21965988.645899989</v>
      </c>
      <c r="F56" s="61">
        <v>9472693.7514999956</v>
      </c>
      <c r="G56" s="61">
        <v>13584246.466899998</v>
      </c>
      <c r="H56" s="60">
        <v>23056940.218399994</v>
      </c>
      <c r="I56" s="610"/>
      <c r="J56" s="610"/>
      <c r="K56" s="610"/>
      <c r="L56" s="610"/>
      <c r="M56" s="610"/>
      <c r="N56" s="610"/>
    </row>
    <row r="57" spans="1:14">
      <c r="A57" s="55"/>
      <c r="B57" s="68"/>
      <c r="C57" s="69"/>
      <c r="D57" s="69"/>
      <c r="E57" s="65"/>
      <c r="F57" s="69"/>
      <c r="G57" s="69"/>
      <c r="H57" s="66"/>
      <c r="I57" s="610"/>
      <c r="J57" s="610"/>
      <c r="K57" s="610"/>
      <c r="L57" s="610"/>
      <c r="M57" s="610"/>
      <c r="N57" s="610"/>
    </row>
    <row r="58" spans="1:14">
      <c r="A58" s="55">
        <v>34</v>
      </c>
      <c r="B58" s="58" t="s">
        <v>147</v>
      </c>
      <c r="C58" s="56">
        <v>-2773397.4000000004</v>
      </c>
      <c r="D58" s="56">
        <v>-1323651.44</v>
      </c>
      <c r="E58" s="59">
        <v>-4097048.8400000003</v>
      </c>
      <c r="F58" s="56">
        <v>3208378.9</v>
      </c>
      <c r="G58" s="56">
        <v>-2247547.59</v>
      </c>
      <c r="H58" s="60">
        <v>960831.31</v>
      </c>
      <c r="I58" s="610"/>
      <c r="J58" s="610"/>
      <c r="K58" s="610"/>
      <c r="L58" s="610"/>
      <c r="M58" s="610"/>
      <c r="N58" s="610"/>
    </row>
    <row r="59" spans="1:14" s="256" customFormat="1">
      <c r="A59" s="55">
        <v>35</v>
      </c>
      <c r="B59" s="58" t="s">
        <v>146</v>
      </c>
      <c r="C59" s="56">
        <v>0</v>
      </c>
      <c r="D59" s="56"/>
      <c r="E59" s="59">
        <v>0</v>
      </c>
      <c r="F59" s="56">
        <v>0</v>
      </c>
      <c r="G59" s="56"/>
      <c r="H59" s="60"/>
      <c r="I59" s="610"/>
      <c r="J59" s="610"/>
      <c r="K59" s="610"/>
      <c r="L59" s="610"/>
      <c r="M59" s="610"/>
      <c r="N59" s="610"/>
    </row>
    <row r="60" spans="1:14">
      <c r="A60" s="55">
        <v>36</v>
      </c>
      <c r="B60" s="58" t="s">
        <v>145</v>
      </c>
      <c r="C60" s="56">
        <v>229106.76</v>
      </c>
      <c r="D60" s="56">
        <v>0</v>
      </c>
      <c r="E60" s="59">
        <v>229106.76</v>
      </c>
      <c r="F60" s="56">
        <v>-109173.75999999999</v>
      </c>
      <c r="G60" s="56">
        <v>0</v>
      </c>
      <c r="H60" s="60">
        <v>-109173.75999999999</v>
      </c>
      <c r="I60" s="610"/>
      <c r="J60" s="610"/>
      <c r="K60" s="610"/>
      <c r="L60" s="610"/>
      <c r="M60" s="610"/>
      <c r="N60" s="610"/>
    </row>
    <row r="61" spans="1:14">
      <c r="A61" s="55">
        <v>37</v>
      </c>
      <c r="B61" s="67" t="s">
        <v>144</v>
      </c>
      <c r="C61" s="61">
        <v>-2544290.6400000006</v>
      </c>
      <c r="D61" s="61">
        <v>-1323651.44</v>
      </c>
      <c r="E61" s="59">
        <v>-3867942.0800000005</v>
      </c>
      <c r="F61" s="61">
        <v>3099205.14</v>
      </c>
      <c r="G61" s="61">
        <v>-2247547.59</v>
      </c>
      <c r="H61" s="60">
        <v>851657.55000000028</v>
      </c>
      <c r="I61" s="610"/>
      <c r="J61" s="610"/>
      <c r="K61" s="610"/>
      <c r="L61" s="610"/>
      <c r="M61" s="610"/>
      <c r="N61" s="610"/>
    </row>
    <row r="62" spans="1:14">
      <c r="A62" s="55"/>
      <c r="B62" s="72"/>
      <c r="C62" s="64"/>
      <c r="D62" s="64"/>
      <c r="E62" s="65"/>
      <c r="F62" s="64"/>
      <c r="G62" s="64"/>
      <c r="H62" s="66"/>
      <c r="I62" s="610"/>
      <c r="J62" s="610"/>
      <c r="K62" s="610"/>
      <c r="L62" s="610"/>
      <c r="M62" s="610"/>
      <c r="N62" s="610"/>
    </row>
    <row r="63" spans="1:14">
      <c r="A63" s="55">
        <v>38</v>
      </c>
      <c r="B63" s="73" t="s">
        <v>143</v>
      </c>
      <c r="C63" s="61">
        <v>13462741.541499995</v>
      </c>
      <c r="D63" s="61">
        <v>12371189.184399994</v>
      </c>
      <c r="E63" s="59">
        <v>25833930.725899987</v>
      </c>
      <c r="F63" s="61">
        <v>6373488.611499995</v>
      </c>
      <c r="G63" s="61">
        <v>15831794.056899998</v>
      </c>
      <c r="H63" s="60">
        <v>22205282.668399993</v>
      </c>
      <c r="I63" s="610"/>
      <c r="J63" s="610"/>
      <c r="K63" s="610"/>
      <c r="L63" s="610"/>
      <c r="M63" s="610"/>
      <c r="N63" s="610"/>
    </row>
    <row r="64" spans="1:14">
      <c r="A64" s="51">
        <v>39</v>
      </c>
      <c r="B64" s="58" t="s">
        <v>142</v>
      </c>
      <c r="C64" s="74">
        <v>3448929.75</v>
      </c>
      <c r="D64" s="74"/>
      <c r="E64" s="59">
        <v>3448929.75</v>
      </c>
      <c r="F64" s="74">
        <v>2853823.81</v>
      </c>
      <c r="G64" s="74"/>
      <c r="H64" s="60">
        <v>2853823.81</v>
      </c>
      <c r="I64" s="610"/>
      <c r="J64" s="610"/>
      <c r="K64" s="610"/>
      <c r="L64" s="610"/>
      <c r="M64" s="610"/>
      <c r="N64" s="610"/>
    </row>
    <row r="65" spans="1:14">
      <c r="A65" s="55">
        <v>40</v>
      </c>
      <c r="B65" s="67" t="s">
        <v>141</v>
      </c>
      <c r="C65" s="61">
        <v>10013811.791499995</v>
      </c>
      <c r="D65" s="61">
        <v>12371189.184399994</v>
      </c>
      <c r="E65" s="59">
        <v>22385000.975899987</v>
      </c>
      <c r="F65" s="61">
        <v>3519664.8014999949</v>
      </c>
      <c r="G65" s="61">
        <v>15831794.056899998</v>
      </c>
      <c r="H65" s="60">
        <v>19351458.858399995</v>
      </c>
      <c r="I65" s="610"/>
      <c r="J65" s="610"/>
      <c r="K65" s="610"/>
      <c r="L65" s="610"/>
      <c r="M65" s="610"/>
      <c r="N65" s="610"/>
    </row>
    <row r="66" spans="1:14">
      <c r="A66" s="51">
        <v>41</v>
      </c>
      <c r="B66" s="58" t="s">
        <v>140</v>
      </c>
      <c r="C66" s="74"/>
      <c r="D66" s="74"/>
      <c r="E66" s="59">
        <v>0</v>
      </c>
      <c r="F66" s="74"/>
      <c r="G66" s="74"/>
      <c r="H66" s="60">
        <v>0</v>
      </c>
      <c r="I66" s="610"/>
      <c r="J66" s="610"/>
      <c r="K66" s="610"/>
      <c r="L66" s="610"/>
      <c r="M66" s="610"/>
      <c r="N66" s="610"/>
    </row>
    <row r="67" spans="1:14" ht="13.5" thickBot="1">
      <c r="A67" s="75">
        <v>42</v>
      </c>
      <c r="B67" s="76" t="s">
        <v>139</v>
      </c>
      <c r="C67" s="77">
        <v>10013811.791499995</v>
      </c>
      <c r="D67" s="77">
        <v>12371189.184399994</v>
      </c>
      <c r="E67" s="78">
        <v>22385000.975899987</v>
      </c>
      <c r="F67" s="77">
        <v>3519664.8014999949</v>
      </c>
      <c r="G67" s="77">
        <v>15831794.056899998</v>
      </c>
      <c r="H67" s="79">
        <v>19351458.858399995</v>
      </c>
      <c r="I67" s="610"/>
      <c r="J67" s="610"/>
      <c r="K67" s="610"/>
      <c r="L67" s="610"/>
      <c r="M67" s="610"/>
      <c r="N67" s="610"/>
    </row>
  </sheetData>
  <mergeCells count="2">
    <mergeCell ref="C5:E5"/>
    <mergeCell ref="F5:H5"/>
  </mergeCells>
  <pageMargins left="0.7" right="0.7" top="0.75" bottom="0.75" header="0.3" footer="0.3"/>
  <pageSetup paperSize="9" orientation="portrait" r:id="rId1"/>
  <headerFooter>
    <oddHeader>&amp;C&amp;"Calibri"&amp;10&amp;K0078D7Classification: Restricted to Partners&amp;1#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3"/>
  <sheetViews>
    <sheetView zoomScaleNormal="100" workbookViewId="0">
      <selection activeCell="D52" sqref="D52"/>
    </sheetView>
  </sheetViews>
  <sheetFormatPr defaultColWidth="9.140625" defaultRowHeight="14.25"/>
  <cols>
    <col min="1" max="1" width="9.5703125" style="5" bestFit="1" customWidth="1"/>
    <col min="2" max="2" width="72.28515625" style="5" customWidth="1"/>
    <col min="3" max="3" width="11.7109375" style="5" bestFit="1" customWidth="1"/>
    <col min="4" max="5" width="13.42578125" style="5" bestFit="1" customWidth="1"/>
    <col min="6" max="6" width="11.7109375" style="5" bestFit="1" customWidth="1"/>
    <col min="7" max="8" width="13.42578125" style="5" bestFit="1" customWidth="1"/>
    <col min="9" max="16384" width="9.140625" style="5"/>
  </cols>
  <sheetData>
    <row r="1" spans="1:14">
      <c r="A1" s="2" t="s">
        <v>30</v>
      </c>
      <c r="B1" s="3" t="str">
        <f>'Info '!C2</f>
        <v>JSC ProCredit Bank</v>
      </c>
    </row>
    <row r="2" spans="1:14">
      <c r="A2" s="2" t="s">
        <v>31</v>
      </c>
      <c r="B2" s="454">
        <v>44742</v>
      </c>
    </row>
    <row r="3" spans="1:14">
      <c r="A3" s="4"/>
    </row>
    <row r="4" spans="1:14" ht="15" thickBot="1">
      <c r="A4" s="4" t="s">
        <v>74</v>
      </c>
      <c r="B4" s="4"/>
      <c r="C4" s="234"/>
      <c r="D4" s="234"/>
      <c r="E4" s="234"/>
      <c r="F4" s="235"/>
      <c r="G4" s="235"/>
      <c r="H4" s="236" t="s">
        <v>73</v>
      </c>
    </row>
    <row r="5" spans="1:14">
      <c r="A5" s="685" t="s">
        <v>6</v>
      </c>
      <c r="B5" s="687" t="s">
        <v>338</v>
      </c>
      <c r="C5" s="681" t="s">
        <v>68</v>
      </c>
      <c r="D5" s="682"/>
      <c r="E5" s="683"/>
      <c r="F5" s="681" t="s">
        <v>72</v>
      </c>
      <c r="G5" s="682"/>
      <c r="H5" s="684"/>
    </row>
    <row r="6" spans="1:14">
      <c r="A6" s="686"/>
      <c r="B6" s="688"/>
      <c r="C6" s="26" t="s">
        <v>285</v>
      </c>
      <c r="D6" s="26" t="s">
        <v>120</v>
      </c>
      <c r="E6" s="26" t="s">
        <v>107</v>
      </c>
      <c r="F6" s="26" t="s">
        <v>285</v>
      </c>
      <c r="G6" s="26" t="s">
        <v>120</v>
      </c>
      <c r="H6" s="27" t="s">
        <v>107</v>
      </c>
    </row>
    <row r="7" spans="1:14" s="15" customFormat="1">
      <c r="A7" s="237">
        <v>1</v>
      </c>
      <c r="B7" s="238" t="s">
        <v>372</v>
      </c>
      <c r="C7" s="32">
        <v>82020705.75999999</v>
      </c>
      <c r="D7" s="32">
        <v>66689240.2403</v>
      </c>
      <c r="E7" s="239">
        <v>148709946.00029999</v>
      </c>
      <c r="F7" s="32">
        <v>81951185.979999989</v>
      </c>
      <c r="G7" s="32">
        <v>78660233.9868</v>
      </c>
      <c r="H7" s="33">
        <v>160611419.96679997</v>
      </c>
      <c r="I7" s="611"/>
      <c r="J7" s="611"/>
      <c r="K7" s="611"/>
      <c r="L7" s="611"/>
      <c r="M7" s="611"/>
      <c r="N7" s="611"/>
    </row>
    <row r="8" spans="1:14" s="15" customFormat="1">
      <c r="A8" s="237">
        <v>1.1000000000000001</v>
      </c>
      <c r="B8" s="291" t="s">
        <v>303</v>
      </c>
      <c r="C8" s="32">
        <v>53126020.109999999</v>
      </c>
      <c r="D8" s="32">
        <v>17234691.6382</v>
      </c>
      <c r="E8" s="239">
        <v>70360711.748199999</v>
      </c>
      <c r="F8" s="32">
        <v>42720879.939999998</v>
      </c>
      <c r="G8" s="32">
        <v>22489312.350400001</v>
      </c>
      <c r="H8" s="33">
        <v>65210192.290399998</v>
      </c>
      <c r="I8" s="611"/>
      <c r="J8" s="611"/>
      <c r="K8" s="611"/>
      <c r="L8" s="611"/>
      <c r="M8" s="611"/>
      <c r="N8" s="611"/>
    </row>
    <row r="9" spans="1:14" s="15" customFormat="1">
      <c r="A9" s="237">
        <v>1.2</v>
      </c>
      <c r="B9" s="291" t="s">
        <v>304</v>
      </c>
      <c r="C9" s="32">
        <v>0</v>
      </c>
      <c r="D9" s="32">
        <v>134263.70490000001</v>
      </c>
      <c r="E9" s="239">
        <v>134263.70490000001</v>
      </c>
      <c r="F9" s="32">
        <v>0</v>
      </c>
      <c r="G9" s="32">
        <v>317101.34169999999</v>
      </c>
      <c r="H9" s="33">
        <v>317101.34169999999</v>
      </c>
      <c r="I9" s="611"/>
      <c r="J9" s="611"/>
      <c r="K9" s="611"/>
      <c r="L9" s="611"/>
      <c r="M9" s="611"/>
      <c r="N9" s="611"/>
    </row>
    <row r="10" spans="1:14" s="15" customFormat="1">
      <c r="A10" s="237">
        <v>1.3</v>
      </c>
      <c r="B10" s="291" t="s">
        <v>305</v>
      </c>
      <c r="C10" s="32">
        <v>28894685.649999999</v>
      </c>
      <c r="D10" s="32">
        <v>49320284.897200003</v>
      </c>
      <c r="E10" s="239">
        <v>78214970.547199994</v>
      </c>
      <c r="F10" s="32">
        <v>39230306.039999999</v>
      </c>
      <c r="G10" s="32">
        <v>55853820.294699997</v>
      </c>
      <c r="H10" s="33">
        <v>95084126.334699988</v>
      </c>
      <c r="I10" s="611"/>
      <c r="J10" s="611"/>
      <c r="K10" s="611"/>
      <c r="L10" s="611"/>
      <c r="M10" s="611"/>
      <c r="N10" s="611"/>
    </row>
    <row r="11" spans="1:14" s="15" customFormat="1">
      <c r="A11" s="237">
        <v>1.4</v>
      </c>
      <c r="B11" s="291" t="s">
        <v>286</v>
      </c>
      <c r="C11" s="32">
        <v>0</v>
      </c>
      <c r="D11" s="32">
        <v>0</v>
      </c>
      <c r="E11" s="239">
        <v>0</v>
      </c>
      <c r="F11" s="32">
        <v>0</v>
      </c>
      <c r="G11" s="32">
        <v>0</v>
      </c>
      <c r="H11" s="33">
        <v>0</v>
      </c>
      <c r="I11" s="611"/>
      <c r="J11" s="611"/>
      <c r="K11" s="611"/>
      <c r="L11" s="611"/>
      <c r="M11" s="611"/>
      <c r="N11" s="611"/>
    </row>
    <row r="12" spans="1:14" s="15" customFormat="1" ht="29.25" customHeight="1">
      <c r="A12" s="237">
        <v>2</v>
      </c>
      <c r="B12" s="241" t="s">
        <v>307</v>
      </c>
      <c r="C12" s="32">
        <v>48047858.25</v>
      </c>
      <c r="D12" s="32">
        <v>468681600.71499997</v>
      </c>
      <c r="E12" s="239">
        <v>516729458.96499997</v>
      </c>
      <c r="F12" s="32">
        <v>30614358.25</v>
      </c>
      <c r="G12" s="32">
        <v>442851967.30500001</v>
      </c>
      <c r="H12" s="33">
        <v>473466325.55500001</v>
      </c>
      <c r="I12" s="611"/>
      <c r="J12" s="611"/>
      <c r="K12" s="611"/>
      <c r="L12" s="611"/>
      <c r="M12" s="611"/>
      <c r="N12" s="611"/>
    </row>
    <row r="13" spans="1:14" s="15" customFormat="1" ht="19.899999999999999" customHeight="1">
      <c r="A13" s="237">
        <v>3</v>
      </c>
      <c r="B13" s="241" t="s">
        <v>306</v>
      </c>
      <c r="C13" s="32">
        <v>9299000</v>
      </c>
      <c r="D13" s="32">
        <v>0</v>
      </c>
      <c r="E13" s="239">
        <v>9299000</v>
      </c>
      <c r="F13" s="32">
        <v>15570000</v>
      </c>
      <c r="G13" s="32">
        <v>0</v>
      </c>
      <c r="H13" s="33">
        <v>15570000</v>
      </c>
      <c r="I13" s="611"/>
      <c r="J13" s="611"/>
      <c r="K13" s="611"/>
      <c r="L13" s="611"/>
      <c r="M13" s="611"/>
      <c r="N13" s="611"/>
    </row>
    <row r="14" spans="1:14" s="15" customFormat="1">
      <c r="A14" s="237">
        <v>3.1</v>
      </c>
      <c r="B14" s="292" t="s">
        <v>287</v>
      </c>
      <c r="C14" s="32">
        <v>9299000</v>
      </c>
      <c r="D14" s="32">
        <v>0</v>
      </c>
      <c r="E14" s="239">
        <v>9299000</v>
      </c>
      <c r="F14" s="32">
        <v>15570000</v>
      </c>
      <c r="G14" s="32">
        <v>0</v>
      </c>
      <c r="H14" s="33">
        <v>15570000</v>
      </c>
      <c r="I14" s="611"/>
      <c r="J14" s="611"/>
      <c r="K14" s="611"/>
      <c r="L14" s="611"/>
      <c r="M14" s="611"/>
      <c r="N14" s="611"/>
    </row>
    <row r="15" spans="1:14" s="15" customFormat="1">
      <c r="A15" s="237">
        <v>3.2</v>
      </c>
      <c r="B15" s="292" t="s">
        <v>288</v>
      </c>
      <c r="C15" s="32"/>
      <c r="D15" s="32"/>
      <c r="E15" s="239">
        <v>0</v>
      </c>
      <c r="F15" s="32"/>
      <c r="G15" s="32"/>
      <c r="H15" s="33">
        <v>0</v>
      </c>
      <c r="I15" s="611"/>
      <c r="J15" s="611"/>
      <c r="K15" s="611"/>
      <c r="L15" s="611"/>
      <c r="M15" s="611"/>
      <c r="N15" s="611"/>
    </row>
    <row r="16" spans="1:14" s="15" customFormat="1">
      <c r="A16" s="237">
        <v>4</v>
      </c>
      <c r="B16" s="295" t="s">
        <v>317</v>
      </c>
      <c r="C16" s="32">
        <v>404417297.15000004</v>
      </c>
      <c r="D16" s="32">
        <v>703560349.14499998</v>
      </c>
      <c r="E16" s="239">
        <v>1107977646.2950001</v>
      </c>
      <c r="F16" s="32">
        <v>339865867.56999999</v>
      </c>
      <c r="G16" s="32">
        <v>651644205.66499996</v>
      </c>
      <c r="H16" s="33">
        <v>991510073.2349999</v>
      </c>
      <c r="I16" s="611"/>
      <c r="J16" s="611"/>
      <c r="K16" s="611"/>
      <c r="L16" s="611"/>
      <c r="M16" s="611"/>
      <c r="N16" s="611"/>
    </row>
    <row r="17" spans="1:14" s="15" customFormat="1">
      <c r="A17" s="237">
        <v>4.0999999999999996</v>
      </c>
      <c r="B17" s="292" t="s">
        <v>308</v>
      </c>
      <c r="C17" s="32">
        <v>345598714.22000003</v>
      </c>
      <c r="D17" s="32">
        <v>631572391.51999998</v>
      </c>
      <c r="E17" s="239">
        <v>977171105.74000001</v>
      </c>
      <c r="F17" s="32">
        <v>279232772.82999998</v>
      </c>
      <c r="G17" s="32">
        <v>562573668.76999998</v>
      </c>
      <c r="H17" s="33">
        <v>841806441.5999999</v>
      </c>
      <c r="I17" s="611"/>
      <c r="J17" s="611"/>
      <c r="K17" s="611"/>
      <c r="L17" s="611"/>
      <c r="M17" s="611"/>
      <c r="N17" s="611"/>
    </row>
    <row r="18" spans="1:14" s="15" customFormat="1">
      <c r="A18" s="237">
        <v>4.2</v>
      </c>
      <c r="B18" s="292" t="s">
        <v>302</v>
      </c>
      <c r="C18" s="32">
        <v>58818582.930000007</v>
      </c>
      <c r="D18" s="32">
        <v>71987957.62500006</v>
      </c>
      <c r="E18" s="239">
        <v>130806540.55500007</v>
      </c>
      <c r="F18" s="32">
        <v>60633094.739999995</v>
      </c>
      <c r="G18" s="32">
        <v>89070536.894999981</v>
      </c>
      <c r="H18" s="33">
        <v>149703631.63499999</v>
      </c>
      <c r="I18" s="611"/>
      <c r="J18" s="611"/>
      <c r="K18" s="611"/>
      <c r="L18" s="611"/>
      <c r="M18" s="611"/>
      <c r="N18" s="611"/>
    </row>
    <row r="19" spans="1:14" s="15" customFormat="1">
      <c r="A19" s="237">
        <v>5</v>
      </c>
      <c r="B19" s="241" t="s">
        <v>316</v>
      </c>
      <c r="C19" s="32">
        <v>371877062.74000001</v>
      </c>
      <c r="D19" s="32">
        <v>1088007453.6999998</v>
      </c>
      <c r="E19" s="239">
        <v>1459884516.4399998</v>
      </c>
      <c r="F19" s="32">
        <v>390673628.72999996</v>
      </c>
      <c r="G19" s="32">
        <v>1004654978.1</v>
      </c>
      <c r="H19" s="33">
        <v>1395328606.8299999</v>
      </c>
      <c r="I19" s="611"/>
      <c r="J19" s="611"/>
      <c r="K19" s="611"/>
      <c r="L19" s="611"/>
      <c r="M19" s="611"/>
      <c r="N19" s="611"/>
    </row>
    <row r="20" spans="1:14" s="15" customFormat="1">
      <c r="A20" s="237">
        <v>5.0999999999999996</v>
      </c>
      <c r="B20" s="293" t="s">
        <v>291</v>
      </c>
      <c r="C20" s="32">
        <v>12905571.43</v>
      </c>
      <c r="D20" s="32">
        <v>2363991.61</v>
      </c>
      <c r="E20" s="239">
        <v>15269563.039999999</v>
      </c>
      <c r="F20" s="32">
        <v>7785503.3099999996</v>
      </c>
      <c r="G20" s="32">
        <v>2757604.4</v>
      </c>
      <c r="H20" s="33">
        <v>10543107.709999999</v>
      </c>
      <c r="I20" s="611"/>
      <c r="J20" s="611"/>
      <c r="K20" s="611"/>
      <c r="L20" s="611"/>
      <c r="M20" s="611"/>
      <c r="N20" s="611"/>
    </row>
    <row r="21" spans="1:14" s="15" customFormat="1">
      <c r="A21" s="237">
        <v>5.2</v>
      </c>
      <c r="B21" s="293" t="s">
        <v>290</v>
      </c>
      <c r="C21" s="32">
        <v>0</v>
      </c>
      <c r="D21" s="32">
        <v>0</v>
      </c>
      <c r="E21" s="239">
        <v>0</v>
      </c>
      <c r="F21" s="32">
        <v>0</v>
      </c>
      <c r="G21" s="32">
        <v>0</v>
      </c>
      <c r="H21" s="33">
        <v>0</v>
      </c>
      <c r="I21" s="611"/>
      <c r="J21" s="611"/>
      <c r="K21" s="611"/>
      <c r="L21" s="611"/>
      <c r="M21" s="611"/>
      <c r="N21" s="611"/>
    </row>
    <row r="22" spans="1:14" s="15" customFormat="1">
      <c r="A22" s="237">
        <v>5.3</v>
      </c>
      <c r="B22" s="293" t="s">
        <v>289</v>
      </c>
      <c r="C22" s="32">
        <v>320162171.37</v>
      </c>
      <c r="D22" s="32">
        <v>1028915679.5300001</v>
      </c>
      <c r="E22" s="239">
        <v>1349077850.9000001</v>
      </c>
      <c r="F22" s="32">
        <v>345761007.40999997</v>
      </c>
      <c r="G22" s="32">
        <v>919014160.31999993</v>
      </c>
      <c r="H22" s="33">
        <v>1264775167.73</v>
      </c>
      <c r="I22" s="611"/>
      <c r="J22" s="611"/>
      <c r="K22" s="611"/>
      <c r="L22" s="611"/>
      <c r="M22" s="611"/>
      <c r="N22" s="611"/>
    </row>
    <row r="23" spans="1:14" s="15" customFormat="1">
      <c r="A23" s="237" t="s">
        <v>15</v>
      </c>
      <c r="B23" s="242" t="s">
        <v>75</v>
      </c>
      <c r="C23" s="32">
        <v>76512904.430000007</v>
      </c>
      <c r="D23" s="32">
        <v>240986909.69</v>
      </c>
      <c r="E23" s="239">
        <v>317499814.12</v>
      </c>
      <c r="F23" s="32">
        <v>96045822.129999995</v>
      </c>
      <c r="G23" s="32">
        <v>244223211.44999999</v>
      </c>
      <c r="H23" s="33">
        <v>340269033.57999998</v>
      </c>
      <c r="I23" s="611"/>
      <c r="J23" s="611"/>
      <c r="K23" s="611"/>
      <c r="L23" s="611"/>
      <c r="M23" s="611"/>
      <c r="N23" s="611"/>
    </row>
    <row r="24" spans="1:14" s="15" customFormat="1">
      <c r="A24" s="237" t="s">
        <v>16</v>
      </c>
      <c r="B24" s="242" t="s">
        <v>76</v>
      </c>
      <c r="C24" s="32">
        <v>85701287.569999993</v>
      </c>
      <c r="D24" s="32">
        <v>502524273.00999999</v>
      </c>
      <c r="E24" s="239">
        <v>588225560.57999992</v>
      </c>
      <c r="F24" s="32">
        <v>88288879.189999998</v>
      </c>
      <c r="G24" s="32">
        <v>371687526.35000002</v>
      </c>
      <c r="H24" s="33">
        <v>459976405.54000002</v>
      </c>
      <c r="I24" s="611"/>
      <c r="J24" s="611"/>
      <c r="K24" s="611"/>
      <c r="L24" s="611"/>
      <c r="M24" s="611"/>
      <c r="N24" s="611"/>
    </row>
    <row r="25" spans="1:14" s="15" customFormat="1">
      <c r="A25" s="237" t="s">
        <v>17</v>
      </c>
      <c r="B25" s="242" t="s">
        <v>77</v>
      </c>
      <c r="C25" s="32">
        <v>0</v>
      </c>
      <c r="D25" s="32">
        <v>0</v>
      </c>
      <c r="E25" s="239">
        <v>0</v>
      </c>
      <c r="F25" s="32">
        <v>0</v>
      </c>
      <c r="G25" s="32">
        <v>0</v>
      </c>
      <c r="H25" s="33">
        <v>0</v>
      </c>
      <c r="I25" s="611"/>
      <c r="J25" s="611"/>
      <c r="K25" s="611"/>
      <c r="L25" s="611"/>
      <c r="M25" s="611"/>
      <c r="N25" s="611"/>
    </row>
    <row r="26" spans="1:14" s="15" customFormat="1">
      <c r="A26" s="237" t="s">
        <v>18</v>
      </c>
      <c r="B26" s="242" t="s">
        <v>78</v>
      </c>
      <c r="C26" s="32">
        <v>62202795.899999999</v>
      </c>
      <c r="D26" s="32">
        <v>120950900.58</v>
      </c>
      <c r="E26" s="239">
        <v>183153696.47999999</v>
      </c>
      <c r="F26" s="32">
        <v>92768296.079999998</v>
      </c>
      <c r="G26" s="32">
        <v>156713585.91999999</v>
      </c>
      <c r="H26" s="33">
        <v>249481882</v>
      </c>
      <c r="I26" s="611"/>
      <c r="J26" s="611"/>
      <c r="K26" s="611"/>
      <c r="L26" s="611"/>
      <c r="M26" s="611"/>
      <c r="N26" s="611"/>
    </row>
    <row r="27" spans="1:14" s="15" customFormat="1">
      <c r="A27" s="237" t="s">
        <v>19</v>
      </c>
      <c r="B27" s="242" t="s">
        <v>79</v>
      </c>
      <c r="C27" s="32">
        <v>95745183.469999999</v>
      </c>
      <c r="D27" s="32">
        <v>164453596.25</v>
      </c>
      <c r="E27" s="239">
        <v>260198779.72</v>
      </c>
      <c r="F27" s="32">
        <v>68658010.010000005</v>
      </c>
      <c r="G27" s="32">
        <v>146389836.59999999</v>
      </c>
      <c r="H27" s="33">
        <v>215047846.61000001</v>
      </c>
      <c r="I27" s="611"/>
      <c r="J27" s="611"/>
      <c r="K27" s="611"/>
      <c r="L27" s="611"/>
      <c r="M27" s="611"/>
      <c r="N27" s="611"/>
    </row>
    <row r="28" spans="1:14" s="15" customFormat="1">
      <c r="A28" s="237">
        <v>5.4</v>
      </c>
      <c r="B28" s="293" t="s">
        <v>292</v>
      </c>
      <c r="C28" s="32">
        <v>34287096.479999997</v>
      </c>
      <c r="D28" s="32">
        <v>50720788.600000001</v>
      </c>
      <c r="E28" s="239">
        <v>85007885.079999998</v>
      </c>
      <c r="F28" s="32">
        <v>32607812.969999999</v>
      </c>
      <c r="G28" s="32">
        <v>76981621.340000004</v>
      </c>
      <c r="H28" s="33">
        <v>109589434.31</v>
      </c>
      <c r="I28" s="611"/>
      <c r="J28" s="611"/>
      <c r="K28" s="611"/>
      <c r="L28" s="611"/>
      <c r="M28" s="611"/>
      <c r="N28" s="611"/>
    </row>
    <row r="29" spans="1:14" s="15" customFormat="1">
      <c r="A29" s="237">
        <v>5.5</v>
      </c>
      <c r="B29" s="293" t="s">
        <v>293</v>
      </c>
      <c r="C29" s="32">
        <v>4522223.43</v>
      </c>
      <c r="D29" s="32">
        <v>5135824.78</v>
      </c>
      <c r="E29" s="239">
        <v>9658048.2100000009</v>
      </c>
      <c r="F29" s="32">
        <v>4519304.9800000004</v>
      </c>
      <c r="G29" s="32">
        <v>4961595.5</v>
      </c>
      <c r="H29" s="33">
        <v>9480900.4800000004</v>
      </c>
      <c r="I29" s="611"/>
      <c r="J29" s="611"/>
      <c r="K29" s="611"/>
      <c r="L29" s="611"/>
      <c r="M29" s="611"/>
      <c r="N29" s="611"/>
    </row>
    <row r="30" spans="1:14" s="15" customFormat="1">
      <c r="A30" s="237">
        <v>5.6</v>
      </c>
      <c r="B30" s="293" t="s">
        <v>294</v>
      </c>
      <c r="C30" s="32">
        <v>0</v>
      </c>
      <c r="D30" s="32">
        <v>871169.09</v>
      </c>
      <c r="E30" s="239">
        <v>871169.09</v>
      </c>
      <c r="F30" s="32">
        <v>0</v>
      </c>
      <c r="G30" s="32">
        <v>939996.47</v>
      </c>
      <c r="H30" s="33">
        <v>939996.47</v>
      </c>
      <c r="I30" s="611"/>
      <c r="J30" s="611"/>
      <c r="K30" s="611"/>
      <c r="L30" s="611"/>
      <c r="M30" s="611"/>
      <c r="N30" s="611"/>
    </row>
    <row r="31" spans="1:14" s="15" customFormat="1">
      <c r="A31" s="237">
        <v>5.7</v>
      </c>
      <c r="B31" s="293" t="s">
        <v>79</v>
      </c>
      <c r="C31" s="32">
        <v>0.03</v>
      </c>
      <c r="D31" s="32">
        <v>0.09</v>
      </c>
      <c r="E31" s="239">
        <v>0.12</v>
      </c>
      <c r="F31" s="32">
        <v>0.06</v>
      </c>
      <c r="G31" s="32">
        <v>7.0000000000000007E-2</v>
      </c>
      <c r="H31" s="33">
        <v>0.13</v>
      </c>
      <c r="I31" s="611"/>
      <c r="J31" s="611"/>
      <c r="K31" s="611"/>
      <c r="L31" s="611"/>
      <c r="M31" s="611"/>
      <c r="N31" s="611"/>
    </row>
    <row r="32" spans="1:14" s="15" customFormat="1">
      <c r="A32" s="237">
        <v>6</v>
      </c>
      <c r="B32" s="241" t="s">
        <v>322</v>
      </c>
      <c r="C32" s="32">
        <v>0</v>
      </c>
      <c r="D32" s="32">
        <v>95381807.582699999</v>
      </c>
      <c r="E32" s="239">
        <v>95381807.582699999</v>
      </c>
      <c r="F32" s="32">
        <v>0</v>
      </c>
      <c r="G32" s="32">
        <v>291818665.66110003</v>
      </c>
      <c r="H32" s="33">
        <v>291818665.66110003</v>
      </c>
      <c r="I32" s="611"/>
      <c r="J32" s="611"/>
      <c r="K32" s="611"/>
      <c r="L32" s="611"/>
      <c r="M32" s="611"/>
      <c r="N32" s="611"/>
    </row>
    <row r="33" spans="1:14" s="15" customFormat="1">
      <c r="A33" s="237">
        <v>6.1</v>
      </c>
      <c r="B33" s="294" t="s">
        <v>312</v>
      </c>
      <c r="C33" s="32"/>
      <c r="D33" s="32">
        <v>47741070</v>
      </c>
      <c r="E33" s="239">
        <v>47741070</v>
      </c>
      <c r="F33" s="32"/>
      <c r="G33" s="32">
        <v>147117021.47999999</v>
      </c>
      <c r="H33" s="33">
        <v>147117021.47999999</v>
      </c>
      <c r="I33" s="611"/>
      <c r="J33" s="611"/>
      <c r="K33" s="611"/>
      <c r="L33" s="611"/>
      <c r="M33" s="611"/>
      <c r="N33" s="611"/>
    </row>
    <row r="34" spans="1:14" s="15" customFormat="1">
      <c r="A34" s="237">
        <v>6.2</v>
      </c>
      <c r="B34" s="294" t="s">
        <v>313</v>
      </c>
      <c r="C34" s="32"/>
      <c r="D34" s="32">
        <v>47640737.582699999</v>
      </c>
      <c r="E34" s="239">
        <v>47640737.582699999</v>
      </c>
      <c r="F34" s="32"/>
      <c r="G34" s="32">
        <v>144701644.18110001</v>
      </c>
      <c r="H34" s="33">
        <v>144701644.18110001</v>
      </c>
      <c r="I34" s="611"/>
      <c r="J34" s="611"/>
      <c r="K34" s="611"/>
      <c r="L34" s="611"/>
      <c r="M34" s="611"/>
      <c r="N34" s="611"/>
    </row>
    <row r="35" spans="1:14" s="15" customFormat="1">
      <c r="A35" s="237">
        <v>6.3</v>
      </c>
      <c r="B35" s="294" t="s">
        <v>309</v>
      </c>
      <c r="C35" s="32"/>
      <c r="D35" s="32"/>
      <c r="E35" s="239">
        <v>0</v>
      </c>
      <c r="F35" s="32"/>
      <c r="G35" s="32"/>
      <c r="H35" s="33">
        <v>0</v>
      </c>
      <c r="I35" s="611"/>
      <c r="J35" s="611"/>
      <c r="K35" s="611"/>
      <c r="L35" s="611"/>
      <c r="M35" s="611"/>
      <c r="N35" s="611"/>
    </row>
    <row r="36" spans="1:14" s="15" customFormat="1">
      <c r="A36" s="237">
        <v>6.4</v>
      </c>
      <c r="B36" s="294" t="s">
        <v>310</v>
      </c>
      <c r="C36" s="32"/>
      <c r="D36" s="32"/>
      <c r="E36" s="239">
        <v>0</v>
      </c>
      <c r="F36" s="32"/>
      <c r="G36" s="32"/>
      <c r="H36" s="33">
        <v>0</v>
      </c>
      <c r="I36" s="611"/>
      <c r="J36" s="611"/>
      <c r="K36" s="611"/>
      <c r="L36" s="611"/>
      <c r="M36" s="611"/>
      <c r="N36" s="611"/>
    </row>
    <row r="37" spans="1:14" s="15" customFormat="1">
      <c r="A37" s="237">
        <v>6.5</v>
      </c>
      <c r="B37" s="294" t="s">
        <v>311</v>
      </c>
      <c r="C37" s="32"/>
      <c r="D37" s="32"/>
      <c r="E37" s="239">
        <v>0</v>
      </c>
      <c r="F37" s="32"/>
      <c r="G37" s="32"/>
      <c r="H37" s="33">
        <v>0</v>
      </c>
      <c r="I37" s="611"/>
      <c r="J37" s="611"/>
      <c r="K37" s="611"/>
      <c r="L37" s="611"/>
      <c r="M37" s="611"/>
      <c r="N37" s="611"/>
    </row>
    <row r="38" spans="1:14" s="15" customFormat="1">
      <c r="A38" s="237">
        <v>6.6</v>
      </c>
      <c r="B38" s="294" t="s">
        <v>314</v>
      </c>
      <c r="C38" s="32"/>
      <c r="D38" s="32"/>
      <c r="E38" s="239">
        <v>0</v>
      </c>
      <c r="F38" s="32"/>
      <c r="G38" s="32"/>
      <c r="H38" s="33">
        <v>0</v>
      </c>
      <c r="I38" s="611"/>
      <c r="J38" s="611"/>
      <c r="K38" s="611"/>
      <c r="L38" s="611"/>
      <c r="M38" s="611"/>
      <c r="N38" s="611"/>
    </row>
    <row r="39" spans="1:14" s="15" customFormat="1">
      <c r="A39" s="237">
        <v>6.7</v>
      </c>
      <c r="B39" s="294" t="s">
        <v>315</v>
      </c>
      <c r="C39" s="32"/>
      <c r="D39" s="32"/>
      <c r="E39" s="239">
        <v>0</v>
      </c>
      <c r="F39" s="32"/>
      <c r="G39" s="32"/>
      <c r="H39" s="33">
        <v>0</v>
      </c>
      <c r="I39" s="611"/>
      <c r="J39" s="611"/>
      <c r="K39" s="611"/>
      <c r="L39" s="611"/>
      <c r="M39" s="611"/>
      <c r="N39" s="611"/>
    </row>
    <row r="40" spans="1:14" s="15" customFormat="1">
      <c r="A40" s="237">
        <v>7</v>
      </c>
      <c r="B40" s="241" t="s">
        <v>318</v>
      </c>
      <c r="C40" s="32"/>
      <c r="D40" s="32"/>
      <c r="E40" s="239">
        <v>0</v>
      </c>
      <c r="F40" s="32"/>
      <c r="G40" s="32"/>
      <c r="H40" s="33">
        <v>0</v>
      </c>
      <c r="I40" s="611"/>
      <c r="J40" s="611"/>
      <c r="K40" s="611"/>
      <c r="L40" s="611"/>
      <c r="M40" s="611"/>
      <c r="N40" s="611"/>
    </row>
    <row r="41" spans="1:14" s="15" customFormat="1">
      <c r="A41" s="237">
        <v>7.1</v>
      </c>
      <c r="B41" s="240" t="s">
        <v>319</v>
      </c>
      <c r="C41" s="32">
        <v>121197.02</v>
      </c>
      <c r="D41" s="32">
        <v>400511.61040000001</v>
      </c>
      <c r="E41" s="239">
        <v>521708.63040000002</v>
      </c>
      <c r="F41" s="32">
        <v>497656.51000000007</v>
      </c>
      <c r="G41" s="32">
        <v>4651918.0858999994</v>
      </c>
      <c r="H41" s="33">
        <v>5149574.5958999991</v>
      </c>
      <c r="I41" s="611"/>
      <c r="J41" s="611"/>
      <c r="K41" s="611"/>
      <c r="L41" s="611"/>
      <c r="M41" s="611"/>
      <c r="N41" s="611"/>
    </row>
    <row r="42" spans="1:14" s="15" customFormat="1" ht="25.5">
      <c r="A42" s="237">
        <v>7.2</v>
      </c>
      <c r="B42" s="240" t="s">
        <v>320</v>
      </c>
      <c r="C42" s="32">
        <v>58169.3</v>
      </c>
      <c r="D42" s="32">
        <v>144212.82429999998</v>
      </c>
      <c r="E42" s="239">
        <v>202382.12429999997</v>
      </c>
      <c r="F42" s="32">
        <v>177112.52</v>
      </c>
      <c r="G42" s="32">
        <v>1080842.5190999999</v>
      </c>
      <c r="H42" s="33">
        <v>1257955.0390999999</v>
      </c>
      <c r="I42" s="611"/>
      <c r="J42" s="611"/>
      <c r="K42" s="611"/>
      <c r="L42" s="611"/>
      <c r="M42" s="611"/>
      <c r="N42" s="611"/>
    </row>
    <row r="43" spans="1:14" s="15" customFormat="1" ht="25.5">
      <c r="A43" s="237">
        <v>7.3</v>
      </c>
      <c r="B43" s="240" t="s">
        <v>323</v>
      </c>
      <c r="C43" s="32">
        <v>4314803.7799999937</v>
      </c>
      <c r="D43" s="32">
        <v>19697482.677400004</v>
      </c>
      <c r="E43" s="239">
        <v>24012286.457399998</v>
      </c>
      <c r="F43" s="32">
        <v>4885981.2599999895</v>
      </c>
      <c r="G43" s="32">
        <v>26236461.870399993</v>
      </c>
      <c r="H43" s="33">
        <v>31122443.130399983</v>
      </c>
      <c r="I43" s="611"/>
      <c r="J43" s="611"/>
      <c r="K43" s="611"/>
      <c r="L43" s="611"/>
      <c r="M43" s="611"/>
      <c r="N43" s="611"/>
    </row>
    <row r="44" spans="1:14" s="15" customFormat="1" ht="25.5">
      <c r="A44" s="237">
        <v>7.4</v>
      </c>
      <c r="B44" s="240" t="s">
        <v>324</v>
      </c>
      <c r="C44" s="32">
        <v>2265294.390000002</v>
      </c>
      <c r="D44" s="32">
        <v>8235995.2355999947</v>
      </c>
      <c r="E44" s="239">
        <v>10501289.625599997</v>
      </c>
      <c r="F44" s="32">
        <v>1873150.3500000022</v>
      </c>
      <c r="G44" s="32">
        <v>9722924.7261999752</v>
      </c>
      <c r="H44" s="33">
        <v>11596075.076199977</v>
      </c>
      <c r="I44" s="611"/>
      <c r="J44" s="611"/>
      <c r="K44" s="611"/>
      <c r="L44" s="611"/>
      <c r="M44" s="611"/>
      <c r="N44" s="611"/>
    </row>
    <row r="45" spans="1:14" s="15" customFormat="1">
      <c r="A45" s="237">
        <v>8</v>
      </c>
      <c r="B45" s="241" t="s">
        <v>301</v>
      </c>
      <c r="C45" s="32">
        <v>5273.3058280000005</v>
      </c>
      <c r="D45" s="32">
        <v>237530.41836000001</v>
      </c>
      <c r="E45" s="239">
        <v>242803.72418800002</v>
      </c>
      <c r="F45" s="32">
        <v>5519.1605474999997</v>
      </c>
      <c r="G45" s="32">
        <v>259215.77771999998</v>
      </c>
      <c r="H45" s="33">
        <v>264734.93826749997</v>
      </c>
      <c r="I45" s="611"/>
      <c r="J45" s="611"/>
      <c r="K45" s="611"/>
      <c r="L45" s="611"/>
      <c r="M45" s="611"/>
      <c r="N45" s="611"/>
    </row>
    <row r="46" spans="1:14" s="15" customFormat="1">
      <c r="A46" s="237">
        <v>8.1</v>
      </c>
      <c r="B46" s="292" t="s">
        <v>325</v>
      </c>
      <c r="C46" s="32"/>
      <c r="D46" s="32"/>
      <c r="E46" s="239">
        <v>0</v>
      </c>
      <c r="F46" s="32"/>
      <c r="G46" s="32"/>
      <c r="H46" s="33">
        <v>0</v>
      </c>
      <c r="I46" s="611"/>
      <c r="J46" s="611"/>
      <c r="K46" s="611"/>
      <c r="L46" s="611"/>
      <c r="M46" s="611"/>
      <c r="N46" s="611"/>
    </row>
    <row r="47" spans="1:14" s="15" customFormat="1">
      <c r="A47" s="237">
        <v>8.1999999999999993</v>
      </c>
      <c r="B47" s="292" t="s">
        <v>326</v>
      </c>
      <c r="C47" s="32">
        <v>5273.3058280000005</v>
      </c>
      <c r="D47" s="32">
        <v>237530.41836000001</v>
      </c>
      <c r="E47" s="239">
        <v>242803.72418800002</v>
      </c>
      <c r="F47" s="32">
        <v>5519.1605474999997</v>
      </c>
      <c r="G47" s="32">
        <v>259215.77771999998</v>
      </c>
      <c r="H47" s="33">
        <v>264734.93826749997</v>
      </c>
      <c r="I47" s="611"/>
      <c r="J47" s="611"/>
      <c r="K47" s="611"/>
      <c r="L47" s="611"/>
      <c r="M47" s="611"/>
      <c r="N47" s="611"/>
    </row>
    <row r="48" spans="1:14" s="15" customFormat="1">
      <c r="A48" s="237">
        <v>8.3000000000000007</v>
      </c>
      <c r="B48" s="292" t="s">
        <v>327</v>
      </c>
      <c r="C48" s="32"/>
      <c r="D48" s="32"/>
      <c r="E48" s="239">
        <v>0</v>
      </c>
      <c r="F48" s="32"/>
      <c r="G48" s="32"/>
      <c r="H48" s="33">
        <v>0</v>
      </c>
      <c r="I48" s="611"/>
      <c r="J48" s="611"/>
      <c r="K48" s="611"/>
      <c r="L48" s="611"/>
      <c r="M48" s="611"/>
      <c r="N48" s="611"/>
    </row>
    <row r="49" spans="1:14" s="15" customFormat="1">
      <c r="A49" s="237">
        <v>8.4</v>
      </c>
      <c r="B49" s="292" t="s">
        <v>328</v>
      </c>
      <c r="C49" s="32"/>
      <c r="D49" s="32"/>
      <c r="E49" s="239">
        <v>0</v>
      </c>
      <c r="F49" s="32"/>
      <c r="G49" s="32"/>
      <c r="H49" s="33">
        <v>0</v>
      </c>
      <c r="I49" s="611"/>
      <c r="J49" s="611"/>
      <c r="K49" s="611"/>
      <c r="L49" s="611"/>
      <c r="M49" s="611"/>
      <c r="N49" s="611"/>
    </row>
    <row r="50" spans="1:14" s="15" customFormat="1">
      <c r="A50" s="237">
        <v>8.5</v>
      </c>
      <c r="B50" s="292" t="s">
        <v>329</v>
      </c>
      <c r="C50" s="32"/>
      <c r="D50" s="32"/>
      <c r="E50" s="239">
        <v>0</v>
      </c>
      <c r="F50" s="32"/>
      <c r="G50" s="32"/>
      <c r="H50" s="33">
        <v>0</v>
      </c>
      <c r="I50" s="611"/>
      <c r="J50" s="611"/>
      <c r="K50" s="611"/>
      <c r="L50" s="611"/>
      <c r="M50" s="611"/>
      <c r="N50" s="611"/>
    </row>
    <row r="51" spans="1:14" s="15" customFormat="1">
      <c r="A51" s="237">
        <v>8.6</v>
      </c>
      <c r="B51" s="292" t="s">
        <v>330</v>
      </c>
      <c r="C51" s="32"/>
      <c r="D51" s="32"/>
      <c r="E51" s="239">
        <v>0</v>
      </c>
      <c r="F51" s="32"/>
      <c r="G51" s="32"/>
      <c r="H51" s="33">
        <v>0</v>
      </c>
      <c r="I51" s="611"/>
      <c r="J51" s="611"/>
      <c r="K51" s="611"/>
      <c r="L51" s="611"/>
      <c r="M51" s="611"/>
      <c r="N51" s="611"/>
    </row>
    <row r="52" spans="1:14" s="15" customFormat="1">
      <c r="A52" s="237">
        <v>8.6999999999999993</v>
      </c>
      <c r="B52" s="292" t="s">
        <v>331</v>
      </c>
      <c r="C52" s="32"/>
      <c r="D52" s="32"/>
      <c r="E52" s="239">
        <v>0</v>
      </c>
      <c r="F52" s="32"/>
      <c r="G52" s="32"/>
      <c r="H52" s="33">
        <v>0</v>
      </c>
      <c r="I52" s="611"/>
      <c r="J52" s="611"/>
      <c r="K52" s="611"/>
      <c r="L52" s="611"/>
      <c r="M52" s="611"/>
      <c r="N52" s="611"/>
    </row>
    <row r="53" spans="1:14" s="15" customFormat="1" ht="15" thickBot="1">
      <c r="A53" s="243">
        <v>9</v>
      </c>
      <c r="B53" s="244" t="s">
        <v>321</v>
      </c>
      <c r="C53" s="245"/>
      <c r="D53" s="245"/>
      <c r="E53" s="246">
        <v>0</v>
      </c>
      <c r="F53" s="245"/>
      <c r="G53" s="245"/>
      <c r="H53" s="44">
        <v>0</v>
      </c>
      <c r="I53" s="611"/>
      <c r="J53" s="611"/>
      <c r="K53" s="611"/>
      <c r="L53" s="611"/>
      <c r="M53" s="611"/>
      <c r="N53" s="611"/>
    </row>
  </sheetData>
  <mergeCells count="4">
    <mergeCell ref="A5:A6"/>
    <mergeCell ref="B5:B6"/>
    <mergeCell ref="C5:E5"/>
    <mergeCell ref="F5:H5"/>
  </mergeCells>
  <pageMargins left="0.25" right="0.25" top="0.75" bottom="0.75" header="0.3" footer="0.3"/>
  <pageSetup paperSize="9" scale="62" orientation="portrait" r:id="rId1"/>
  <headerFooter>
    <oddHeader>&amp;C&amp;"Calibri"&amp;10&amp;K0078D7Classification: Restricted to Partners&amp;1#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15" sqref="B15"/>
    </sheetView>
  </sheetViews>
  <sheetFormatPr defaultColWidth="9.140625" defaultRowHeight="12.75"/>
  <cols>
    <col min="1" max="1" width="9.5703125" style="4" bestFit="1" customWidth="1"/>
    <col min="2" max="2" width="93.5703125" style="4" customWidth="1"/>
    <col min="3" max="4" width="11.7109375" style="4" bestFit="1" customWidth="1"/>
    <col min="5" max="7" width="11.7109375" style="46" bestFit="1" customWidth="1"/>
    <col min="8" max="11" width="9.7109375" style="46" customWidth="1"/>
    <col min="12" max="16384" width="9.140625" style="46"/>
  </cols>
  <sheetData>
    <row r="1" spans="1:8">
      <c r="A1" s="2" t="s">
        <v>30</v>
      </c>
      <c r="B1" s="3" t="str">
        <f>'Info '!C2</f>
        <v>JSC ProCredit Bank</v>
      </c>
      <c r="C1" s="3"/>
    </row>
    <row r="2" spans="1:8">
      <c r="A2" s="2" t="s">
        <v>31</v>
      </c>
      <c r="B2" s="454">
        <v>44742</v>
      </c>
      <c r="C2" s="6"/>
      <c r="D2" s="7"/>
      <c r="E2" s="80"/>
      <c r="F2" s="80"/>
      <c r="G2" s="80"/>
      <c r="H2" s="80"/>
    </row>
    <row r="3" spans="1:8">
      <c r="A3" s="2"/>
      <c r="B3" s="3"/>
      <c r="C3" s="6"/>
      <c r="D3" s="7"/>
      <c r="E3" s="80"/>
      <c r="F3" s="80"/>
      <c r="G3" s="80"/>
      <c r="H3" s="80"/>
    </row>
    <row r="4" spans="1:8" ht="15" customHeight="1" thickBot="1">
      <c r="A4" s="7" t="s">
        <v>196</v>
      </c>
      <c r="B4" s="180" t="s">
        <v>295</v>
      </c>
      <c r="C4" s="81" t="s">
        <v>73</v>
      </c>
    </row>
    <row r="5" spans="1:8" ht="15" customHeight="1">
      <c r="A5" s="277" t="s">
        <v>6</v>
      </c>
      <c r="B5" s="278"/>
      <c r="C5" s="452" t="str">
        <f>INT((MONTH($B$2))/3)&amp;"Q"&amp;"-"&amp;YEAR($B$2)</f>
        <v>2Q-2022</v>
      </c>
      <c r="D5" s="452" t="str">
        <f>IF(INT(MONTH($B$2))=3, "4"&amp;"Q"&amp;"-"&amp;YEAR($B$2)-1, IF(INT(MONTH($B$2))=6, "1"&amp;"Q"&amp;"-"&amp;YEAR($B$2), IF(INT(MONTH($B$2))=9, "2"&amp;"Q"&amp;"-"&amp;YEAR($B$2),IF(INT(MONTH($B$2))=12, "3"&amp;"Q"&amp;"-"&amp;YEAR($B$2), 0))))</f>
        <v>1Q-2022</v>
      </c>
      <c r="E5" s="452" t="str">
        <f>IF(INT(MONTH($B$2))=3, "3"&amp;"Q"&amp;"-"&amp;YEAR($B$2)-1, IF(INT(MONTH($B$2))=6, "4"&amp;"Q"&amp;"-"&amp;YEAR($B$2)-1, IF(INT(MONTH($B$2))=9, "1"&amp;"Q"&amp;"-"&amp;YEAR($B$2),IF(INT(MONTH($B$2))=12, "2"&amp;"Q"&amp;"-"&amp;YEAR($B$2), 0))))</f>
        <v>4Q-2021</v>
      </c>
      <c r="F5" s="452" t="str">
        <f>IF(INT(MONTH($B$2))=3, "2"&amp;"Q"&amp;"-"&amp;YEAR($B$2)-1, IF(INT(MONTH($B$2))=6, "3"&amp;"Q"&amp;"-"&amp;YEAR($B$2)-1, IF(INT(MONTH($B$2))=9, "4"&amp;"Q"&amp;"-"&amp;YEAR($B$2)-1,IF(INT(MONTH($B$2))=12, "1"&amp;"Q"&amp;"-"&amp;YEAR($B$2), 0))))</f>
        <v>3Q-2021</v>
      </c>
      <c r="G5" s="453" t="str">
        <f>IF(INT(MONTH($B$2))=3, "1"&amp;"Q"&amp;"-"&amp;YEAR($B$2)-1, IF(INT(MONTH($B$2))=6, "2"&amp;"Q"&amp;"-"&amp;YEAR($B$2)-1, IF(INT(MONTH($B$2))=9, "3"&amp;"Q"&amp;"-"&amp;YEAR($B$2)-1,IF(INT(MONTH($B$2))=12, "4"&amp;"Q"&amp;"-"&amp;YEAR($B$2)-1, 0))))</f>
        <v>2Q-2021</v>
      </c>
    </row>
    <row r="6" spans="1:8" ht="15" customHeight="1">
      <c r="A6" s="82">
        <v>1</v>
      </c>
      <c r="B6" s="386" t="s">
        <v>299</v>
      </c>
      <c r="C6" s="612">
        <v>1292821140.73876</v>
      </c>
      <c r="D6" s="613">
        <v>1362223609.6731048</v>
      </c>
      <c r="E6" s="614">
        <v>1374603345.26895</v>
      </c>
      <c r="F6" s="612">
        <v>1369784060.2797654</v>
      </c>
      <c r="G6" s="615">
        <v>1366489508.3844802</v>
      </c>
    </row>
    <row r="7" spans="1:8" ht="15" customHeight="1">
      <c r="A7" s="82">
        <v>1.1000000000000001</v>
      </c>
      <c r="B7" s="386" t="s">
        <v>476</v>
      </c>
      <c r="C7" s="616">
        <v>1216596552.8016601</v>
      </c>
      <c r="D7" s="617">
        <v>1282067198.3923848</v>
      </c>
      <c r="E7" s="616">
        <v>1287126252.83213</v>
      </c>
      <c r="F7" s="616">
        <v>1292915831.1421752</v>
      </c>
      <c r="G7" s="618">
        <v>1286880866.65154</v>
      </c>
    </row>
    <row r="8" spans="1:8">
      <c r="A8" s="82" t="s">
        <v>14</v>
      </c>
      <c r="B8" s="386" t="s">
        <v>195</v>
      </c>
      <c r="C8" s="616"/>
      <c r="D8" s="617"/>
      <c r="E8" s="616"/>
      <c r="F8" s="616"/>
      <c r="G8" s="618"/>
    </row>
    <row r="9" spans="1:8" ht="15" customHeight="1">
      <c r="A9" s="82">
        <v>1.2</v>
      </c>
      <c r="B9" s="387" t="s">
        <v>194</v>
      </c>
      <c r="C9" s="616">
        <v>76033623.657099992</v>
      </c>
      <c r="D9" s="617">
        <v>80032359.280719995</v>
      </c>
      <c r="E9" s="616">
        <v>87130161.236819997</v>
      </c>
      <c r="F9" s="616">
        <v>76449773.937590003</v>
      </c>
      <c r="G9" s="618">
        <v>79020173.647020012</v>
      </c>
    </row>
    <row r="10" spans="1:8" ht="15" customHeight="1">
      <c r="A10" s="82">
        <v>1.3</v>
      </c>
      <c r="B10" s="386" t="s">
        <v>28</v>
      </c>
      <c r="C10" s="619">
        <v>190964.28000000003</v>
      </c>
      <c r="D10" s="617">
        <v>124052</v>
      </c>
      <c r="E10" s="619">
        <v>346931.20000000001</v>
      </c>
      <c r="F10" s="616">
        <v>418455.2</v>
      </c>
      <c r="G10" s="620">
        <v>588468.08591999998</v>
      </c>
    </row>
    <row r="11" spans="1:8" ht="15" customHeight="1">
      <c r="A11" s="82">
        <v>2</v>
      </c>
      <c r="B11" s="386" t="s">
        <v>296</v>
      </c>
      <c r="C11" s="616">
        <v>14503769.350435397</v>
      </c>
      <c r="D11" s="617">
        <v>19236456.491852891</v>
      </c>
      <c r="E11" s="616">
        <v>21315246.618997857</v>
      </c>
      <c r="F11" s="616">
        <v>23792543.560081769</v>
      </c>
      <c r="G11" s="618">
        <v>16433379.546698984</v>
      </c>
    </row>
    <row r="12" spans="1:8" ht="15" customHeight="1">
      <c r="A12" s="82">
        <v>3</v>
      </c>
      <c r="B12" s="386" t="s">
        <v>297</v>
      </c>
      <c r="C12" s="619">
        <v>151987467.09</v>
      </c>
      <c r="D12" s="617">
        <v>151987467.09</v>
      </c>
      <c r="E12" s="619">
        <v>151987467.09</v>
      </c>
      <c r="F12" s="616">
        <v>138947233.10443747</v>
      </c>
      <c r="G12" s="620">
        <v>138947233.10443747</v>
      </c>
    </row>
    <row r="13" spans="1:8" ht="15" customHeight="1" thickBot="1">
      <c r="A13" s="84">
        <v>4</v>
      </c>
      <c r="B13" s="85" t="s">
        <v>298</v>
      </c>
      <c r="C13" s="621">
        <v>1459312377.1791954</v>
      </c>
      <c r="D13" s="622">
        <v>1533447533.2549577</v>
      </c>
      <c r="E13" s="623">
        <v>1547906058.9779477</v>
      </c>
      <c r="F13" s="621">
        <v>1532523836.9442844</v>
      </c>
      <c r="G13" s="624">
        <v>1521870121.0356169</v>
      </c>
    </row>
    <row r="14" spans="1:8">
      <c r="B14" s="88"/>
    </row>
    <row r="15" spans="1:8">
      <c r="B15" s="89"/>
    </row>
    <row r="16" spans="1:8">
      <c r="B16" s="89"/>
    </row>
    <row r="17" spans="1:4" ht="11.25">
      <c r="A17" s="46"/>
      <c r="B17" s="46"/>
      <c r="C17" s="46"/>
      <c r="D17" s="46"/>
    </row>
    <row r="18" spans="1:4" ht="11.25">
      <c r="A18" s="46"/>
      <c r="B18" s="46"/>
      <c r="C18" s="46"/>
      <c r="D18" s="46"/>
    </row>
    <row r="19" spans="1:4" ht="11.25">
      <c r="A19" s="46"/>
      <c r="B19" s="46"/>
      <c r="C19" s="46"/>
      <c r="D19" s="46"/>
    </row>
    <row r="20" spans="1:4" ht="11.25">
      <c r="A20" s="46"/>
      <c r="B20" s="46"/>
      <c r="C20" s="46"/>
      <c r="D20" s="46"/>
    </row>
    <row r="21" spans="1:4" ht="11.25">
      <c r="A21" s="46"/>
      <c r="B21" s="46"/>
      <c r="C21" s="46"/>
      <c r="D21" s="46"/>
    </row>
    <row r="22" spans="1:4" ht="11.25">
      <c r="A22" s="46"/>
      <c r="B22" s="46"/>
      <c r="C22" s="46"/>
      <c r="D22" s="46"/>
    </row>
    <row r="23" spans="1:4" ht="11.25">
      <c r="A23" s="46"/>
      <c r="B23" s="46"/>
      <c r="C23" s="46"/>
      <c r="D23" s="46"/>
    </row>
    <row r="24" spans="1:4" ht="11.25">
      <c r="A24" s="46"/>
      <c r="B24" s="46"/>
      <c r="C24" s="46"/>
      <c r="D24" s="46"/>
    </row>
    <row r="25" spans="1:4" ht="11.25">
      <c r="A25" s="46"/>
      <c r="B25" s="46"/>
      <c r="C25" s="46"/>
      <c r="D25" s="46"/>
    </row>
    <row r="26" spans="1:4" ht="11.25">
      <c r="A26" s="46"/>
      <c r="B26" s="46"/>
      <c r="C26" s="46"/>
      <c r="D26" s="46"/>
    </row>
    <row r="27" spans="1:4" ht="11.25">
      <c r="A27" s="46"/>
      <c r="B27" s="46"/>
      <c r="C27" s="46"/>
      <c r="D27" s="46"/>
    </row>
    <row r="28" spans="1:4" ht="11.25">
      <c r="A28" s="46"/>
      <c r="B28" s="46"/>
      <c r="C28" s="46"/>
      <c r="D28" s="46"/>
    </row>
    <row r="29" spans="1:4" ht="11.25">
      <c r="A29" s="46"/>
      <c r="B29" s="46"/>
      <c r="C29" s="46"/>
      <c r="D29" s="46"/>
    </row>
  </sheetData>
  <pageMargins left="0.7" right="0.7" top="0.75" bottom="0.75" header="0.3" footer="0.3"/>
  <pageSetup paperSize="9" orientation="portrait" r:id="rId1"/>
  <headerFooter>
    <oddHeader>&amp;C&amp;"Calibri"&amp;10&amp;K0078D7Classification: Restricted to Partners&amp;1#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140625" defaultRowHeight="14.25"/>
  <cols>
    <col min="1" max="1" width="9.5703125" style="4" bestFit="1" customWidth="1"/>
    <col min="2" max="2" width="65.5703125" style="4" customWidth="1"/>
    <col min="3" max="3" width="48.42578125" style="4" bestFit="1" customWidth="1"/>
    <col min="4" max="16384" width="9.140625" style="5"/>
  </cols>
  <sheetData>
    <row r="1" spans="1:8">
      <c r="A1" s="2" t="s">
        <v>30</v>
      </c>
      <c r="B1" s="3" t="str">
        <f>'Info '!C2</f>
        <v>JSC ProCredit Bank</v>
      </c>
    </row>
    <row r="2" spans="1:8">
      <c r="A2" s="2" t="s">
        <v>31</v>
      </c>
      <c r="B2" s="454">
        <f>'1. key ratios '!B2</f>
        <v>44742</v>
      </c>
    </row>
    <row r="4" spans="1:8" ht="27.95" customHeight="1" thickBot="1">
      <c r="A4" s="90" t="s">
        <v>80</v>
      </c>
      <c r="B4" s="91" t="s">
        <v>265</v>
      </c>
      <c r="C4" s="92"/>
    </row>
    <row r="5" spans="1:8">
      <c r="A5" s="93"/>
      <c r="B5" s="446" t="s">
        <v>81</v>
      </c>
      <c r="C5" s="447" t="s">
        <v>488</v>
      </c>
    </row>
    <row r="6" spans="1:8">
      <c r="A6" s="94">
        <v>1</v>
      </c>
      <c r="B6" s="95" t="s">
        <v>734</v>
      </c>
      <c r="C6" s="96" t="s">
        <v>735</v>
      </c>
    </row>
    <row r="7" spans="1:8">
      <c r="A7" s="94">
        <v>2</v>
      </c>
      <c r="B7" s="95" t="s">
        <v>736</v>
      </c>
      <c r="C7" s="96" t="s">
        <v>737</v>
      </c>
    </row>
    <row r="8" spans="1:8">
      <c r="A8" s="94">
        <v>3</v>
      </c>
      <c r="B8" s="95" t="s">
        <v>738</v>
      </c>
      <c r="C8" s="96" t="s">
        <v>739</v>
      </c>
    </row>
    <row r="9" spans="1:8">
      <c r="A9" s="94">
        <v>4</v>
      </c>
      <c r="B9" s="95" t="s">
        <v>740</v>
      </c>
      <c r="C9" s="96" t="s">
        <v>739</v>
      </c>
    </row>
    <row r="10" spans="1:8">
      <c r="A10" s="94">
        <v>5</v>
      </c>
      <c r="B10" s="95" t="s">
        <v>741</v>
      </c>
      <c r="C10" s="96" t="s">
        <v>737</v>
      </c>
    </row>
    <row r="11" spans="1:8">
      <c r="A11" s="94">
        <v>6</v>
      </c>
      <c r="B11" s="95" t="s">
        <v>742</v>
      </c>
      <c r="C11" s="96" t="s">
        <v>739</v>
      </c>
    </row>
    <row r="12" spans="1:8">
      <c r="A12" s="94">
        <v>7</v>
      </c>
      <c r="B12" s="95"/>
      <c r="C12" s="96"/>
      <c r="H12" s="97"/>
    </row>
    <row r="13" spans="1:8">
      <c r="A13" s="94">
        <v>8</v>
      </c>
      <c r="B13" s="95"/>
      <c r="C13" s="96"/>
    </row>
    <row r="14" spans="1:8">
      <c r="A14" s="94">
        <v>9</v>
      </c>
      <c r="B14" s="95"/>
      <c r="C14" s="96"/>
    </row>
    <row r="15" spans="1:8">
      <c r="A15" s="94">
        <v>10</v>
      </c>
      <c r="B15" s="95"/>
      <c r="C15" s="96"/>
    </row>
    <row r="16" spans="1:8">
      <c r="A16" s="94"/>
      <c r="B16" s="448"/>
      <c r="C16" s="449"/>
    </row>
    <row r="17" spans="1:3">
      <c r="A17" s="94"/>
      <c r="B17" s="450" t="s">
        <v>82</v>
      </c>
      <c r="C17" s="451" t="s">
        <v>489</v>
      </c>
    </row>
    <row r="18" spans="1:3">
      <c r="A18" s="94">
        <v>1</v>
      </c>
      <c r="B18" s="95" t="s">
        <v>743</v>
      </c>
      <c r="C18" s="98" t="s">
        <v>744</v>
      </c>
    </row>
    <row r="19" spans="1:3">
      <c r="A19" s="94">
        <v>2</v>
      </c>
      <c r="B19" s="95" t="s">
        <v>745</v>
      </c>
      <c r="C19" s="98" t="s">
        <v>746</v>
      </c>
    </row>
    <row r="20" spans="1:3">
      <c r="A20" s="94">
        <v>3</v>
      </c>
      <c r="B20" s="95" t="s">
        <v>748</v>
      </c>
      <c r="C20" s="98" t="s">
        <v>747</v>
      </c>
    </row>
    <row r="21" spans="1:3">
      <c r="A21" s="94">
        <v>4</v>
      </c>
      <c r="B21" s="95"/>
      <c r="C21" s="98"/>
    </row>
    <row r="22" spans="1:3">
      <c r="A22" s="94">
        <v>5</v>
      </c>
      <c r="B22" s="95"/>
      <c r="C22" s="98"/>
    </row>
    <row r="23" spans="1:3">
      <c r="A23" s="94">
        <v>6</v>
      </c>
      <c r="B23" s="95"/>
      <c r="C23" s="98"/>
    </row>
    <row r="24" spans="1:3">
      <c r="A24" s="94">
        <v>7</v>
      </c>
      <c r="B24" s="95"/>
      <c r="C24" s="98"/>
    </row>
    <row r="25" spans="1:3">
      <c r="A25" s="94">
        <v>8</v>
      </c>
      <c r="B25" s="95"/>
      <c r="C25" s="98"/>
    </row>
    <row r="26" spans="1:3">
      <c r="A26" s="94">
        <v>9</v>
      </c>
      <c r="B26" s="95"/>
      <c r="C26" s="98"/>
    </row>
    <row r="27" spans="1:3" ht="15.75" customHeight="1">
      <c r="A27" s="94">
        <v>10</v>
      </c>
      <c r="B27" s="95"/>
      <c r="C27" s="99"/>
    </row>
    <row r="28" spans="1:3" ht="15.75" customHeight="1">
      <c r="A28" s="94"/>
      <c r="B28" s="95"/>
      <c r="C28" s="99"/>
    </row>
    <row r="29" spans="1:3" ht="30" customHeight="1">
      <c r="A29" s="94"/>
      <c r="B29" s="689" t="s">
        <v>83</v>
      </c>
      <c r="C29" s="690"/>
    </row>
    <row r="30" spans="1:3">
      <c r="A30" s="94">
        <v>1</v>
      </c>
      <c r="B30" s="571" t="s">
        <v>749</v>
      </c>
      <c r="C30" s="572">
        <v>1</v>
      </c>
    </row>
    <row r="31" spans="1:3" ht="15.75" customHeight="1">
      <c r="A31" s="94"/>
      <c r="B31" s="95"/>
      <c r="C31" s="96"/>
    </row>
    <row r="32" spans="1:3" ht="29.25" customHeight="1">
      <c r="A32" s="94"/>
      <c r="B32" s="689" t="s">
        <v>84</v>
      </c>
      <c r="C32" s="690"/>
    </row>
    <row r="33" spans="1:3">
      <c r="A33" s="94">
        <v>1</v>
      </c>
      <c r="B33" s="571" t="s">
        <v>750</v>
      </c>
      <c r="C33" s="573">
        <v>0.17</v>
      </c>
    </row>
    <row r="34" spans="1:3">
      <c r="A34" s="574">
        <v>2</v>
      </c>
      <c r="B34" s="575" t="s">
        <v>751</v>
      </c>
      <c r="C34" s="576">
        <v>0.13200000000000001</v>
      </c>
    </row>
    <row r="35" spans="1:3">
      <c r="A35" s="574">
        <v>3</v>
      </c>
      <c r="B35" s="575" t="s">
        <v>752</v>
      </c>
      <c r="C35" s="576">
        <v>0.125</v>
      </c>
    </row>
    <row r="36" spans="1:3">
      <c r="A36" s="574">
        <v>4</v>
      </c>
      <c r="B36" s="575" t="s">
        <v>753</v>
      </c>
      <c r="C36" s="576">
        <v>0.1</v>
      </c>
    </row>
    <row r="37" spans="1:3">
      <c r="A37" s="574">
        <v>5</v>
      </c>
      <c r="B37" s="575" t="s">
        <v>754</v>
      </c>
      <c r="C37" s="576">
        <v>8.5999999999999993E-2</v>
      </c>
    </row>
    <row r="38" spans="1:3">
      <c r="A38" s="574"/>
      <c r="B38" s="575"/>
      <c r="C38" s="577"/>
    </row>
    <row r="39" spans="1:3" ht="15" thickBot="1">
      <c r="A39" s="100"/>
      <c r="B39" s="101"/>
      <c r="C39" s="102"/>
    </row>
  </sheetData>
  <mergeCells count="2">
    <mergeCell ref="B32:C32"/>
    <mergeCell ref="B29:C29"/>
  </mergeCells>
  <dataValidations count="1">
    <dataValidation type="list" allowBlank="1" showInputMessage="1" showErrorMessage="1" sqref="C6:C15">
      <formula1>"Independent chair, Non-independent chair, Independent member, Non-independent member"</formula1>
    </dataValidation>
  </dataValidations>
  <pageMargins left="0.7" right="0.7" top="0.75" bottom="0.75" header="0.3" footer="0.3"/>
  <pageSetup paperSize="9" orientation="portrait" r:id="rId1"/>
  <headerFooter>
    <oddHeader>&amp;C&amp;"Calibri"&amp;10&amp;K0078D7Classification: Restricted to Partners&amp;1#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90" zoomScaleNormal="90" workbookViewId="0">
      <pane xSplit="1" ySplit="5" topLeftCell="B6" activePane="bottomRight" state="frozen"/>
      <selection activeCell="B2" sqref="B2"/>
      <selection pane="topRight" activeCell="B2" sqref="B2"/>
      <selection pane="bottomLeft" activeCell="B2" sqref="B2"/>
      <selection pane="bottomRight" activeCell="B2" sqref="B2"/>
    </sheetView>
  </sheetViews>
  <sheetFormatPr defaultColWidth="9.140625" defaultRowHeight="14.25"/>
  <cols>
    <col min="1" max="1" width="9.5703125" style="4" bestFit="1" customWidth="1"/>
    <col min="2" max="2" width="47.5703125" style="4" customWidth="1"/>
    <col min="3" max="3" width="28" style="4" customWidth="1"/>
    <col min="4" max="4" width="22.42578125" style="4" customWidth="1"/>
    <col min="5" max="5" width="22.28515625" style="4" customWidth="1"/>
    <col min="6" max="6" width="12" style="5" bestFit="1" customWidth="1"/>
    <col min="7" max="7" width="12.5703125" style="5" bestFit="1" customWidth="1"/>
    <col min="8" max="16384" width="9.140625" style="5"/>
  </cols>
  <sheetData>
    <row r="1" spans="1:7">
      <c r="A1" s="326" t="s">
        <v>30</v>
      </c>
      <c r="B1" s="3" t="str">
        <f>'Info '!C2</f>
        <v>JSC ProCredit Bank</v>
      </c>
      <c r="C1" s="115"/>
      <c r="D1" s="115"/>
      <c r="E1" s="115"/>
      <c r="F1" s="15"/>
    </row>
    <row r="2" spans="1:7" s="103" customFormat="1" ht="15.75" customHeight="1">
      <c r="A2" s="326" t="s">
        <v>31</v>
      </c>
      <c r="B2" s="454">
        <v>44742</v>
      </c>
    </row>
    <row r="3" spans="1:7" s="103" customFormat="1" ht="15.75" customHeight="1">
      <c r="A3" s="326"/>
    </row>
    <row r="4" spans="1:7" s="103" customFormat="1" ht="15.75" customHeight="1" thickBot="1">
      <c r="A4" s="327" t="s">
        <v>200</v>
      </c>
      <c r="B4" s="695" t="s">
        <v>345</v>
      </c>
      <c r="C4" s="696"/>
      <c r="D4" s="696"/>
      <c r="E4" s="696"/>
    </row>
    <row r="5" spans="1:7" s="107" customFormat="1" ht="17.45" customHeight="1">
      <c r="A5" s="257"/>
      <c r="B5" s="258"/>
      <c r="C5" s="105" t="s">
        <v>0</v>
      </c>
      <c r="D5" s="105" t="s">
        <v>1</v>
      </c>
      <c r="E5" s="106" t="s">
        <v>2</v>
      </c>
    </row>
    <row r="6" spans="1:7" s="15" customFormat="1" ht="14.45" customHeight="1">
      <c r="A6" s="328"/>
      <c r="B6" s="691" t="s">
        <v>352</v>
      </c>
      <c r="C6" s="691" t="s">
        <v>91</v>
      </c>
      <c r="D6" s="693" t="s">
        <v>199</v>
      </c>
      <c r="E6" s="694"/>
      <c r="G6" s="5"/>
    </row>
    <row r="7" spans="1:7" s="15" customFormat="1" ht="99.6" customHeight="1">
      <c r="A7" s="328"/>
      <c r="B7" s="692"/>
      <c r="C7" s="691"/>
      <c r="D7" s="363" t="s">
        <v>198</v>
      </c>
      <c r="E7" s="364" t="s">
        <v>353</v>
      </c>
      <c r="G7" s="5"/>
    </row>
    <row r="8" spans="1:7">
      <c r="A8" s="329">
        <v>1</v>
      </c>
      <c r="B8" s="365" t="s">
        <v>35</v>
      </c>
      <c r="C8" s="366">
        <v>35408949.18</v>
      </c>
      <c r="D8" s="366"/>
      <c r="E8" s="367">
        <v>35408949.18</v>
      </c>
      <c r="F8" s="15"/>
    </row>
    <row r="9" spans="1:7">
      <c r="A9" s="329">
        <v>2</v>
      </c>
      <c r="B9" s="365" t="s">
        <v>36</v>
      </c>
      <c r="C9" s="366">
        <v>235894099.93000001</v>
      </c>
      <c r="D9" s="366">
        <v>0</v>
      </c>
      <c r="E9" s="367">
        <v>235894099.93000001</v>
      </c>
      <c r="F9" s="15"/>
    </row>
    <row r="10" spans="1:7">
      <c r="A10" s="329">
        <v>3</v>
      </c>
      <c r="B10" s="365" t="s">
        <v>37</v>
      </c>
      <c r="C10" s="366">
        <v>107387302.96000001</v>
      </c>
      <c r="D10" s="366"/>
      <c r="E10" s="367">
        <v>107387302.96000001</v>
      </c>
      <c r="F10" s="15"/>
    </row>
    <row r="11" spans="1:7">
      <c r="A11" s="329">
        <v>4</v>
      </c>
      <c r="B11" s="365" t="s">
        <v>38</v>
      </c>
      <c r="C11" s="366">
        <v>0</v>
      </c>
      <c r="D11" s="366"/>
      <c r="E11" s="367"/>
      <c r="F11" s="15"/>
    </row>
    <row r="12" spans="1:7">
      <c r="A12" s="329">
        <v>5</v>
      </c>
      <c r="B12" s="365" t="s">
        <v>39</v>
      </c>
      <c r="C12" s="366">
        <v>68220808.359999999</v>
      </c>
      <c r="D12" s="366"/>
      <c r="E12" s="367">
        <v>68220808.359999999</v>
      </c>
      <c r="F12" s="15"/>
    </row>
    <row r="13" spans="1:7">
      <c r="A13" s="329">
        <v>6.1</v>
      </c>
      <c r="B13" s="368" t="s">
        <v>40</v>
      </c>
      <c r="C13" s="369">
        <v>1256240645.26</v>
      </c>
      <c r="D13" s="366"/>
      <c r="E13" s="367">
        <v>1256240645.26</v>
      </c>
      <c r="F13" s="15"/>
    </row>
    <row r="14" spans="1:7">
      <c r="A14" s="329">
        <v>6.2</v>
      </c>
      <c r="B14" s="370" t="s">
        <v>41</v>
      </c>
      <c r="C14" s="369">
        <v>-42966301.189999998</v>
      </c>
      <c r="D14" s="366"/>
      <c r="E14" s="367">
        <v>-42966301.189999998</v>
      </c>
      <c r="F14" s="15"/>
    </row>
    <row r="15" spans="1:7">
      <c r="A15" s="329">
        <v>6</v>
      </c>
      <c r="B15" s="365" t="s">
        <v>42</v>
      </c>
      <c r="C15" s="366">
        <v>1213274344.0700002</v>
      </c>
      <c r="D15" s="366"/>
      <c r="E15" s="367">
        <v>1213274344.0699999</v>
      </c>
      <c r="F15" s="15"/>
    </row>
    <row r="16" spans="1:7">
      <c r="A16" s="329">
        <v>7</v>
      </c>
      <c r="B16" s="365" t="s">
        <v>43</v>
      </c>
      <c r="C16" s="366">
        <v>5900423.7812000001</v>
      </c>
      <c r="D16" s="366"/>
      <c r="E16" s="367">
        <v>5900423.7812000001</v>
      </c>
      <c r="F16" s="15"/>
    </row>
    <row r="17" spans="1:7">
      <c r="A17" s="329">
        <v>8</v>
      </c>
      <c r="B17" s="365" t="s">
        <v>197</v>
      </c>
      <c r="C17" s="366">
        <v>184536.97</v>
      </c>
      <c r="D17" s="366"/>
      <c r="E17" s="367">
        <v>184536.97</v>
      </c>
      <c r="F17" s="330"/>
      <c r="G17" s="109"/>
    </row>
    <row r="18" spans="1:7">
      <c r="A18" s="329">
        <v>9</v>
      </c>
      <c r="B18" s="365" t="s">
        <v>44</v>
      </c>
      <c r="C18" s="366">
        <v>6349426.8300000001</v>
      </c>
      <c r="D18" s="366">
        <v>6194572.1799999997</v>
      </c>
      <c r="E18" s="367">
        <v>154854.65000000037</v>
      </c>
      <c r="F18" s="15"/>
      <c r="G18" s="109"/>
    </row>
    <row r="19" spans="1:7">
      <c r="A19" s="329">
        <v>10</v>
      </c>
      <c r="B19" s="365" t="s">
        <v>45</v>
      </c>
      <c r="C19" s="366">
        <v>48769335.229999997</v>
      </c>
      <c r="D19" s="366">
        <v>1585414.4400000002</v>
      </c>
      <c r="E19" s="367">
        <v>47183920.789999999</v>
      </c>
      <c r="F19" s="15"/>
      <c r="G19" s="109"/>
    </row>
    <row r="20" spans="1:7">
      <c r="A20" s="329">
        <v>11</v>
      </c>
      <c r="B20" s="365" t="s">
        <v>46</v>
      </c>
      <c r="C20" s="366">
        <v>15861285.259999998</v>
      </c>
      <c r="D20" s="366"/>
      <c r="E20" s="367">
        <v>15861285.259999998</v>
      </c>
      <c r="F20" s="15"/>
    </row>
    <row r="21" spans="1:7" ht="26.25" thickBot="1">
      <c r="A21" s="201"/>
      <c r="B21" s="331" t="s">
        <v>355</v>
      </c>
      <c r="C21" s="259">
        <v>1737250512.5712001</v>
      </c>
      <c r="D21" s="259">
        <v>7779986.6200000001</v>
      </c>
      <c r="E21" s="371">
        <v>1729470525.9512</v>
      </c>
    </row>
    <row r="22" spans="1:7">
      <c r="A22" s="5"/>
      <c r="B22" s="5"/>
      <c r="C22" s="5"/>
      <c r="D22" s="5"/>
      <c r="E22" s="5"/>
    </row>
    <row r="23" spans="1:7">
      <c r="A23" s="5"/>
      <c r="B23" s="5"/>
      <c r="C23" s="5"/>
      <c r="D23" s="5"/>
      <c r="E23" s="5"/>
    </row>
    <row r="25" spans="1:7" s="4" customFormat="1">
      <c r="B25" s="110"/>
      <c r="F25" s="5"/>
      <c r="G25" s="5"/>
    </row>
    <row r="26" spans="1:7" s="4" customFormat="1">
      <c r="B26" s="110"/>
      <c r="F26" s="5"/>
      <c r="G26" s="5"/>
    </row>
    <row r="27" spans="1:7" s="4" customFormat="1">
      <c r="B27" s="110"/>
      <c r="F27" s="5"/>
      <c r="G27" s="5"/>
    </row>
    <row r="28" spans="1:7" s="4" customFormat="1">
      <c r="B28" s="110"/>
      <c r="F28" s="5"/>
      <c r="G28" s="5"/>
    </row>
    <row r="29" spans="1:7" s="4" customFormat="1">
      <c r="B29" s="110"/>
      <c r="F29" s="5"/>
      <c r="G29" s="5"/>
    </row>
    <row r="30" spans="1:7" s="4" customFormat="1">
      <c r="B30" s="110"/>
      <c r="F30" s="5"/>
      <c r="G30" s="5"/>
    </row>
    <row r="31" spans="1:7" s="4" customFormat="1">
      <c r="B31" s="110"/>
      <c r="F31" s="5"/>
      <c r="G31" s="5"/>
    </row>
    <row r="32" spans="1:7" s="4" customFormat="1">
      <c r="B32" s="110"/>
      <c r="F32" s="5"/>
      <c r="G32" s="5"/>
    </row>
    <row r="33" spans="2:7" s="4" customFormat="1">
      <c r="B33" s="110"/>
      <c r="F33" s="5"/>
      <c r="G33" s="5"/>
    </row>
    <row r="34" spans="2:7" s="4" customFormat="1">
      <c r="B34" s="110"/>
      <c r="F34" s="5"/>
      <c r="G34" s="5"/>
    </row>
    <row r="35" spans="2:7" s="4" customFormat="1">
      <c r="B35" s="110"/>
      <c r="F35" s="5"/>
      <c r="G35" s="5"/>
    </row>
    <row r="36" spans="2:7" s="4" customFormat="1">
      <c r="B36" s="110"/>
      <c r="F36" s="5"/>
      <c r="G36" s="5"/>
    </row>
    <row r="37" spans="2:7" s="4" customFormat="1">
      <c r="B37" s="110"/>
      <c r="F37" s="5"/>
      <c r="G37" s="5"/>
    </row>
  </sheetData>
  <mergeCells count="4">
    <mergeCell ref="B6:B7"/>
    <mergeCell ref="C6:C7"/>
    <mergeCell ref="D6:E6"/>
    <mergeCell ref="B4:E4"/>
  </mergeCells>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zoomScaleNormal="100" workbookViewId="0">
      <pane xSplit="1" ySplit="4" topLeftCell="B5" activePane="bottomRight" state="frozen"/>
      <selection activeCell="B2" sqref="B2"/>
      <selection pane="topRight" activeCell="B2" sqref="B2"/>
      <selection pane="bottomLeft" activeCell="B2" sqref="B2"/>
      <selection pane="bottomRight" activeCell="B2" sqref="B2"/>
    </sheetView>
  </sheetViews>
  <sheetFormatPr defaultColWidth="9.140625" defaultRowHeight="12.75" outlineLevelRow="1"/>
  <cols>
    <col min="1" max="1" width="9.5703125" style="4" bestFit="1" customWidth="1"/>
    <col min="2" max="2" width="114.28515625" style="4" customWidth="1"/>
    <col min="3" max="3" width="18.85546875" style="4" customWidth="1"/>
    <col min="4" max="4" width="25.42578125" style="4" customWidth="1"/>
    <col min="5" max="5" width="24.28515625" style="4" customWidth="1"/>
    <col min="6" max="6" width="24" style="4" customWidth="1"/>
    <col min="7" max="7" width="10" style="4" bestFit="1" customWidth="1"/>
    <col min="8" max="8" width="12" style="4" bestFit="1" customWidth="1"/>
    <col min="9" max="9" width="12.5703125" style="4" bestFit="1" customWidth="1"/>
    <col min="10" max="16384" width="9.140625" style="4"/>
  </cols>
  <sheetData>
    <row r="1" spans="1:6">
      <c r="A1" s="2" t="s">
        <v>30</v>
      </c>
      <c r="B1" s="3" t="str">
        <f>'Info '!C2</f>
        <v>JSC ProCredit Bank</v>
      </c>
    </row>
    <row r="2" spans="1:6" s="103" customFormat="1" ht="15.75" customHeight="1">
      <c r="A2" s="2" t="s">
        <v>31</v>
      </c>
      <c r="B2" s="454">
        <v>44742</v>
      </c>
      <c r="C2" s="4"/>
      <c r="D2" s="4"/>
      <c r="E2" s="4"/>
      <c r="F2" s="4"/>
    </row>
    <row r="3" spans="1:6" s="103" customFormat="1" ht="15.75" customHeight="1">
      <c r="C3" s="4"/>
      <c r="D3" s="4"/>
      <c r="E3" s="4"/>
      <c r="F3" s="4"/>
    </row>
    <row r="4" spans="1:6" s="103" customFormat="1" ht="13.5" thickBot="1">
      <c r="A4" s="103" t="s">
        <v>85</v>
      </c>
      <c r="B4" s="332" t="s">
        <v>332</v>
      </c>
      <c r="C4" s="104" t="s">
        <v>73</v>
      </c>
      <c r="D4" s="4"/>
      <c r="E4" s="4"/>
      <c r="F4" s="4"/>
    </row>
    <row r="5" spans="1:6">
      <c r="A5" s="264">
        <v>1</v>
      </c>
      <c r="B5" s="333" t="s">
        <v>354</v>
      </c>
      <c r="C5" s="265">
        <f>'7. LI1'!E21</f>
        <v>1729470525.9512</v>
      </c>
    </row>
    <row r="6" spans="1:6" s="266" customFormat="1">
      <c r="A6" s="111">
        <v>2.1</v>
      </c>
      <c r="B6" s="261" t="s">
        <v>333</v>
      </c>
      <c r="C6" s="189">
        <v>148577879.30160001</v>
      </c>
    </row>
    <row r="7" spans="1:6" s="88" customFormat="1" outlineLevel="1">
      <c r="A7" s="82">
        <v>2.2000000000000002</v>
      </c>
      <c r="B7" s="83" t="s">
        <v>334</v>
      </c>
      <c r="C7" s="267">
        <v>47741070</v>
      </c>
    </row>
    <row r="8" spans="1:6" s="88" customFormat="1" ht="25.5">
      <c r="A8" s="82">
        <v>3</v>
      </c>
      <c r="B8" s="262" t="s">
        <v>335</v>
      </c>
      <c r="C8" s="268">
        <v>1925789475.2528</v>
      </c>
    </row>
    <row r="9" spans="1:6" s="266" customFormat="1">
      <c r="A9" s="111">
        <v>4</v>
      </c>
      <c r="B9" s="113" t="s">
        <v>87</v>
      </c>
      <c r="C9" s="189">
        <v>20926243.870000001</v>
      </c>
    </row>
    <row r="10" spans="1:6" s="88" customFormat="1" outlineLevel="1">
      <c r="A10" s="82">
        <v>5.0999999999999996</v>
      </c>
      <c r="B10" s="83" t="s">
        <v>336</v>
      </c>
      <c r="C10" s="267">
        <v>-71279361.34300001</v>
      </c>
    </row>
    <row r="11" spans="1:6" s="88" customFormat="1" outlineLevel="1">
      <c r="A11" s="82">
        <v>5.2</v>
      </c>
      <c r="B11" s="83" t="s">
        <v>337</v>
      </c>
      <c r="C11" s="267">
        <v>-46786248.600000001</v>
      </c>
    </row>
    <row r="12" spans="1:6" s="88" customFormat="1">
      <c r="A12" s="82">
        <v>6</v>
      </c>
      <c r="B12" s="260" t="s">
        <v>477</v>
      </c>
      <c r="C12" s="267"/>
    </row>
    <row r="13" spans="1:6" s="88" customFormat="1" ht="13.5" thickBot="1">
      <c r="A13" s="84">
        <v>7</v>
      </c>
      <c r="B13" s="263" t="s">
        <v>283</v>
      </c>
      <c r="C13" s="269">
        <v>1828650109.1798</v>
      </c>
    </row>
    <row r="15" spans="1:6">
      <c r="A15" s="284"/>
      <c r="B15" s="89"/>
    </row>
    <row r="16" spans="1:6">
      <c r="A16" s="284"/>
      <c r="B16" s="284"/>
    </row>
    <row r="17" spans="1:5" ht="15">
      <c r="A17" s="279"/>
      <c r="B17" s="280"/>
      <c r="C17" s="284"/>
      <c r="D17" s="284"/>
      <c r="E17" s="284"/>
    </row>
    <row r="18" spans="1:5" ht="15">
      <c r="A18" s="285"/>
      <c r="B18" s="286"/>
      <c r="C18" s="284"/>
      <c r="D18" s="284"/>
      <c r="E18" s="284"/>
    </row>
    <row r="19" spans="1:5">
      <c r="A19" s="287"/>
      <c r="B19" s="281"/>
      <c r="C19" s="284"/>
      <c r="D19" s="284"/>
      <c r="E19" s="284"/>
    </row>
    <row r="20" spans="1:5">
      <c r="A20" s="288"/>
      <c r="B20" s="282"/>
      <c r="C20" s="284"/>
      <c r="D20" s="284"/>
      <c r="E20" s="284"/>
    </row>
    <row r="21" spans="1:5">
      <c r="A21" s="288"/>
      <c r="B21" s="286"/>
      <c r="C21" s="284"/>
      <c r="D21" s="284"/>
      <c r="E21" s="284"/>
    </row>
    <row r="22" spans="1:5">
      <c r="A22" s="287"/>
      <c r="B22" s="283"/>
      <c r="C22" s="284"/>
      <c r="D22" s="284"/>
      <c r="E22" s="284"/>
    </row>
    <row r="23" spans="1:5">
      <c r="A23" s="288"/>
      <c r="B23" s="282"/>
      <c r="C23" s="284"/>
      <c r="D23" s="284"/>
      <c r="E23" s="284"/>
    </row>
    <row r="24" spans="1:5">
      <c r="A24" s="288"/>
      <c r="B24" s="282"/>
      <c r="C24" s="284"/>
      <c r="D24" s="284"/>
      <c r="E24" s="284"/>
    </row>
    <row r="25" spans="1:5">
      <c r="A25" s="288"/>
      <c r="B25" s="289"/>
      <c r="C25" s="284"/>
      <c r="D25" s="284"/>
      <c r="E25" s="284"/>
    </row>
    <row r="26" spans="1:5">
      <c r="A26" s="288"/>
      <c r="B26" s="286"/>
      <c r="C26" s="284"/>
      <c r="D26" s="284"/>
      <c r="E26" s="284"/>
    </row>
    <row r="27" spans="1:5">
      <c r="A27" s="284"/>
      <c r="B27" s="290"/>
      <c r="C27" s="284"/>
      <c r="D27" s="284"/>
      <c r="E27" s="284"/>
    </row>
    <row r="28" spans="1:5">
      <c r="A28" s="284"/>
      <c r="B28" s="290"/>
      <c r="C28" s="284"/>
      <c r="D28" s="284"/>
      <c r="E28" s="284"/>
    </row>
    <row r="29" spans="1:5">
      <c r="A29" s="284"/>
      <c r="B29" s="290"/>
      <c r="C29" s="284"/>
      <c r="D29" s="284"/>
      <c r="E29" s="284"/>
    </row>
    <row r="30" spans="1:5">
      <c r="A30" s="284"/>
      <c r="B30" s="290"/>
      <c r="C30" s="284"/>
      <c r="D30" s="284"/>
      <c r="E30" s="284"/>
    </row>
    <row r="31" spans="1:5">
      <c r="A31" s="284"/>
      <c r="B31" s="290"/>
      <c r="C31" s="284"/>
      <c r="D31" s="284"/>
      <c r="E31" s="284"/>
    </row>
    <row r="32" spans="1:5">
      <c r="A32" s="284"/>
      <c r="B32" s="290"/>
      <c r="C32" s="284"/>
      <c r="D32" s="284"/>
      <c r="E32" s="284"/>
    </row>
    <row r="33" spans="1:5">
      <c r="A33" s="284"/>
      <c r="B33" s="290"/>
      <c r="C33" s="284"/>
      <c r="D33" s="284"/>
      <c r="E33" s="284"/>
    </row>
  </sheetData>
  <pageMargins left="0.7" right="0.7" top="0.75" bottom="0.75" header="0.3" footer="0.3"/>
  <pageSetup paperSize="9" orientation="portrait" horizontalDpi="4294967295" verticalDpi="4294967295" r:id="rId1"/>
  <headerFooter>
    <oddHeader>&amp;C&amp;"Calibri"&amp;10&amp;K0078D7Classification: Restricted to Partners&amp;1#</oddHeader>
  </headerFooter>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0itevxRWaiHGS3bMLQtjVQteRlAivkOynJgWG5y8mUM=</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yN+69KB+8O0lxrSvfB02dnBszGynxHL6DNzqiMhQm0Y=</DigestValue>
    </Reference>
  </SignedInfo>
  <SignatureValue>NhMTx2uY0rxWcXctJiN/pMrj/JOezzSDgKHbc7AB+w0U9jFVEhlosa2S+ao8upw/m9JqmajRygrF
CrVr3qoO8Y8qECrlJ9zotsxk5wXfUKBm3Iq/l2ZSi5xK3vkmGACioRtHmpYW0iY63sdOhZXatYm3
1I+wEvr9OpA95VN+amhfs2mx9D6BSqhJpI64mFqg93/eAEL4HAEAX3FKBoUtB76AFn9zMRGbmza9
T9nlKGetXcg3o89SBcg43RQuhpPcFlyQCpRZ1MGz4t2dHFJfvbrvst1z+uhzjLJzbCQzDxa35P8M
S6dpwXXx1ZvYXiCAXuUNvazbdab/tI+4uqvp/A==</SignatureValue>
  <KeyInfo>
    <X509Data>
      <X509Certificate>MIIGPzCCBSegAwIBAgIKKLF4IQADAAIDmTANBgkqhkiG9w0BAQsFADBKMRIwEAYKCZImiZPyLGQBGRYCZ2UxEzARBgoJkiaJk/IsZAEZFgNuYmcxHzAdBgNVBAMTFk5CRyBDbGFzcyAyIElOVCBTdWIgQ0EwHhcNMjExMjMwMTEzMjA1WhcNMjMxMjMwMTEzMjA1WjA9MRswGQYDVQQKExJKU0MgUHJvQ3JlZGl0IEJhbmsxHjAcBgNVBAMTFUJQQyAtIE5hbmEgQ2hpa3ZhaWR6ZTCCASIwDQYJKoZIhvcNAQEBBQADggEPADCCAQoCggEBAOJhMoHMBkREOTchKy9+LYg4zBSlSkpkpSYP3ChFV8yQbCNCd1j/kD7WwS8oRDwR6Z6j7ApaJYtKrPiNzIFP/jTU8ERv07XWblVtBQspByH3DMhsvTINxwItbiILEBR5TNc7M1dm2EuNYpfg332CudYqdY6xb7xJtsF5IFBXlKlaR1x2LE+FR5RM0OQDfbg7RsoC7aXseIfZakVa08ZGgnno0WiIPq0PYCN8pGeJl6pTjQcYvpwakRwHUW/rnyAOg6ZGabWlSgVBhnMAuFySc8NQOgkdTxYn5TSK7VRBpaRPkt3RsnOjdLk7v6DVyHjImM/6USvzuUXfW7+tds5Z0qECAwEAAaOCAzIwggMuMDwGCSsGAQQBgjcVBwQvMC0GJSsGAQQBgjcVCOayYION9USGgZkJg7ihSoO+hHEEg8SRM4SDiF0CAWQCASMwHQYDVR0lBBYwFAYIKwYBBQUHAwIGCCsGAQUFBwMEMAsGA1UdDwQEAwIHgDAnBgkrBgEEAYI3FQoEGjAYMAoGCCsGAQUFBwMCMAoGCCsGAQUFBwMEMB0GA1UdDgQWBBSvN8tnNzi33ZaouwBY2oEHbmvzf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YKMh6gTFKqEU1aP2a4oqNl69r4XO3sqqRXk2fl/ZTGjxPW7M9MnMUEbq/SBCkJrA+O3zKLNtrrrcBxIntb1rtWvE4TE0+VdlUmpRITvsXJZyYWUnRfPFpvvO+b1R5JP1jR/FWA8QaG9D+jz7a4MltUGBPiUyduL1YxYJo7nwt9DiwhKbC5bG2/Ohv3Dp9M5KmuovZqYlvmOomIqIDxYKiiqwREyYZm+xeuQwvQkDVYfiCFUF/QBLFJZ3n+2oN9S1DSvYHJMGWPWiwKVdEWMFQuXd1y/6FZ/FsCs/0l+cOyF349GzbSrv2dGTlVs2pv1CdsBz7f/TD82lQGlfMfdwk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s0WXt/xFqTPIbP/Sf7CUD8mGhZpOpOzraTRxBXivtrU=</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RUgNUH8+YubBYhfYFaQb0uYvqpW28hRaLdVemiuOHlY=</DigestValue>
      </Reference>
      <Reference URI="/xl/printerSettings/printerSettings8.bin?ContentType=application/vnd.openxmlformats-officedocument.spreadsheetml.printerSettings">
        <DigestMethod Algorithm="http://www.w3.org/2001/04/xmlenc#sha256"/>
        <DigestValue>LmVdMNXp8o2Bb/vhmZyhGoGaA81BzfagYvzy1TbPW04=</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FAb7NXniSYhcuA71Y4eF5+E/+ziw7sEtTALqd/XoDDM=</DigestValue>
      </Reference>
      <Reference URI="/xl/styles.xml?ContentType=application/vnd.openxmlformats-officedocument.spreadsheetml.styles+xml">
        <DigestMethod Algorithm="http://www.w3.org/2001/04/xmlenc#sha256"/>
        <DigestValue>CI9bg6qg5PTbRazK7Kt96d4MtyHtdVjAs7Pw1J8xjeg=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bOjzF98rv7TEZuDfAWswUHr7HlwwRm/AW3WE1CYQAog=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6hNZ/jXvFXiLqLCMcNQUMjm0beSRtyLmqWMWnkE8rEQ=</DigestValue>
      </Reference>
      <Reference URI="/xl/worksheets/sheet10.xml?ContentType=application/vnd.openxmlformats-officedocument.spreadsheetml.worksheet+xml">
        <DigestMethod Algorithm="http://www.w3.org/2001/04/xmlenc#sha256"/>
        <DigestValue>kRtn9niot0TFxkVtNeolZk+aVL3jQCXYkA5Z2xj7if8=</DigestValue>
      </Reference>
      <Reference URI="/xl/worksheets/sheet11.xml?ContentType=application/vnd.openxmlformats-officedocument.spreadsheetml.worksheet+xml">
        <DigestMethod Algorithm="http://www.w3.org/2001/04/xmlenc#sha256"/>
        <DigestValue>dE4yIEndzq15CQIhP40COV4rRpezIAWBGW/v+pUdNUI=</DigestValue>
      </Reference>
      <Reference URI="/xl/worksheets/sheet12.xml?ContentType=application/vnd.openxmlformats-officedocument.spreadsheetml.worksheet+xml">
        <DigestMethod Algorithm="http://www.w3.org/2001/04/xmlenc#sha256"/>
        <DigestValue>tMQve6pS2kY4i/4cgUysDCBPHXhnUlDwKD5gq+Xb2MI=</DigestValue>
      </Reference>
      <Reference URI="/xl/worksheets/sheet13.xml?ContentType=application/vnd.openxmlformats-officedocument.spreadsheetml.worksheet+xml">
        <DigestMethod Algorithm="http://www.w3.org/2001/04/xmlenc#sha256"/>
        <DigestValue>wkb/yomHQhV2TdH2XR6rlA9xIFZB+h/8vkpNwenVObA=</DigestValue>
      </Reference>
      <Reference URI="/xl/worksheets/sheet14.xml?ContentType=application/vnd.openxmlformats-officedocument.spreadsheetml.worksheet+xml">
        <DigestMethod Algorithm="http://www.w3.org/2001/04/xmlenc#sha256"/>
        <DigestValue>v1siOuCRc0VJ3P0yyiEqsR+zo0IyYSyBUBT5oycPX9Y=</DigestValue>
      </Reference>
      <Reference URI="/xl/worksheets/sheet15.xml?ContentType=application/vnd.openxmlformats-officedocument.spreadsheetml.worksheet+xml">
        <DigestMethod Algorithm="http://www.w3.org/2001/04/xmlenc#sha256"/>
        <DigestValue>ELHkuEn+YMt+ygzEVKA35Gkeey5bh+V0E4dfnYiy49o=</DigestValue>
      </Reference>
      <Reference URI="/xl/worksheets/sheet16.xml?ContentType=application/vnd.openxmlformats-officedocument.spreadsheetml.worksheet+xml">
        <DigestMethod Algorithm="http://www.w3.org/2001/04/xmlenc#sha256"/>
        <DigestValue>o5qCAoQ1BQI/oXD8zcYf3X5tTBTylOi05bJei7GQRqw=</DigestValue>
      </Reference>
      <Reference URI="/xl/worksheets/sheet17.xml?ContentType=application/vnd.openxmlformats-officedocument.spreadsheetml.worksheet+xml">
        <DigestMethod Algorithm="http://www.w3.org/2001/04/xmlenc#sha256"/>
        <DigestValue>pt8mz8+5Hfj5hJxovKQtCxwcmQT2uYYa5NflzCtM+gk=</DigestValue>
      </Reference>
      <Reference URI="/xl/worksheets/sheet18.xml?ContentType=application/vnd.openxmlformats-officedocument.spreadsheetml.worksheet+xml">
        <DigestMethod Algorithm="http://www.w3.org/2001/04/xmlenc#sha256"/>
        <DigestValue>UqM/ZmyW9OUA1XNO2IITJkkWpW2Yfcvm1Hi9yYVN16w=</DigestValue>
      </Reference>
      <Reference URI="/xl/worksheets/sheet19.xml?ContentType=application/vnd.openxmlformats-officedocument.spreadsheetml.worksheet+xml">
        <DigestMethod Algorithm="http://www.w3.org/2001/04/xmlenc#sha256"/>
        <DigestValue>1tRgtpLN6SIfIvQale17sb5pJbxYFdebaEW49VI2u6g=</DigestValue>
      </Reference>
      <Reference URI="/xl/worksheets/sheet2.xml?ContentType=application/vnd.openxmlformats-officedocument.spreadsheetml.worksheet+xml">
        <DigestMethod Algorithm="http://www.w3.org/2001/04/xmlenc#sha256"/>
        <DigestValue>9hUlcYZrOexp29ozfYq9lCCj9jmvOdj5cD563CO9KmU=</DigestValue>
      </Reference>
      <Reference URI="/xl/worksheets/sheet20.xml?ContentType=application/vnd.openxmlformats-officedocument.spreadsheetml.worksheet+xml">
        <DigestMethod Algorithm="http://www.w3.org/2001/04/xmlenc#sha256"/>
        <DigestValue>WR5A07P24/pFEHfvqYn3gYJOpf13WFyf4tsixnK4jIs=</DigestValue>
      </Reference>
      <Reference URI="/xl/worksheets/sheet21.xml?ContentType=application/vnd.openxmlformats-officedocument.spreadsheetml.worksheet+xml">
        <DigestMethod Algorithm="http://www.w3.org/2001/04/xmlenc#sha256"/>
        <DigestValue>5K4A7yOv8uWakiJkvmzKoPdFAJmPbS7x5mvEzXwYhUs=</DigestValue>
      </Reference>
      <Reference URI="/xl/worksheets/sheet22.xml?ContentType=application/vnd.openxmlformats-officedocument.spreadsheetml.worksheet+xml">
        <DigestMethod Algorithm="http://www.w3.org/2001/04/xmlenc#sha256"/>
        <DigestValue>e0lc/sEcKa4yh1idJEDhJnn0BiZT8L9RIRVRgx1FjKY=</DigestValue>
      </Reference>
      <Reference URI="/xl/worksheets/sheet23.xml?ContentType=application/vnd.openxmlformats-officedocument.spreadsheetml.worksheet+xml">
        <DigestMethod Algorithm="http://www.w3.org/2001/04/xmlenc#sha256"/>
        <DigestValue>PcqHYEfndEqNyyqn1qKVtNFwOEXjC67pvGMYk5BIDWI=</DigestValue>
      </Reference>
      <Reference URI="/xl/worksheets/sheet24.xml?ContentType=application/vnd.openxmlformats-officedocument.spreadsheetml.worksheet+xml">
        <DigestMethod Algorithm="http://www.w3.org/2001/04/xmlenc#sha256"/>
        <DigestValue>WDTnI++aYQpMyajP3RzrF/L+YD5tgXPGLdaKDM2EyH8=</DigestValue>
      </Reference>
      <Reference URI="/xl/worksheets/sheet25.xml?ContentType=application/vnd.openxmlformats-officedocument.spreadsheetml.worksheet+xml">
        <DigestMethod Algorithm="http://www.w3.org/2001/04/xmlenc#sha256"/>
        <DigestValue>eyxhW6K+bXcOFOjqmTIb4NMF6TH6T+nTNyyEo9Im+0Y=</DigestValue>
      </Reference>
      <Reference URI="/xl/worksheets/sheet26.xml?ContentType=application/vnd.openxmlformats-officedocument.spreadsheetml.worksheet+xml">
        <DigestMethod Algorithm="http://www.w3.org/2001/04/xmlenc#sha256"/>
        <DigestValue>sxmsVnXDXKfpvAvwU4tb7RMhviMUH5m58ENaYOSpEsw=</DigestValue>
      </Reference>
      <Reference URI="/xl/worksheets/sheet27.xml?ContentType=application/vnd.openxmlformats-officedocument.spreadsheetml.worksheet+xml">
        <DigestMethod Algorithm="http://www.w3.org/2001/04/xmlenc#sha256"/>
        <DigestValue>2bRPKI1hkOtM9cehXYATeuiji/rb9TY2OsUVO31rZ2I=</DigestValue>
      </Reference>
      <Reference URI="/xl/worksheets/sheet28.xml?ContentType=application/vnd.openxmlformats-officedocument.spreadsheetml.worksheet+xml">
        <DigestMethod Algorithm="http://www.w3.org/2001/04/xmlenc#sha256"/>
        <DigestValue>8jeG1eL+lmz1VbjmtcvtQ+Hefqe6F9mrKJ03im4z/l0=</DigestValue>
      </Reference>
      <Reference URI="/xl/worksheets/sheet29.xml?ContentType=application/vnd.openxmlformats-officedocument.spreadsheetml.worksheet+xml">
        <DigestMethod Algorithm="http://www.w3.org/2001/04/xmlenc#sha256"/>
        <DigestValue>hI1cirSNayiqYSFx5aMeQ0oiLnnLO7AIh+xjBuKjfos=</DigestValue>
      </Reference>
      <Reference URI="/xl/worksheets/sheet3.xml?ContentType=application/vnd.openxmlformats-officedocument.spreadsheetml.worksheet+xml">
        <DigestMethod Algorithm="http://www.w3.org/2001/04/xmlenc#sha256"/>
        <DigestValue>Vj/ZHcVqWCtNhxgP5lXmOYokEoRBqDRgct6Sdsqgzgk=</DigestValue>
      </Reference>
      <Reference URI="/xl/worksheets/sheet4.xml?ContentType=application/vnd.openxmlformats-officedocument.spreadsheetml.worksheet+xml">
        <DigestMethod Algorithm="http://www.w3.org/2001/04/xmlenc#sha256"/>
        <DigestValue>sQYpsU7S8gRLL2PdHuH2FT6Qv5koHMGFGy2x2YH2zjc=</DigestValue>
      </Reference>
      <Reference URI="/xl/worksheets/sheet5.xml?ContentType=application/vnd.openxmlformats-officedocument.spreadsheetml.worksheet+xml">
        <DigestMethod Algorithm="http://www.w3.org/2001/04/xmlenc#sha256"/>
        <DigestValue>Dv9Qguno0lCE3AMhdnfGjKfhynC3G8MF420tAfWhb9Y=</DigestValue>
      </Reference>
      <Reference URI="/xl/worksheets/sheet6.xml?ContentType=application/vnd.openxmlformats-officedocument.spreadsheetml.worksheet+xml">
        <DigestMethod Algorithm="http://www.w3.org/2001/04/xmlenc#sha256"/>
        <DigestValue>HYKaJPqdNmoEQHkN11k3KhoHok9KWTIkJLvD0JcfFrA=</DigestValue>
      </Reference>
      <Reference URI="/xl/worksheets/sheet7.xml?ContentType=application/vnd.openxmlformats-officedocument.spreadsheetml.worksheet+xml">
        <DigestMethod Algorithm="http://www.w3.org/2001/04/xmlenc#sha256"/>
        <DigestValue>MHLsdNviCiU6B8zDYQZxPPaqRSlHBUdfNpH5+7IraK0=</DigestValue>
      </Reference>
      <Reference URI="/xl/worksheets/sheet8.xml?ContentType=application/vnd.openxmlformats-officedocument.spreadsheetml.worksheet+xml">
        <DigestMethod Algorithm="http://www.w3.org/2001/04/xmlenc#sha256"/>
        <DigestValue>W3E7Nbm0Z8kTq/AqKjAxYqW4SzLt52iN9g5Eyr/I1gw=</DigestValue>
      </Reference>
      <Reference URI="/xl/worksheets/sheet9.xml?ContentType=application/vnd.openxmlformats-officedocument.spreadsheetml.worksheet+xml">
        <DigestMethod Algorithm="http://www.w3.org/2001/04/xmlenc#sha256"/>
        <DigestValue>x6AnglyCxOIkhdkeMOxrnw/YFSu+xV1/ZQlzWzUzDg0=</DigestValue>
      </Reference>
    </Manifest>
    <SignatureProperties>
      <SignatureProperty Id="idSignatureTime" Target="#idPackageSignature">
        <mdssi:SignatureTime xmlns:mdssi="http://schemas.openxmlformats.org/package/2006/digital-signature">
          <mdssi:Format>YYYY-MM-DDThh:mm:ssTZD</mdssi:Format>
          <mdssi:Value>2022-07-27T08:06:01Z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2022-07-27T08:06:01Z</xd:SigningTime>
          <xd:SigningCertificate>
            <xd:Cert>
              <xd:CertDigest>
                <DigestMethod Algorithm="http://www.w3.org/2001/04/xmlenc#sha256"/>
                <DigestValue>sBR1qJGb6E+B6ekJmLnyjEmTyL1RpkEWXAlakUWSrXw=</DigestValue>
              </xd:CertDigest>
              <xd:IssuerSerial>
                <X509IssuerName>CN=NBG Class 2 INT Sub CA, DC=nbg, DC=ge</X509IssuerName>
                <X509SerialNumber>192168389215804067021721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7uooUFDoVLW5AMDdL5Ibt/fE9W3MgsejsVaLrwOYmUo=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aosRwIpHqEHhSiv5DJZw0cdirhiZKrH1RDrObLjxClI=</DigestValue>
    </Reference>
  </SignedInfo>
  <SignatureValue>1YFtmc2ZvdM0eXmZgCqSl9izLYnkZpQlixS6eTE8293XuXrwKxoojnRO+FIsWggd3XMC7GGawP24
dKHi7ynsUccuGVO5IawkPy5IH+MdIT0QninUiPddXZ9rfFdvUkSe39JpNYV/lLwx6KsU0oCqD6Z3
rORkCu0BJ2ywGBMGtj/IngLUwKWmLL8MLfZisxPHqEEMTqcXWjQvGayL8owDOAJmPDmol3oRSrfs
BneCPyVD6tSbJaPCqErRvmK9axoRdv9tVkke/kjzWyiIZt+GC3M5us/UCtSMSj5TXcQyw8qGAII0
Zq9bFd0Yw7rBoA19VQ/TLlc/0+S5c8XwTSETAw==</SignatureValue>
  <KeyInfo>
    <X509Data>
      <X509Certificate>MIIGOjCCBSKgAwIBAgIKKKzaTQADAAIDlzANBgkqhkiG9w0BAQsFADBKMRIwEAYKCZImiZPyLGQBGRYCZ2UxEzARBgoJkiaJk/IsZAEZFgNuYmcxHzAdBgNVBAMTFk5CRyBDbGFzcyAyIElOVCBTdWIgQ0EwHhcNMjExMjMwMTEyNzAyWhcNMjMxMjMwMTEyNzAyWjA4MRswGQYDVQQKExJKU0MgUHJvQ3JlZGl0IEJhbmsxGTAXBgNVBAMTEEJQQyAtIEFsZXggTWF0dWEwggEiMA0GCSqGSIb3DQEBAQUAA4IBDwAwggEKAoIBAQDaOf7YW+B/GnMr7LDHEUonB0qIN/V+c/KE2omUIlCN+vBjTgU68BlpqJm+TyZvLkf/6jwrL0thaXkJk9NEs898ki8Xtaho8YuTIxEcRyVd9/A5YjA3s1A5MPwslUadYaa/OlFo9I53IXRQvuy/qlBOlW2HvYH4fdJc1RMEODHJbHmHSI/RDoD8TAHyv4T+Y78neiZJlWCUeEfjURsW5NrYzOxDKjbf6NEh8cDXqKvS+xaTk4EeSN8XGHQoFSbFatPRBKczNUTbb+zTja6+2oPCL/FE6PfScGjKSyaeRNuO4wQS31s3BQS0Ho2bUu3xEWDJ9WTbniLJcb9rdFG6k6D9AgMBAAGjggMyMIIDLjA8BgkrBgEEAYI3FQcELzAtBiUrBgEEAYI3FQjmsmCDjfVEhoGZCYO4oUqDvoRxBIPEkTOEg4hdAgFkAgEjMB0GA1UdJQQWMBQGCCsGAQUFBwMCBggrBgEFBQcDBDALBgNVHQ8EBAMCB4AwJwYJKwYBBAGCNxUKBBowGDAKBggrBgEFBQcDAjAKBggrBgEFBQcDBDAdBgNVHQ4EFgQUE8UCcX7p3Ow8wB6MNP3DEeGPv+I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CncOLYSELR3U5xMoEmqj8RMWXHtFtvlRYinFsB8DcaAo6dQUngqUVxViutIM5o9PLhREbxrnloz/aC3UpCRbknWTk00eg9xIhDzBiqK6BzNnIsCQqgwqXdgyjcPoXPjJna9iYfJNqzIGr2sD/hFt89Y6PBtAp9ooaz27+nfseotN5P+Fb3+gSTN930f1mHKpATfyobd02kqmlWjZ8HPT5lCH3qNI5V0cPKkcE88gsjzQKmDs1qJwZnq80sybBWAGhbwQ2WJu3qns9+q0aDYC+O7GSBGycMncs2s4sayfqzv7oHsAkyxXjoW+s5ueSWaOVsR8fyYCEr4ySRCcmMW5L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s0WXt/xFqTPIbP/Sf7CUD8mGhZpOpOzraTRxBXivtrU=</DigestValue>
      </Reference>
      <Reference URI="/xl/drawings/drawing1.xml?ContentType=application/vnd.openxmlformats-officedocument.drawing+xml">
        <DigestMethod Algorithm="http://www.w3.org/2001/04/xmlenc#sha256"/>
        <DigestValue>LqGMDknbqiebd6VtOnExSqdTsBjBc7V0fhqFjWNF8Hc=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RUgNUH8+YubBYhfYFaQb0uYvqpW28hRaLdVemiuOHlY=</DigestValue>
      </Reference>
      <Reference URI="/xl/printerSettings/printerSettings10.bin?ContentType=application/vnd.openxmlformats-officedocument.spreadsheetml.printerSettings">
        <DigestMethod Algorithm="http://www.w3.org/2001/04/xmlenc#sha256"/>
        <DigestValue>RUgNUH8+YubBYhfYFaQb0uYvqpW28hRaLdVemiuOHlY=</DigestValue>
      </Reference>
      <Reference URI="/xl/printerSettings/printerSettings11.bin?ContentType=application/vnd.openxmlformats-officedocument.spreadsheetml.printerSettings">
        <DigestMethod Algorithm="http://www.w3.org/2001/04/xmlenc#sha256"/>
        <DigestValue>RUgNUH8+YubBYhfYFaQb0uYvqpW28hRaLdVemiuOHlY=</DigestValue>
      </Reference>
      <Reference URI="/xl/printerSettings/printerSettings12.bin?ContentType=application/vnd.openxmlformats-officedocument.spreadsheetml.printerSettings">
        <DigestMethod Algorithm="http://www.w3.org/2001/04/xmlenc#sha256"/>
        <DigestValue>LmVdMNXp8o2Bb/vhmZyhGoGaA81BzfagYvzy1TbPW04=</DigestValue>
      </Reference>
      <Reference URI="/xl/printerSettings/printerSettings13.bin?ContentType=application/vnd.openxmlformats-officedocument.spreadsheetml.printerSettings">
        <DigestMethod Algorithm="http://www.w3.org/2001/04/xmlenc#sha256"/>
        <DigestValue>RUgNUH8+YubBYhfYFaQb0uYvqpW28hRaLdVemiuOHlY=</DigestValue>
      </Reference>
      <Reference URI="/xl/printerSettings/printerSettings14.bin?ContentType=application/vnd.openxmlformats-officedocument.spreadsheetml.printerSettings">
        <DigestMethod Algorithm="http://www.w3.org/2001/04/xmlenc#sha256"/>
        <DigestValue>RUgNUH8+YubBYhfYFaQb0uYvqpW28hRaLdVemiuOHlY=</DigestValue>
      </Reference>
      <Reference URI="/xl/printerSettings/printerSettings15.bin?ContentType=application/vnd.openxmlformats-officedocument.spreadsheetml.printerSettings">
        <DigestMethod Algorithm="http://www.w3.org/2001/04/xmlenc#sha256"/>
        <DigestValue>RUgNUH8+YubBYhfYFaQb0uYvqpW28hRaLdVemiuOHlY=</DigestValue>
      </Reference>
      <Reference URI="/xl/printerSettings/printerSettings16.bin?ContentType=application/vnd.openxmlformats-officedocument.spreadsheetml.printerSettings">
        <DigestMethod Algorithm="http://www.w3.org/2001/04/xmlenc#sha256"/>
        <DigestValue>RUgNUH8+YubBYhfYFaQb0uYvqpW28hRaLdVemiuOHlY=</DigestValue>
      </Reference>
      <Reference URI="/xl/printerSettings/printerSettings17.bin?ContentType=application/vnd.openxmlformats-officedocument.spreadsheetml.printerSettings">
        <DigestMethod Algorithm="http://www.w3.org/2001/04/xmlenc#sha256"/>
        <DigestValue>RUgNUH8+YubBYhfYFaQb0uYvqpW28hRaLdVemiuOHlY=</DigestValue>
      </Reference>
      <Reference URI="/xl/printerSettings/printerSettings18.bin?ContentType=application/vnd.openxmlformats-officedocument.spreadsheetml.printerSettings">
        <DigestMethod Algorithm="http://www.w3.org/2001/04/xmlenc#sha256"/>
        <DigestValue>RUgNUH8+YubBYhfYFaQb0uYvqpW28hRaLdVemiuOHlY=</DigestValue>
      </Reference>
      <Reference URI="/xl/printerSettings/printerSettings19.bin?ContentType=application/vnd.openxmlformats-officedocument.spreadsheetml.printerSettings">
        <DigestMethod Algorithm="http://www.w3.org/2001/04/xmlenc#sha256"/>
        <DigestValue>RUgNUH8+YubBYhfYFaQb0uYvqpW28hRaLdVemiuOHlY=</DigestValue>
      </Reference>
      <Reference URI="/xl/printerSettings/printerSettings2.bin?ContentType=application/vnd.openxmlformats-officedocument.spreadsheetml.printerSettings">
        <DigestMethod Algorithm="http://www.w3.org/2001/04/xmlenc#sha256"/>
        <DigestValue>RUgNUH8+YubBYhfYFaQb0uYvqpW28hRaLdVemiuOHlY=</DigestValue>
      </Reference>
      <Reference URI="/xl/printerSettings/printerSettings20.bin?ContentType=application/vnd.openxmlformats-officedocument.spreadsheetml.printerSettings">
        <DigestMethod Algorithm="http://www.w3.org/2001/04/xmlenc#sha256"/>
        <DigestValue>RUgNUH8+YubBYhfYFaQb0uYvqpW28hRaLdVemiuOHlY=</DigestValue>
      </Reference>
      <Reference URI="/xl/printerSettings/printerSettings21.bin?ContentType=application/vnd.openxmlformats-officedocument.spreadsheetml.printerSettings">
        <DigestMethod Algorithm="http://www.w3.org/2001/04/xmlenc#sha256"/>
        <DigestValue>HqQ4I0fFyCNfOZj3hh7E6nj2oilthk/nM30mih6o67M=</DigestValue>
      </Reference>
      <Reference URI="/xl/printerSettings/printerSettings22.bin?ContentType=application/vnd.openxmlformats-officedocument.spreadsheetml.printerSettings">
        <DigestMethod Algorithm="http://www.w3.org/2001/04/xmlenc#sha256"/>
        <DigestValue>lsIhGHuNatYK/+/jwAnVyisjFV4z327JMbgFmDwSFE0=</DigestValue>
      </Reference>
      <Reference URI="/xl/printerSettings/printerSettings23.bin?ContentType=application/vnd.openxmlformats-officedocument.spreadsheetml.printerSettings">
        <DigestMethod Algorithm="http://www.w3.org/2001/04/xmlenc#sha256"/>
        <DigestValue>GMN+97E4O4C4WzuVHl4LqT12njOob7TIumSPaAAgjHQ=</DigestValue>
      </Reference>
      <Reference URI="/xl/printerSettings/printerSettings24.bin?ContentType=application/vnd.openxmlformats-officedocument.spreadsheetml.printerSettings">
        <DigestMethod Algorithm="http://www.w3.org/2001/04/xmlenc#sha256"/>
        <DigestValue>RUgNUH8+YubBYhfYFaQb0uYvqpW28hRaLdVemiuOHlY=</DigestValue>
      </Reference>
      <Reference URI="/xl/printerSettings/printerSettings25.bin?ContentType=application/vnd.openxmlformats-officedocument.spreadsheetml.printerSettings">
        <DigestMethod Algorithm="http://www.w3.org/2001/04/xmlenc#sha256"/>
        <DigestValue>lsIhGHuNatYK/+/jwAnVyisjFV4z327JMbgFmDwSFE0=</DigestValue>
      </Reference>
      <Reference URI="/xl/printerSettings/printerSettings26.bin?ContentType=application/vnd.openxmlformats-officedocument.spreadsheetml.printerSettings">
        <DigestMethod Algorithm="http://www.w3.org/2001/04/xmlenc#sha256"/>
        <DigestValue>lsIhGHuNatYK/+/jwAnVyisjFV4z327JMbgFmDwSFE0=</DigestValue>
      </Reference>
      <Reference URI="/xl/printerSettings/printerSettings27.bin?ContentType=application/vnd.openxmlformats-officedocument.spreadsheetml.printerSettings">
        <DigestMethod Algorithm="http://www.w3.org/2001/04/xmlenc#sha256"/>
        <DigestValue>lsIhGHuNatYK/+/jwAnVyisjFV4z327JMbgFmDwSFE0=</DigestValue>
      </Reference>
      <Reference URI="/xl/printerSettings/printerSettings28.bin?ContentType=application/vnd.openxmlformats-officedocument.spreadsheetml.printerSettings">
        <DigestMethod Algorithm="http://www.w3.org/2001/04/xmlenc#sha256"/>
        <DigestValue>lsIhGHuNatYK/+/jwAnVyisjFV4z327JMbgFmDwSFE0=</DigestValue>
      </Reference>
      <Reference URI="/xl/printerSettings/printerSettings29.bin?ContentType=application/vnd.openxmlformats-officedocument.spreadsheetml.printerSettings">
        <DigestMethod Algorithm="http://www.w3.org/2001/04/xmlenc#sha256"/>
        <DigestValue>RUgNUH8+YubBYhfYFaQb0uYvqpW28hRaLdVemiuOHlY=</DigestValue>
      </Reference>
      <Reference URI="/xl/printerSettings/printerSettings3.bin?ContentType=application/vnd.openxmlformats-officedocument.spreadsheetml.printerSettings">
        <DigestMethod Algorithm="http://www.w3.org/2001/04/xmlenc#sha256"/>
        <DigestValue>RUgNUH8+YubBYhfYFaQb0uYvqpW28hRaLdVemiuOHlY=</DigestValue>
      </Reference>
      <Reference URI="/xl/printerSettings/printerSettings4.bin?ContentType=application/vnd.openxmlformats-officedocument.spreadsheetml.printerSettings">
        <DigestMethod Algorithm="http://www.w3.org/2001/04/xmlenc#sha256"/>
        <DigestValue>RUgNUH8+YubBYhfYFaQb0uYvqpW28hRaLdVemiuOHlY=</DigestValue>
      </Reference>
      <Reference URI="/xl/printerSettings/printerSettings5.bin?ContentType=application/vnd.openxmlformats-officedocument.spreadsheetml.printerSettings">
        <DigestMethod Algorithm="http://www.w3.org/2001/04/xmlenc#sha256"/>
        <DigestValue>RUgNUH8+YubBYhfYFaQb0uYvqpW28hRaLdVemiuOHlY=</DigestValue>
      </Reference>
      <Reference URI="/xl/printerSettings/printerSettings6.bin?ContentType=application/vnd.openxmlformats-officedocument.spreadsheetml.printerSettings">
        <DigestMethod Algorithm="http://www.w3.org/2001/04/xmlenc#sha256"/>
        <DigestValue>RUgNUH8+YubBYhfYFaQb0uYvqpW28hRaLdVemiuOHlY=</DigestValue>
      </Reference>
      <Reference URI="/xl/printerSettings/printerSettings7.bin?ContentType=application/vnd.openxmlformats-officedocument.spreadsheetml.printerSettings">
        <DigestMethod Algorithm="http://www.w3.org/2001/04/xmlenc#sha256"/>
        <DigestValue>RUgNUH8+YubBYhfYFaQb0uYvqpW28hRaLdVemiuOHlY=</DigestValue>
      </Reference>
      <Reference URI="/xl/printerSettings/printerSettings8.bin?ContentType=application/vnd.openxmlformats-officedocument.spreadsheetml.printerSettings">
        <DigestMethod Algorithm="http://www.w3.org/2001/04/xmlenc#sha256"/>
        <DigestValue>LmVdMNXp8o2Bb/vhmZyhGoGaA81BzfagYvzy1TbPW04=</DigestValue>
      </Reference>
      <Reference URI="/xl/printerSettings/printerSettings9.bin?ContentType=application/vnd.openxmlformats-officedocument.spreadsheetml.printerSettings">
        <DigestMethod Algorithm="http://www.w3.org/2001/04/xmlenc#sha256"/>
        <DigestValue>LmVdMNXp8o2Bb/vhmZyhGoGaA81BzfagYvzy1TbPW04=</DigestValue>
      </Reference>
      <Reference URI="/xl/sharedStrings.xml?ContentType=application/vnd.openxmlformats-officedocument.spreadsheetml.sharedStrings+xml">
        <DigestMethod Algorithm="http://www.w3.org/2001/04/xmlenc#sha256"/>
        <DigestValue>FAb7NXniSYhcuA71Y4eF5+E/+ziw7sEtTALqd/XoDDM=</DigestValue>
      </Reference>
      <Reference URI="/xl/styles.xml?ContentType=application/vnd.openxmlformats-officedocument.spreadsheetml.styles+xml">
        <DigestMethod Algorithm="http://www.w3.org/2001/04/xmlenc#sha256"/>
        <DigestValue>CI9bg6qg5PTbRazK7Kt96d4MtyHtdVjAs7Pw1J8xjeg=</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bOjzF98rv7TEZuDfAWswUHr7HlwwRm/AW3WE1CYQAog=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6hNZ/jXvFXiLqLCMcNQUMjm0beSRtyLmqWMWnkE8rEQ=</DigestValue>
      </Reference>
      <Reference URI="/xl/worksheets/sheet10.xml?ContentType=application/vnd.openxmlformats-officedocument.spreadsheetml.worksheet+xml">
        <DigestMethod Algorithm="http://www.w3.org/2001/04/xmlenc#sha256"/>
        <DigestValue>kRtn9niot0TFxkVtNeolZk+aVL3jQCXYkA5Z2xj7if8=</DigestValue>
      </Reference>
      <Reference URI="/xl/worksheets/sheet11.xml?ContentType=application/vnd.openxmlformats-officedocument.spreadsheetml.worksheet+xml">
        <DigestMethod Algorithm="http://www.w3.org/2001/04/xmlenc#sha256"/>
        <DigestValue>dE4yIEndzq15CQIhP40COV4rRpezIAWBGW/v+pUdNUI=</DigestValue>
      </Reference>
      <Reference URI="/xl/worksheets/sheet12.xml?ContentType=application/vnd.openxmlformats-officedocument.spreadsheetml.worksheet+xml">
        <DigestMethod Algorithm="http://www.w3.org/2001/04/xmlenc#sha256"/>
        <DigestValue>tMQve6pS2kY4i/4cgUysDCBPHXhnUlDwKD5gq+Xb2MI=</DigestValue>
      </Reference>
      <Reference URI="/xl/worksheets/sheet13.xml?ContentType=application/vnd.openxmlformats-officedocument.spreadsheetml.worksheet+xml">
        <DigestMethod Algorithm="http://www.w3.org/2001/04/xmlenc#sha256"/>
        <DigestValue>wkb/yomHQhV2TdH2XR6rlA9xIFZB+h/8vkpNwenVObA=</DigestValue>
      </Reference>
      <Reference URI="/xl/worksheets/sheet14.xml?ContentType=application/vnd.openxmlformats-officedocument.spreadsheetml.worksheet+xml">
        <DigestMethod Algorithm="http://www.w3.org/2001/04/xmlenc#sha256"/>
        <DigestValue>v1siOuCRc0VJ3P0yyiEqsR+zo0IyYSyBUBT5oycPX9Y=</DigestValue>
      </Reference>
      <Reference URI="/xl/worksheets/sheet15.xml?ContentType=application/vnd.openxmlformats-officedocument.spreadsheetml.worksheet+xml">
        <DigestMethod Algorithm="http://www.w3.org/2001/04/xmlenc#sha256"/>
        <DigestValue>ELHkuEn+YMt+ygzEVKA35Gkeey5bh+V0E4dfnYiy49o=</DigestValue>
      </Reference>
      <Reference URI="/xl/worksheets/sheet16.xml?ContentType=application/vnd.openxmlformats-officedocument.spreadsheetml.worksheet+xml">
        <DigestMethod Algorithm="http://www.w3.org/2001/04/xmlenc#sha256"/>
        <DigestValue>o5qCAoQ1BQI/oXD8zcYf3X5tTBTylOi05bJei7GQRqw=</DigestValue>
      </Reference>
      <Reference URI="/xl/worksheets/sheet17.xml?ContentType=application/vnd.openxmlformats-officedocument.spreadsheetml.worksheet+xml">
        <DigestMethod Algorithm="http://www.w3.org/2001/04/xmlenc#sha256"/>
        <DigestValue>pt8mz8+5Hfj5hJxovKQtCxwcmQT2uYYa5NflzCtM+gk=</DigestValue>
      </Reference>
      <Reference URI="/xl/worksheets/sheet18.xml?ContentType=application/vnd.openxmlformats-officedocument.spreadsheetml.worksheet+xml">
        <DigestMethod Algorithm="http://www.w3.org/2001/04/xmlenc#sha256"/>
        <DigestValue>UqM/ZmyW9OUA1XNO2IITJkkWpW2Yfcvm1Hi9yYVN16w=</DigestValue>
      </Reference>
      <Reference URI="/xl/worksheets/sheet19.xml?ContentType=application/vnd.openxmlformats-officedocument.spreadsheetml.worksheet+xml">
        <DigestMethod Algorithm="http://www.w3.org/2001/04/xmlenc#sha256"/>
        <DigestValue>1tRgtpLN6SIfIvQale17sb5pJbxYFdebaEW49VI2u6g=</DigestValue>
      </Reference>
      <Reference URI="/xl/worksheets/sheet2.xml?ContentType=application/vnd.openxmlformats-officedocument.spreadsheetml.worksheet+xml">
        <DigestMethod Algorithm="http://www.w3.org/2001/04/xmlenc#sha256"/>
        <DigestValue>9hUlcYZrOexp29ozfYq9lCCj9jmvOdj5cD563CO9KmU=</DigestValue>
      </Reference>
      <Reference URI="/xl/worksheets/sheet20.xml?ContentType=application/vnd.openxmlformats-officedocument.spreadsheetml.worksheet+xml">
        <DigestMethod Algorithm="http://www.w3.org/2001/04/xmlenc#sha256"/>
        <DigestValue>WR5A07P24/pFEHfvqYn3gYJOpf13WFyf4tsixnK4jIs=</DigestValue>
      </Reference>
      <Reference URI="/xl/worksheets/sheet21.xml?ContentType=application/vnd.openxmlformats-officedocument.spreadsheetml.worksheet+xml">
        <DigestMethod Algorithm="http://www.w3.org/2001/04/xmlenc#sha256"/>
        <DigestValue>5K4A7yOv8uWakiJkvmzKoPdFAJmPbS7x5mvEzXwYhUs=</DigestValue>
      </Reference>
      <Reference URI="/xl/worksheets/sheet22.xml?ContentType=application/vnd.openxmlformats-officedocument.spreadsheetml.worksheet+xml">
        <DigestMethod Algorithm="http://www.w3.org/2001/04/xmlenc#sha256"/>
        <DigestValue>e0lc/sEcKa4yh1idJEDhJnn0BiZT8L9RIRVRgx1FjKY=</DigestValue>
      </Reference>
      <Reference URI="/xl/worksheets/sheet23.xml?ContentType=application/vnd.openxmlformats-officedocument.spreadsheetml.worksheet+xml">
        <DigestMethod Algorithm="http://www.w3.org/2001/04/xmlenc#sha256"/>
        <DigestValue>PcqHYEfndEqNyyqn1qKVtNFwOEXjC67pvGMYk5BIDWI=</DigestValue>
      </Reference>
      <Reference URI="/xl/worksheets/sheet24.xml?ContentType=application/vnd.openxmlformats-officedocument.spreadsheetml.worksheet+xml">
        <DigestMethod Algorithm="http://www.w3.org/2001/04/xmlenc#sha256"/>
        <DigestValue>WDTnI++aYQpMyajP3RzrF/L+YD5tgXPGLdaKDM2EyH8=</DigestValue>
      </Reference>
      <Reference URI="/xl/worksheets/sheet25.xml?ContentType=application/vnd.openxmlformats-officedocument.spreadsheetml.worksheet+xml">
        <DigestMethod Algorithm="http://www.w3.org/2001/04/xmlenc#sha256"/>
        <DigestValue>eyxhW6K+bXcOFOjqmTIb4NMF6TH6T+nTNyyEo9Im+0Y=</DigestValue>
      </Reference>
      <Reference URI="/xl/worksheets/sheet26.xml?ContentType=application/vnd.openxmlformats-officedocument.spreadsheetml.worksheet+xml">
        <DigestMethod Algorithm="http://www.w3.org/2001/04/xmlenc#sha256"/>
        <DigestValue>sxmsVnXDXKfpvAvwU4tb7RMhviMUH5m58ENaYOSpEsw=</DigestValue>
      </Reference>
      <Reference URI="/xl/worksheets/sheet27.xml?ContentType=application/vnd.openxmlformats-officedocument.spreadsheetml.worksheet+xml">
        <DigestMethod Algorithm="http://www.w3.org/2001/04/xmlenc#sha256"/>
        <DigestValue>2bRPKI1hkOtM9cehXYATeuiji/rb9TY2OsUVO31rZ2I=</DigestValue>
      </Reference>
      <Reference URI="/xl/worksheets/sheet28.xml?ContentType=application/vnd.openxmlformats-officedocument.spreadsheetml.worksheet+xml">
        <DigestMethod Algorithm="http://www.w3.org/2001/04/xmlenc#sha256"/>
        <DigestValue>8jeG1eL+lmz1VbjmtcvtQ+Hefqe6F9mrKJ03im4z/l0=</DigestValue>
      </Reference>
      <Reference URI="/xl/worksheets/sheet29.xml?ContentType=application/vnd.openxmlformats-officedocument.spreadsheetml.worksheet+xml">
        <DigestMethod Algorithm="http://www.w3.org/2001/04/xmlenc#sha256"/>
        <DigestValue>hI1cirSNayiqYSFx5aMeQ0oiLnnLO7AIh+xjBuKjfos=</DigestValue>
      </Reference>
      <Reference URI="/xl/worksheets/sheet3.xml?ContentType=application/vnd.openxmlformats-officedocument.spreadsheetml.worksheet+xml">
        <DigestMethod Algorithm="http://www.w3.org/2001/04/xmlenc#sha256"/>
        <DigestValue>Vj/ZHcVqWCtNhxgP5lXmOYokEoRBqDRgct6Sdsqgzgk=</DigestValue>
      </Reference>
      <Reference URI="/xl/worksheets/sheet4.xml?ContentType=application/vnd.openxmlformats-officedocument.spreadsheetml.worksheet+xml">
        <DigestMethod Algorithm="http://www.w3.org/2001/04/xmlenc#sha256"/>
        <DigestValue>sQYpsU7S8gRLL2PdHuH2FT6Qv5koHMGFGy2x2YH2zjc=</DigestValue>
      </Reference>
      <Reference URI="/xl/worksheets/sheet5.xml?ContentType=application/vnd.openxmlformats-officedocument.spreadsheetml.worksheet+xml">
        <DigestMethod Algorithm="http://www.w3.org/2001/04/xmlenc#sha256"/>
        <DigestValue>Dv9Qguno0lCE3AMhdnfGjKfhynC3G8MF420tAfWhb9Y=</DigestValue>
      </Reference>
      <Reference URI="/xl/worksheets/sheet6.xml?ContentType=application/vnd.openxmlformats-officedocument.spreadsheetml.worksheet+xml">
        <DigestMethod Algorithm="http://www.w3.org/2001/04/xmlenc#sha256"/>
        <DigestValue>HYKaJPqdNmoEQHkN11k3KhoHok9KWTIkJLvD0JcfFrA=</DigestValue>
      </Reference>
      <Reference URI="/xl/worksheets/sheet7.xml?ContentType=application/vnd.openxmlformats-officedocument.spreadsheetml.worksheet+xml">
        <DigestMethod Algorithm="http://www.w3.org/2001/04/xmlenc#sha256"/>
        <DigestValue>MHLsdNviCiU6B8zDYQZxPPaqRSlHBUdfNpH5+7IraK0=</DigestValue>
      </Reference>
      <Reference URI="/xl/worksheets/sheet8.xml?ContentType=application/vnd.openxmlformats-officedocument.spreadsheetml.worksheet+xml">
        <DigestMethod Algorithm="http://www.w3.org/2001/04/xmlenc#sha256"/>
        <DigestValue>W3E7Nbm0Z8kTq/AqKjAxYqW4SzLt52iN9g5Eyr/I1gw=</DigestValue>
      </Reference>
      <Reference URI="/xl/worksheets/sheet9.xml?ContentType=application/vnd.openxmlformats-officedocument.spreadsheetml.worksheet+xml">
        <DigestMethod Algorithm="http://www.w3.org/2001/04/xmlenc#sha256"/>
        <DigestValue>x6AnglyCxOIkhdkeMOxrnw/YFSu+xV1/ZQlzWzUzDg0=</DigestValue>
      </Reference>
    </Manifest>
    <SignatureProperties>
      <SignatureProperty Id="idSignatureTime" Target="#idPackageSignature">
        <mdssi:SignatureTime xmlns:mdssi="http://schemas.openxmlformats.org/package/2006/digital-signature">
          <mdssi:Format>YYYY-MM-DDThh:mm:ssTZD</mdssi:Format>
          <mdssi:Value>2022-07-27T08:06:48Z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2022-07-27T08:06:48Z</xd:SigningTime>
          <xd:SigningCertificate>
            <xd:Cert>
              <xd:CertDigest>
                <DigestMethod Algorithm="http://www.w3.org/2001/04/xmlenc#sha256"/>
                <DigestValue>v5EzkpHIi0YHSsPF/UIo/myjHI0iqjo7Hr7PdL3n0Zw=</DigestValue>
              </xd:CertDigest>
              <xd:IssuerSerial>
                <X509IssuerName>CN=NBG Class 2 INT Sub CA, DC=nbg, DC=ge</X509IssuerName>
                <X509SerialNumber>192083229524550211470231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To0NC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93D33C19-3480-4E8D-8D98-F1FA8758B76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49437214-8189-4A9B-A254-B806C4FB6C08}">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 </vt:lpstr>
      <vt:lpstr>1. key ratios </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2022-07-27T08:02:53Z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63f0db0d-f459-4727-99f0-b1bf654d03fe</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{49437214-8189-4A9B-A254-B806C4FB6C08}</vt:lpwstr>
  </property>
  <property fmtid="{D5CDD505-2E9C-101B-9397-08002B2CF9AE}" pid="7" name="MSIP_Label_78cbde42-0dd4-4942-9b1c-e23a1c4e5874_Enabled">
    <vt:lpwstr>true</vt:lpwstr>
  </property>
  <property fmtid="{D5CDD505-2E9C-101B-9397-08002B2CF9AE}" pid="8" name="MSIP_Label_78cbde42-0dd4-4942-9b1c-e23a1c4e5874_SetDate">
    <vt:lpwstr>2022-07-27T08:02:52Z</vt:lpwstr>
  </property>
  <property fmtid="{D5CDD505-2E9C-101B-9397-08002B2CF9AE}" pid="9" name="MSIP_Label_78cbde42-0dd4-4942-9b1c-e23a1c4e5874_Method">
    <vt:lpwstr>Standard</vt:lpwstr>
  </property>
  <property fmtid="{D5CDD505-2E9C-101B-9397-08002B2CF9AE}" pid="10" name="MSIP_Label_78cbde42-0dd4-4942-9b1c-e23a1c4e5874_Name">
    <vt:lpwstr>Restricted to Partners</vt:lpwstr>
  </property>
  <property fmtid="{D5CDD505-2E9C-101B-9397-08002B2CF9AE}" pid="11" name="MSIP_Label_78cbde42-0dd4-4942-9b1c-e23a1c4e5874_SiteId">
    <vt:lpwstr>3471ad6d-e2eb-4e85-93ae-c344b4ac592c</vt:lpwstr>
  </property>
  <property fmtid="{D5CDD505-2E9C-101B-9397-08002B2CF9AE}" pid="12" name="MSIP_Label_78cbde42-0dd4-4942-9b1c-e23a1c4e5874_ActionId">
    <vt:lpwstr>88295463-52a3-4be6-b868-c117360a7f3d</vt:lpwstr>
  </property>
  <property fmtid="{D5CDD505-2E9C-101B-9397-08002B2CF9AE}" pid="13" name="MSIP_Label_78cbde42-0dd4-4942-9b1c-e23a1c4e5874_ContentBits">
    <vt:lpwstr>1</vt:lpwstr>
  </property>
</Properties>
</file>