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775" tabRatio="919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/>
</workbook>
</file>

<file path=xl/calcChain.xml><?xml version="1.0" encoding="utf-8"?>
<calcChain xmlns="http://schemas.openxmlformats.org/spreadsheetml/2006/main">
  <c r="B2" i="85" l="1"/>
  <c r="B2" i="75"/>
  <c r="B2" i="86"/>
  <c r="B2" i="52"/>
  <c r="B2" i="88"/>
  <c r="B2" i="73"/>
  <c r="B2" i="89"/>
  <c r="B2" i="94"/>
  <c r="B2" i="69"/>
  <c r="B2" i="90"/>
  <c r="B2" i="64"/>
  <c r="B2" i="91"/>
  <c r="B2" i="93"/>
  <c r="B2" i="92"/>
  <c r="B2" i="95"/>
  <c r="B2" i="83"/>
  <c r="C21" i="94" l="1"/>
  <c r="C20" i="94"/>
  <c r="C19" i="94"/>
  <c r="B1" i="95" l="1"/>
  <c r="B1" i="92"/>
  <c r="B1" i="93"/>
  <c r="B1" i="91"/>
  <c r="B1" i="64"/>
  <c r="B1" i="90"/>
  <c r="B1" i="69"/>
  <c r="B1" i="94"/>
  <c r="B1" i="89"/>
  <c r="B1" i="73"/>
  <c r="B1" i="88"/>
  <c r="B1" i="52"/>
  <c r="B1" i="86"/>
  <c r="B1" i="75"/>
  <c r="B1" i="85"/>
  <c r="B1" i="83"/>
  <c r="B1" i="84"/>
  <c r="B17" i="84"/>
  <c r="B16" i="84"/>
  <c r="B15" i="84"/>
  <c r="D19" i="94"/>
  <c r="D20" i="94"/>
  <c r="D21" i="94"/>
</calcChain>
</file>

<file path=xl/sharedStrings.xml><?xml version="1.0" encoding="utf-8"?>
<sst xmlns="http://schemas.openxmlformats.org/spreadsheetml/2006/main" count="748" uniqueCount="513">
  <si>
    <t>a</t>
  </si>
  <si>
    <t>b</t>
  </si>
  <si>
    <t>c</t>
  </si>
  <si>
    <t>d</t>
  </si>
  <si>
    <t>e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</si>
  <si>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</si>
  <si>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</si>
  <si>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</si>
  <si>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</si>
  <si>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</si>
  <si>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</si>
  <si>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</si>
  <si>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</si>
  <si>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</si>
  <si>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</si>
  <si>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</si>
  <si>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</si>
  <si>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</si>
  <si>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</si>
  <si>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</si>
  <si>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</si>
  <si>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</si>
  <si>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</si>
  <si>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</si>
  <si>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</si>
  <si>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</si>
  <si>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</si>
  <si>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</si>
  <si>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</si>
  <si>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</si>
  <si>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</si>
  <si>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</si>
  <si>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</si>
  <si>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</si>
  <si>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</si>
  <si>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</si>
  <si>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</si>
  <si>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</si>
  <si>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</si>
  <si>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</si>
  <si>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</si>
  <si>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</si>
  <si>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</si>
  <si>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</si>
  <si>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</si>
  <si>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</si>
  <si>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</si>
  <si>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</si>
  <si>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</si>
  <si>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</si>
  <si>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</si>
  <si>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</si>
  <si>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</si>
  <si>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</si>
  <si>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</si>
  <si>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</si>
  <si>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</si>
  <si>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</si>
  <si>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</si>
  <si>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</si>
  <si>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</si>
  <si>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</si>
  <si>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</si>
  <si>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</si>
  <si>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</si>
  <si>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</si>
  <si>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</si>
  <si>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</si>
  <si>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</si>
  <si>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</si>
  <si>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</si>
  <si>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</si>
  <si>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</si>
  <si>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</si>
  <si>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</si>
  <si>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</si>
  <si>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</si>
  <si>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</si>
  <si>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</si>
  <si>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</si>
  <si>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</si>
  <si>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</si>
  <si>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</si>
  <si>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</si>
  <si>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</si>
  <si>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</si>
  <si>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</si>
  <si>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</si>
  <si>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</si>
  <si>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</si>
  <si>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</si>
  <si>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</si>
  <si>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</si>
  <si>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table 9 (Capital), N10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</si>
  <si>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</si>
  <si>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</si>
  <si>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</si>
  <si>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</si>
  <si>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</si>
  <si>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</si>
  <si>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</si>
  <si>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</si>
  <si>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</si>
  <si>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</si>
  <si>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</si>
  <si>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</si>
  <si>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</si>
  <si>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</si>
  <si>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</si>
  <si>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</si>
  <si>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</si>
  <si>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</si>
  <si>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</si>
  <si>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</si>
  <si>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</si>
  <si>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</si>
  <si>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</si>
  <si>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</si>
  <si>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</si>
  <si>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</si>
  <si>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</si>
  <si>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</si>
  <si>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</si>
  <si>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</si>
  <si>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</si>
  <si>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</si>
  <si>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</si>
  <si>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</si>
  <si>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</si>
  <si>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</si>
  <si>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</si>
  <si>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</si>
  <si>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</si>
  <si>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</si>
  <si>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</si>
  <si>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</si>
  <si>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</si>
  <si>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</si>
  <si>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</si>
  <si>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</si>
  <si>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</si>
  <si>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</si>
  <si>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</si>
  <si>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</si>
  <si>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</si>
  <si>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</si>
  <si>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</si>
  <si>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</si>
  <si>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</si>
  <si>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</si>
  <si>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</si>
  <si>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</si>
  <si>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</si>
  <si>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</si>
  <si>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</si>
  <si>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</si>
  <si>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</si>
  <si>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</si>
  <si>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</si>
  <si>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</si>
  <si>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</si>
  <si>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</si>
  <si>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</si>
  <si>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</si>
  <si>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</si>
  <si>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</si>
  <si>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</si>
  <si>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</si>
  <si>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</si>
  <si>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</si>
  <si>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</si>
  <si>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</si>
  <si>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</si>
  <si>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</si>
  <si>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</si>
  <si>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</si>
  <si>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</si>
  <si>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</si>
  <si>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</si>
  <si>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</si>
  <si>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</si>
  <si>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</si>
  <si>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</si>
  <si>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</si>
  <si>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</si>
  <si>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</si>
  <si>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</si>
  <si>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</si>
  <si>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</si>
  <si>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</si>
  <si>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</si>
  <si>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</si>
  <si>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</si>
  <si>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</si>
  <si>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</si>
  <si>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</si>
  <si>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</si>
  <si>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</si>
  <si>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</si>
  <si>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</si>
  <si>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</si>
  <si>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</si>
  <si>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</si>
  <si>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</si>
  <si>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</si>
  <si>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</si>
  <si>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</si>
  <si>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</si>
  <si>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</si>
  <si>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</si>
  <si>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</si>
  <si>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</si>
  <si>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</si>
  <si>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</si>
  <si>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</si>
  <si>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</si>
  <si>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</si>
  <si>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</si>
  <si>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</si>
  <si>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</si>
  <si>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</si>
  <si>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</si>
  <si>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</si>
  <si>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</si>
  <si>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</si>
  <si>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</si>
  <si>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</si>
  <si>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</si>
  <si>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</si>
  <si>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</si>
  <si>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</si>
  <si>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</si>
  <si>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</si>
  <si>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</si>
  <si>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</si>
  <si>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</si>
  <si>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</si>
  <si>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</si>
  <si>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</si>
  <si>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</si>
  <si>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</si>
  <si>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</si>
  <si>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</si>
  <si>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</si>
  <si>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</si>
  <si>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</si>
  <si>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</si>
  <si>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</si>
  <si>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</si>
  <si>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</si>
  <si>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</si>
  <si>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</si>
  <si>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</si>
  <si>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</si>
  <si>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</si>
  <si>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</si>
  <si>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</si>
  <si>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</si>
  <si>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</si>
  <si>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</si>
  <si>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</si>
  <si>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</si>
  <si>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</si>
  <si>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</si>
  <si>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</si>
  <si>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</si>
  <si>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</si>
  <si>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</si>
  <si>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</si>
  <si>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</si>
  <si>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</si>
  <si>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</si>
  <si>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</si>
  <si>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</si>
  <si>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</si>
  <si>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</si>
  <si>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</si>
  <si>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</si>
  <si>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</si>
  <si>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</si>
  <si>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</si>
  <si>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</si>
  <si>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</si>
  <si>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</si>
  <si>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</si>
  <si>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</si>
  <si>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</si>
  <si>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</si>
  <si>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</si>
  <si>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</si>
  <si>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</si>
  <si>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</si>
  <si>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</si>
  <si>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</si>
  <si>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</si>
  <si>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</si>
  <si>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</si>
  <si>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</si>
  <si>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</si>
  <si>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</si>
  <si>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</si>
  <si>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</si>
  <si>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</si>
  <si>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</si>
  <si>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</si>
  <si>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</si>
  <si>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</si>
  <si>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</si>
  <si>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</si>
  <si>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</si>
  <si>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</si>
  <si>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</si>
  <si>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</si>
  <si>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</si>
  <si>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</si>
  <si>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</si>
  <si>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</si>
  <si>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</si>
  <si>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</si>
  <si>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</si>
  <si>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</si>
  <si>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</si>
  <si>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</si>
  <si>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</si>
  <si>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</si>
  <si>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</si>
  <si>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</si>
  <si>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</si>
  <si>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</si>
  <si>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</si>
  <si>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</si>
  <si>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</si>
  <si>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</si>
  <si>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</si>
  <si>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</si>
  <si>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</si>
  <si>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</si>
  <si>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</si>
  <si>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</si>
  <si>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</si>
  <si>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</si>
  <si>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</si>
  <si>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</si>
  <si>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</si>
  <si>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</si>
  <si>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</si>
  <si>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</si>
  <si>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</si>
  <si>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</si>
  <si>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</si>
  <si>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</si>
  <si>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</si>
  <si>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</si>
  <si>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</si>
  <si>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</si>
  <si>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</si>
  <si>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</si>
  <si>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</si>
  <si>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</si>
  <si>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</si>
  <si>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</si>
  <si>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</si>
  <si>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</si>
  <si>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</si>
  <si>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</si>
  <si>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</si>
  <si>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</si>
  <si>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</si>
  <si>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</si>
  <si>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</si>
  <si>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</si>
  <si>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</si>
  <si>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</si>
  <si>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</si>
  <si>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</si>
  <si>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</si>
  <si>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</si>
  <si>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</si>
  <si>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</si>
  <si>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</si>
  <si>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</si>
  <si>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</si>
  <si>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</si>
  <si>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</si>
  <si>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</si>
  <si>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</si>
  <si>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</si>
  <si>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</si>
  <si>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</si>
  <si>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</si>
  <si>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</si>
  <si>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</si>
  <si>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</si>
  <si>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</si>
  <si>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</si>
  <si>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</si>
  <si>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</si>
  <si>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</si>
  <si>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</si>
  <si>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</si>
  <si>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</si>
  <si>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</si>
  <si>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</si>
  <si>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</si>
  <si>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</si>
  <si>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</si>
  <si>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</si>
  <si>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</si>
  <si>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</si>
  <si>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</si>
  <si>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</si>
  <si>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</si>
  <si>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</si>
  <si>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</si>
  <si>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</si>
  <si>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</si>
  <si>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</si>
  <si>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</si>
  <si>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</si>
  <si>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</si>
  <si>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</si>
  <si>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</si>
  <si>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Capital Conservation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</si>
  <si>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</si>
  <si>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</si>
  <si>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</si>
  <si>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</si>
  <si>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</si>
  <si>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</si>
  <si>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</si>
  <si>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</si>
  <si>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</si>
  <si>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</si>
  <si>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</si>
  <si>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</si>
  <si>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</si>
  <si>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</si>
  <si>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</si>
  <si>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</si>
  <si>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</si>
  <si>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</si>
  <si>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</si>
  <si>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</si>
  <si>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On-balance sheet items (excluding derivatives, SFTs and fiduciary assets, but including collateral)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</si>
  <si>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</si>
  <si>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</si>
  <si>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</si>
  <si>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</si>
  <si>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</si>
  <si>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</si>
  <si>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</si>
  <si>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</si>
  <si>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</si>
  <si>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</si>
  <si>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</si>
  <si>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</si>
  <si>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</si>
  <si>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</si>
  <si>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</si>
  <si>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</si>
  <si>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</si>
  <si>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</si>
  <si>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</si>
  <si>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</si>
  <si>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</si>
  <si>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</si>
  <si>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</si>
  <si>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</si>
  <si>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</si>
  <si>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</si>
  <si>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</si>
  <si>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</si>
  <si>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</si>
  <si>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</si>
  <si>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</si>
  <si>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</si>
  <si>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</si>
  <si>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</si>
  <si>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</si>
  <si>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</si>
  <si>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</si>
  <si>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</si>
  <si>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</si>
  <si>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</si>
  <si>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</si>
  <si>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</si>
  <si>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</si>
  <si>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JSC ProCredit Bank</t>
  </si>
  <si>
    <t>www.procreditbank.ge</t>
  </si>
  <si>
    <t>Alex Matua</t>
  </si>
  <si>
    <t>X</t>
  </si>
  <si>
    <t>Jovanka Joleska Popovska</t>
  </si>
  <si>
    <t>Wolfgang Bertelsmeier</t>
  </si>
  <si>
    <t>Ketevan Khuskivadze</t>
  </si>
  <si>
    <t>Natia Tkhilaishvili</t>
  </si>
  <si>
    <t>ProCredit Holding AG &amp; Co. KGaA</t>
  </si>
  <si>
    <t>Zeitinger Invest GmbH</t>
  </si>
  <si>
    <t>KfW - Kreditanstalt für Wiederaufbau</t>
  </si>
  <si>
    <t>IFC - International Finance Corporation</t>
  </si>
  <si>
    <t>table 9 (Capital), N39</t>
  </si>
  <si>
    <t>table 9 (Capital), N17</t>
  </si>
  <si>
    <t>table 9 (Capital), N37</t>
  </si>
  <si>
    <t>table 9 (Capital), N2</t>
  </si>
  <si>
    <t>table 9 (Capital), N3</t>
  </si>
  <si>
    <t>table 9 (Capital), N6</t>
  </si>
  <si>
    <t>6.2.1</t>
  </si>
  <si>
    <t>Of which general loan loss reserves</t>
  </si>
  <si>
    <t>Of which general reserves on off-balance items</t>
  </si>
  <si>
    <t>DOEN Paticipaties BV</t>
  </si>
  <si>
    <t>TIAA-Teachers Insurance and Annuity Association</t>
  </si>
  <si>
    <t>Marcel Sebastian Zeitinger</t>
  </si>
  <si>
    <t>Rainer Peter Ottenstein</t>
  </si>
  <si>
    <t>Maia Khachidze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</si>
</sst>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43" formatCode="_-* #,##0.00_-;\-* #,##0.00_-;_-* &quot;-&quot;??_-;_-@_-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0.0%"/>
    <numFmt numFmtId="171" formatCode="_(#,##0_);_(\(#,##0\);_(\ \-\ _);_(@_)"/>
    <numFmt numFmtId="172" formatCode="[$-409]dd\-mmm\-yy;@"/>
    <numFmt numFmtId="173" formatCode="[$-409]mmm\-yy;@"/>
    <numFmt numFmtId="174" formatCode="_ * #,##0.00_)&quot;F&quot;_ ;_ * \(#,##0.00\)&quot;F&quot;_ ;_ * &quot;-&quot;??_)&quot;F&quot;_ ;_ @_ "/>
    <numFmt numFmtId="175" formatCode="_(* #,##0.0_);_(* \(#,##0.00\);_(* &quot;-&quot;??_);_(@_)"/>
    <numFmt numFmtId="176" formatCode="General_)"/>
    <numFmt numFmtId="177" formatCode="0.000"/>
    <numFmt numFmtId="178" formatCode="&quot;fl&quot;#,##0_);\(&quot;fl&quot;#,##0\)"/>
    <numFmt numFmtId="179" formatCode="&quot;fl&quot;#,##0_);[Red]\(&quot;fl&quot;#,##0\)"/>
    <numFmt numFmtId="180" formatCode="&quot;fl&quot;#,##0.00_);\(&quot;fl&quot;#,##0.00\)"/>
    <numFmt numFmtId="181" formatCode="_-* #,##0.00_$_-;\-* #,##0.00_$_-;_-* &quot;-&quot;??_$_-;_-@_-"/>
    <numFmt numFmtId="182" formatCode="_-* #,##0.00\ _L_a_r_i_-;\-* #,##0.00\ _L_a_r_i_-;_-* &quot;-&quot;??\ _L_a_r_i_-;_-@_-"/>
    <numFmt numFmtId="183" formatCode="[$-409]d\-mmm\-yy;@"/>
    <numFmt numFmtId="184" formatCode="_-* #,##0.00\ _D_M_-;\-* #,##0.00\ _D_M_-;_-* &quot;-&quot;??\ _D_M_-;_-@_-"/>
    <numFmt numFmtId="185" formatCode="&quot;balance  &quot;[$-409]d\-mmm\-yy;@"/>
    <numFmt numFmtId="186" formatCode="mmmm\-yy"/>
    <numFmt numFmtId="187" formatCode="_-* #,##0_ð_._-;\-* #,##0_ð_._-;_-* &quot;-&quot;_ð_._-;_-@_-"/>
    <numFmt numFmtId="188" formatCode="_-* #,##0.00_ð_._-;\-* #,##0.00_ð_._-;_-* &quot;-&quot;??_ð_._-;_-@_-"/>
    <numFmt numFmtId="189" formatCode="&quot;See Note &quot;\ #"/>
    <numFmt numFmtId="190" formatCode="\60\4\7\:"/>
    <numFmt numFmtId="191" formatCode="&quot;p.&quot;#,##0.00;[Red]\-&quot;p.&quot;#,##0.00"/>
    <numFmt numFmtId="192" formatCode="0.00000"/>
    <numFmt numFmtId="193" formatCode="&quot;fl&quot;#,##0.00_);[Red]\(&quot;fl&quot;#,##0.00\)"/>
    <numFmt numFmtId="194" formatCode="_(&quot;fl&quot;* #,##0_);_(&quot;fl&quot;* \(#,##0\);_(&quot;fl&quot;* &quot;-&quot;_);_(@_)"/>
    <numFmt numFmtId="195" formatCode="&quot;Fr.&quot;\ #,##0;[Red]&quot;Fr.&quot;\ \-#,##0"/>
    <numFmt numFmtId="196" formatCode="_(&quot;¤&quot;* #,##0.00_);_(&quot;¤&quot;* \(#,##0.00\);_(&quot;¤&quot;* &quot;-&quot;??_);_(@_)"/>
    <numFmt numFmtId="197" formatCode="#,##0_ ;[Red]\-#,##0\ "/>
  </numFmts>
  <fonts count="1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Geo_Arial"/>
      <family val="2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0965">
    <xf numFmtId="0" fontId="0" fillId="0" borderId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72" fontId="9" fillId="37" borderId="0"/>
    <xf numFmtId="173" fontId="9" fillId="37" borderId="0"/>
    <xf numFmtId="172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72" fontId="11" fillId="38" borderId="0" applyNumberFormat="0" applyBorder="0" applyAlignment="0" applyProtection="0"/>
    <xf numFmtId="172" fontId="11" fillId="38" borderId="0" applyNumberFormat="0" applyBorder="0" applyAlignment="0" applyProtection="0"/>
    <xf numFmtId="173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72" fontId="11" fillId="38" borderId="0" applyNumberFormat="0" applyBorder="0" applyAlignment="0" applyProtection="0"/>
    <xf numFmtId="173" fontId="11" fillId="38" borderId="0" applyNumberFormat="0" applyBorder="0" applyAlignment="0" applyProtection="0"/>
    <xf numFmtId="172" fontId="11" fillId="38" borderId="0" applyNumberFormat="0" applyBorder="0" applyAlignment="0" applyProtection="0"/>
    <xf numFmtId="172" fontId="11" fillId="38" borderId="0" applyNumberFormat="0" applyBorder="0" applyAlignment="0" applyProtection="0"/>
    <xf numFmtId="173" fontId="11" fillId="38" borderId="0" applyNumberFormat="0" applyBorder="0" applyAlignment="0" applyProtection="0"/>
    <xf numFmtId="172" fontId="11" fillId="38" borderId="0" applyNumberFormat="0" applyBorder="0" applyAlignment="0" applyProtection="0"/>
    <xf numFmtId="172" fontId="11" fillId="38" borderId="0" applyNumberFormat="0" applyBorder="0" applyAlignment="0" applyProtection="0"/>
    <xf numFmtId="173" fontId="11" fillId="38" borderId="0" applyNumberFormat="0" applyBorder="0" applyAlignment="0" applyProtection="0"/>
    <xf numFmtId="172" fontId="11" fillId="38" borderId="0" applyNumberFormat="0" applyBorder="0" applyAlignment="0" applyProtection="0"/>
    <xf numFmtId="172" fontId="11" fillId="38" borderId="0" applyNumberFormat="0" applyBorder="0" applyAlignment="0" applyProtection="0"/>
    <xf numFmtId="173" fontId="11" fillId="38" borderId="0" applyNumberFormat="0" applyBorder="0" applyAlignment="0" applyProtection="0"/>
    <xf numFmtId="172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72" fontId="11" fillId="39" borderId="0" applyNumberFormat="0" applyBorder="0" applyAlignment="0" applyProtection="0"/>
    <xf numFmtId="172" fontId="11" fillId="39" borderId="0" applyNumberFormat="0" applyBorder="0" applyAlignment="0" applyProtection="0"/>
    <xf numFmtId="173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72" fontId="11" fillId="39" borderId="0" applyNumberFormat="0" applyBorder="0" applyAlignment="0" applyProtection="0"/>
    <xf numFmtId="173" fontId="11" fillId="39" borderId="0" applyNumberFormat="0" applyBorder="0" applyAlignment="0" applyProtection="0"/>
    <xf numFmtId="172" fontId="11" fillId="39" borderId="0" applyNumberFormat="0" applyBorder="0" applyAlignment="0" applyProtection="0"/>
    <xf numFmtId="172" fontId="11" fillId="39" borderId="0" applyNumberFormat="0" applyBorder="0" applyAlignment="0" applyProtection="0"/>
    <xf numFmtId="173" fontId="11" fillId="39" borderId="0" applyNumberFormat="0" applyBorder="0" applyAlignment="0" applyProtection="0"/>
    <xf numFmtId="172" fontId="11" fillId="39" borderId="0" applyNumberFormat="0" applyBorder="0" applyAlignment="0" applyProtection="0"/>
    <xf numFmtId="172" fontId="11" fillId="39" borderId="0" applyNumberFormat="0" applyBorder="0" applyAlignment="0" applyProtection="0"/>
    <xf numFmtId="173" fontId="11" fillId="39" borderId="0" applyNumberFormat="0" applyBorder="0" applyAlignment="0" applyProtection="0"/>
    <xf numFmtId="172" fontId="11" fillId="39" borderId="0" applyNumberFormat="0" applyBorder="0" applyAlignment="0" applyProtection="0"/>
    <xf numFmtId="172" fontId="11" fillId="39" borderId="0" applyNumberFormat="0" applyBorder="0" applyAlignment="0" applyProtection="0"/>
    <xf numFmtId="173" fontId="11" fillId="39" borderId="0" applyNumberFormat="0" applyBorder="0" applyAlignment="0" applyProtection="0"/>
    <xf numFmtId="172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72" fontId="11" fillId="40" borderId="0" applyNumberFormat="0" applyBorder="0" applyAlignment="0" applyProtection="0"/>
    <xf numFmtId="172" fontId="11" fillId="40" borderId="0" applyNumberFormat="0" applyBorder="0" applyAlignment="0" applyProtection="0"/>
    <xf numFmtId="173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72" fontId="11" fillId="40" borderId="0" applyNumberFormat="0" applyBorder="0" applyAlignment="0" applyProtection="0"/>
    <xf numFmtId="173" fontId="11" fillId="40" borderId="0" applyNumberFormat="0" applyBorder="0" applyAlignment="0" applyProtection="0"/>
    <xf numFmtId="172" fontId="11" fillId="40" borderId="0" applyNumberFormat="0" applyBorder="0" applyAlignment="0" applyProtection="0"/>
    <xf numFmtId="172" fontId="11" fillId="40" borderId="0" applyNumberFormat="0" applyBorder="0" applyAlignment="0" applyProtection="0"/>
    <xf numFmtId="173" fontId="11" fillId="40" borderId="0" applyNumberFormat="0" applyBorder="0" applyAlignment="0" applyProtection="0"/>
    <xf numFmtId="172" fontId="11" fillId="40" borderId="0" applyNumberFormat="0" applyBorder="0" applyAlignment="0" applyProtection="0"/>
    <xf numFmtId="172" fontId="11" fillId="40" borderId="0" applyNumberFormat="0" applyBorder="0" applyAlignment="0" applyProtection="0"/>
    <xf numFmtId="173" fontId="11" fillId="40" borderId="0" applyNumberFormat="0" applyBorder="0" applyAlignment="0" applyProtection="0"/>
    <xf numFmtId="172" fontId="11" fillId="40" borderId="0" applyNumberFormat="0" applyBorder="0" applyAlignment="0" applyProtection="0"/>
    <xf numFmtId="172" fontId="11" fillId="40" borderId="0" applyNumberFormat="0" applyBorder="0" applyAlignment="0" applyProtection="0"/>
    <xf numFmtId="173" fontId="11" fillId="40" borderId="0" applyNumberFormat="0" applyBorder="0" applyAlignment="0" applyProtection="0"/>
    <xf numFmtId="172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72" fontId="11" fillId="41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172" fontId="11" fillId="41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172" fontId="11" fillId="41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172" fontId="11" fillId="41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172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72" fontId="11" fillId="42" borderId="0" applyNumberFormat="0" applyBorder="0" applyAlignment="0" applyProtection="0"/>
    <xf numFmtId="172" fontId="11" fillId="42" borderId="0" applyNumberFormat="0" applyBorder="0" applyAlignment="0" applyProtection="0"/>
    <xf numFmtId="173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72" fontId="11" fillId="42" borderId="0" applyNumberFormat="0" applyBorder="0" applyAlignment="0" applyProtection="0"/>
    <xf numFmtId="173" fontId="11" fillId="42" borderId="0" applyNumberFormat="0" applyBorder="0" applyAlignment="0" applyProtection="0"/>
    <xf numFmtId="172" fontId="11" fillId="42" borderId="0" applyNumberFormat="0" applyBorder="0" applyAlignment="0" applyProtection="0"/>
    <xf numFmtId="172" fontId="11" fillId="42" borderId="0" applyNumberFormat="0" applyBorder="0" applyAlignment="0" applyProtection="0"/>
    <xf numFmtId="173" fontId="11" fillId="42" borderId="0" applyNumberFormat="0" applyBorder="0" applyAlignment="0" applyProtection="0"/>
    <xf numFmtId="172" fontId="11" fillId="42" borderId="0" applyNumberFormat="0" applyBorder="0" applyAlignment="0" applyProtection="0"/>
    <xf numFmtId="172" fontId="11" fillId="42" borderId="0" applyNumberFormat="0" applyBorder="0" applyAlignment="0" applyProtection="0"/>
    <xf numFmtId="173" fontId="11" fillId="42" borderId="0" applyNumberFormat="0" applyBorder="0" applyAlignment="0" applyProtection="0"/>
    <xf numFmtId="172" fontId="11" fillId="42" borderId="0" applyNumberFormat="0" applyBorder="0" applyAlignment="0" applyProtection="0"/>
    <xf numFmtId="172" fontId="11" fillId="42" borderId="0" applyNumberFormat="0" applyBorder="0" applyAlignment="0" applyProtection="0"/>
    <xf numFmtId="173" fontId="11" fillId="42" borderId="0" applyNumberFormat="0" applyBorder="0" applyAlignment="0" applyProtection="0"/>
    <xf numFmtId="172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72" fontId="11" fillId="43" borderId="0" applyNumberFormat="0" applyBorder="0" applyAlignment="0" applyProtection="0"/>
    <xf numFmtId="172" fontId="11" fillId="43" borderId="0" applyNumberFormat="0" applyBorder="0" applyAlignment="0" applyProtection="0"/>
    <xf numFmtId="173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72" fontId="11" fillId="43" borderId="0" applyNumberFormat="0" applyBorder="0" applyAlignment="0" applyProtection="0"/>
    <xf numFmtId="173" fontId="11" fillId="43" borderId="0" applyNumberFormat="0" applyBorder="0" applyAlignment="0" applyProtection="0"/>
    <xf numFmtId="172" fontId="11" fillId="43" borderId="0" applyNumberFormat="0" applyBorder="0" applyAlignment="0" applyProtection="0"/>
    <xf numFmtId="172" fontId="11" fillId="43" borderId="0" applyNumberFormat="0" applyBorder="0" applyAlignment="0" applyProtection="0"/>
    <xf numFmtId="173" fontId="11" fillId="43" borderId="0" applyNumberFormat="0" applyBorder="0" applyAlignment="0" applyProtection="0"/>
    <xf numFmtId="172" fontId="11" fillId="43" borderId="0" applyNumberFormat="0" applyBorder="0" applyAlignment="0" applyProtection="0"/>
    <xf numFmtId="172" fontId="11" fillId="43" borderId="0" applyNumberFormat="0" applyBorder="0" applyAlignment="0" applyProtection="0"/>
    <xf numFmtId="173" fontId="11" fillId="43" borderId="0" applyNumberFormat="0" applyBorder="0" applyAlignment="0" applyProtection="0"/>
    <xf numFmtId="172" fontId="11" fillId="43" borderId="0" applyNumberFormat="0" applyBorder="0" applyAlignment="0" applyProtection="0"/>
    <xf numFmtId="172" fontId="11" fillId="43" borderId="0" applyNumberFormat="0" applyBorder="0" applyAlignment="0" applyProtection="0"/>
    <xf numFmtId="173" fontId="11" fillId="43" borderId="0" applyNumberFormat="0" applyBorder="0" applyAlignment="0" applyProtection="0"/>
    <xf numFmtId="172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72" fontId="11" fillId="4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172" fontId="11" fillId="4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172" fontId="11" fillId="4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172" fontId="11" fillId="4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172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72" fontId="11" fillId="45" borderId="0" applyNumberFormat="0" applyBorder="0" applyAlignment="0" applyProtection="0"/>
    <xf numFmtId="172" fontId="11" fillId="45" borderId="0" applyNumberFormat="0" applyBorder="0" applyAlignment="0" applyProtection="0"/>
    <xf numFmtId="173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72" fontId="11" fillId="45" borderId="0" applyNumberFormat="0" applyBorder="0" applyAlignment="0" applyProtection="0"/>
    <xf numFmtId="173" fontId="11" fillId="45" borderId="0" applyNumberFormat="0" applyBorder="0" applyAlignment="0" applyProtection="0"/>
    <xf numFmtId="172" fontId="11" fillId="45" borderId="0" applyNumberFormat="0" applyBorder="0" applyAlignment="0" applyProtection="0"/>
    <xf numFmtId="172" fontId="11" fillId="45" borderId="0" applyNumberFormat="0" applyBorder="0" applyAlignment="0" applyProtection="0"/>
    <xf numFmtId="173" fontId="11" fillId="45" borderId="0" applyNumberFormat="0" applyBorder="0" applyAlignment="0" applyProtection="0"/>
    <xf numFmtId="172" fontId="11" fillId="45" borderId="0" applyNumberFormat="0" applyBorder="0" applyAlignment="0" applyProtection="0"/>
    <xf numFmtId="172" fontId="11" fillId="45" borderId="0" applyNumberFormat="0" applyBorder="0" applyAlignment="0" applyProtection="0"/>
    <xf numFmtId="173" fontId="11" fillId="45" borderId="0" applyNumberFormat="0" applyBorder="0" applyAlignment="0" applyProtection="0"/>
    <xf numFmtId="172" fontId="11" fillId="45" borderId="0" applyNumberFormat="0" applyBorder="0" applyAlignment="0" applyProtection="0"/>
    <xf numFmtId="172" fontId="11" fillId="45" borderId="0" applyNumberFormat="0" applyBorder="0" applyAlignment="0" applyProtection="0"/>
    <xf numFmtId="173" fontId="11" fillId="45" borderId="0" applyNumberFormat="0" applyBorder="0" applyAlignment="0" applyProtection="0"/>
    <xf numFmtId="172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72" fontId="11" fillId="46" borderId="0" applyNumberFormat="0" applyBorder="0" applyAlignment="0" applyProtection="0"/>
    <xf numFmtId="172" fontId="11" fillId="46" borderId="0" applyNumberFormat="0" applyBorder="0" applyAlignment="0" applyProtection="0"/>
    <xf numFmtId="173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72" fontId="11" fillId="46" borderId="0" applyNumberFormat="0" applyBorder="0" applyAlignment="0" applyProtection="0"/>
    <xf numFmtId="173" fontId="11" fillId="46" borderId="0" applyNumberFormat="0" applyBorder="0" applyAlignment="0" applyProtection="0"/>
    <xf numFmtId="172" fontId="11" fillId="46" borderId="0" applyNumberFormat="0" applyBorder="0" applyAlignment="0" applyProtection="0"/>
    <xf numFmtId="172" fontId="11" fillId="46" borderId="0" applyNumberFormat="0" applyBorder="0" applyAlignment="0" applyProtection="0"/>
    <xf numFmtId="173" fontId="11" fillId="46" borderId="0" applyNumberFormat="0" applyBorder="0" applyAlignment="0" applyProtection="0"/>
    <xf numFmtId="172" fontId="11" fillId="46" borderId="0" applyNumberFormat="0" applyBorder="0" applyAlignment="0" applyProtection="0"/>
    <xf numFmtId="172" fontId="11" fillId="46" borderId="0" applyNumberFormat="0" applyBorder="0" applyAlignment="0" applyProtection="0"/>
    <xf numFmtId="173" fontId="11" fillId="46" borderId="0" applyNumberFormat="0" applyBorder="0" applyAlignment="0" applyProtection="0"/>
    <xf numFmtId="172" fontId="11" fillId="46" borderId="0" applyNumberFormat="0" applyBorder="0" applyAlignment="0" applyProtection="0"/>
    <xf numFmtId="172" fontId="11" fillId="46" borderId="0" applyNumberFormat="0" applyBorder="0" applyAlignment="0" applyProtection="0"/>
    <xf numFmtId="173" fontId="11" fillId="46" borderId="0" applyNumberFormat="0" applyBorder="0" applyAlignment="0" applyProtection="0"/>
    <xf numFmtId="172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72" fontId="11" fillId="41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172" fontId="11" fillId="41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172" fontId="11" fillId="41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172" fontId="11" fillId="41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172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72" fontId="11" fillId="4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172" fontId="11" fillId="4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172" fontId="11" fillId="4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172" fontId="11" fillId="4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172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72" fontId="11" fillId="47" borderId="0" applyNumberFormat="0" applyBorder="0" applyAlignment="0" applyProtection="0"/>
    <xf numFmtId="172" fontId="11" fillId="47" borderId="0" applyNumberFormat="0" applyBorder="0" applyAlignment="0" applyProtection="0"/>
    <xf numFmtId="173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72" fontId="11" fillId="47" borderId="0" applyNumberFormat="0" applyBorder="0" applyAlignment="0" applyProtection="0"/>
    <xf numFmtId="173" fontId="11" fillId="47" borderId="0" applyNumberFormat="0" applyBorder="0" applyAlignment="0" applyProtection="0"/>
    <xf numFmtId="172" fontId="11" fillId="47" borderId="0" applyNumberFormat="0" applyBorder="0" applyAlignment="0" applyProtection="0"/>
    <xf numFmtId="172" fontId="11" fillId="47" borderId="0" applyNumberFormat="0" applyBorder="0" applyAlignment="0" applyProtection="0"/>
    <xf numFmtId="173" fontId="11" fillId="47" borderId="0" applyNumberFormat="0" applyBorder="0" applyAlignment="0" applyProtection="0"/>
    <xf numFmtId="172" fontId="11" fillId="47" borderId="0" applyNumberFormat="0" applyBorder="0" applyAlignment="0" applyProtection="0"/>
    <xf numFmtId="172" fontId="11" fillId="47" borderId="0" applyNumberFormat="0" applyBorder="0" applyAlignment="0" applyProtection="0"/>
    <xf numFmtId="173" fontId="11" fillId="47" borderId="0" applyNumberFormat="0" applyBorder="0" applyAlignment="0" applyProtection="0"/>
    <xf numFmtId="172" fontId="11" fillId="47" borderId="0" applyNumberFormat="0" applyBorder="0" applyAlignment="0" applyProtection="0"/>
    <xf numFmtId="172" fontId="11" fillId="47" borderId="0" applyNumberFormat="0" applyBorder="0" applyAlignment="0" applyProtection="0"/>
    <xf numFmtId="173" fontId="11" fillId="47" borderId="0" applyNumberFormat="0" applyBorder="0" applyAlignment="0" applyProtection="0"/>
    <xf numFmtId="172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72" fontId="14" fillId="48" borderId="0" applyNumberFormat="0" applyBorder="0" applyAlignment="0" applyProtection="0"/>
    <xf numFmtId="172" fontId="14" fillId="48" borderId="0" applyNumberFormat="0" applyBorder="0" applyAlignment="0" applyProtection="0"/>
    <xf numFmtId="173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72" fontId="14" fillId="48" borderId="0" applyNumberFormat="0" applyBorder="0" applyAlignment="0" applyProtection="0"/>
    <xf numFmtId="173" fontId="14" fillId="48" borderId="0" applyNumberFormat="0" applyBorder="0" applyAlignment="0" applyProtection="0"/>
    <xf numFmtId="172" fontId="14" fillId="48" borderId="0" applyNumberFormat="0" applyBorder="0" applyAlignment="0" applyProtection="0"/>
    <xf numFmtId="172" fontId="14" fillId="48" borderId="0" applyNumberFormat="0" applyBorder="0" applyAlignment="0" applyProtection="0"/>
    <xf numFmtId="173" fontId="14" fillId="48" borderId="0" applyNumberFormat="0" applyBorder="0" applyAlignment="0" applyProtection="0"/>
    <xf numFmtId="172" fontId="14" fillId="48" borderId="0" applyNumberFormat="0" applyBorder="0" applyAlignment="0" applyProtection="0"/>
    <xf numFmtId="172" fontId="14" fillId="48" borderId="0" applyNumberFormat="0" applyBorder="0" applyAlignment="0" applyProtection="0"/>
    <xf numFmtId="173" fontId="14" fillId="48" borderId="0" applyNumberFormat="0" applyBorder="0" applyAlignment="0" applyProtection="0"/>
    <xf numFmtId="172" fontId="14" fillId="48" borderId="0" applyNumberFormat="0" applyBorder="0" applyAlignment="0" applyProtection="0"/>
    <xf numFmtId="172" fontId="14" fillId="48" borderId="0" applyNumberFormat="0" applyBorder="0" applyAlignment="0" applyProtection="0"/>
    <xf numFmtId="173" fontId="14" fillId="48" borderId="0" applyNumberFormat="0" applyBorder="0" applyAlignment="0" applyProtection="0"/>
    <xf numFmtId="172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72" fontId="14" fillId="45" borderId="0" applyNumberFormat="0" applyBorder="0" applyAlignment="0" applyProtection="0"/>
    <xf numFmtId="172" fontId="14" fillId="45" borderId="0" applyNumberFormat="0" applyBorder="0" applyAlignment="0" applyProtection="0"/>
    <xf numFmtId="173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72" fontId="14" fillId="45" borderId="0" applyNumberFormat="0" applyBorder="0" applyAlignment="0" applyProtection="0"/>
    <xf numFmtId="173" fontId="14" fillId="45" borderId="0" applyNumberFormat="0" applyBorder="0" applyAlignment="0" applyProtection="0"/>
    <xf numFmtId="172" fontId="14" fillId="45" borderId="0" applyNumberFormat="0" applyBorder="0" applyAlignment="0" applyProtection="0"/>
    <xf numFmtId="172" fontId="14" fillId="45" borderId="0" applyNumberFormat="0" applyBorder="0" applyAlignment="0" applyProtection="0"/>
    <xf numFmtId="173" fontId="14" fillId="45" borderId="0" applyNumberFormat="0" applyBorder="0" applyAlignment="0" applyProtection="0"/>
    <xf numFmtId="172" fontId="14" fillId="45" borderId="0" applyNumberFormat="0" applyBorder="0" applyAlignment="0" applyProtection="0"/>
    <xf numFmtId="172" fontId="14" fillId="45" borderId="0" applyNumberFormat="0" applyBorder="0" applyAlignment="0" applyProtection="0"/>
    <xf numFmtId="173" fontId="14" fillId="45" borderId="0" applyNumberFormat="0" applyBorder="0" applyAlignment="0" applyProtection="0"/>
    <xf numFmtId="172" fontId="14" fillId="45" borderId="0" applyNumberFormat="0" applyBorder="0" applyAlignment="0" applyProtection="0"/>
    <xf numFmtId="172" fontId="14" fillId="45" borderId="0" applyNumberFormat="0" applyBorder="0" applyAlignment="0" applyProtection="0"/>
    <xf numFmtId="173" fontId="14" fillId="45" borderId="0" applyNumberFormat="0" applyBorder="0" applyAlignment="0" applyProtection="0"/>
    <xf numFmtId="172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72" fontId="14" fillId="46" borderId="0" applyNumberFormat="0" applyBorder="0" applyAlignment="0" applyProtection="0"/>
    <xf numFmtId="172" fontId="14" fillId="46" borderId="0" applyNumberFormat="0" applyBorder="0" applyAlignment="0" applyProtection="0"/>
    <xf numFmtId="173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72" fontId="14" fillId="46" borderId="0" applyNumberFormat="0" applyBorder="0" applyAlignment="0" applyProtection="0"/>
    <xf numFmtId="173" fontId="14" fillId="46" borderId="0" applyNumberFormat="0" applyBorder="0" applyAlignment="0" applyProtection="0"/>
    <xf numFmtId="172" fontId="14" fillId="46" borderId="0" applyNumberFormat="0" applyBorder="0" applyAlignment="0" applyProtection="0"/>
    <xf numFmtId="172" fontId="14" fillId="46" borderId="0" applyNumberFormat="0" applyBorder="0" applyAlignment="0" applyProtection="0"/>
    <xf numFmtId="173" fontId="14" fillId="46" borderId="0" applyNumberFormat="0" applyBorder="0" applyAlignment="0" applyProtection="0"/>
    <xf numFmtId="172" fontId="14" fillId="46" borderId="0" applyNumberFormat="0" applyBorder="0" applyAlignment="0" applyProtection="0"/>
    <xf numFmtId="172" fontId="14" fillId="46" borderId="0" applyNumberFormat="0" applyBorder="0" applyAlignment="0" applyProtection="0"/>
    <xf numFmtId="173" fontId="14" fillId="46" borderId="0" applyNumberFormat="0" applyBorder="0" applyAlignment="0" applyProtection="0"/>
    <xf numFmtId="172" fontId="14" fillId="46" borderId="0" applyNumberFormat="0" applyBorder="0" applyAlignment="0" applyProtection="0"/>
    <xf numFmtId="172" fontId="14" fillId="46" borderId="0" applyNumberFormat="0" applyBorder="0" applyAlignment="0" applyProtection="0"/>
    <xf numFmtId="173" fontId="14" fillId="46" borderId="0" applyNumberFormat="0" applyBorder="0" applyAlignment="0" applyProtection="0"/>
    <xf numFmtId="172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72" fontId="14" fillId="49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172" fontId="14" fillId="49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172" fontId="14" fillId="49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172" fontId="14" fillId="49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172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72" fontId="14" fillId="50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172" fontId="14" fillId="50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172" fontId="14" fillId="50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172" fontId="14" fillId="50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172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72" fontId="14" fillId="51" borderId="0" applyNumberFormat="0" applyBorder="0" applyAlignment="0" applyProtection="0"/>
    <xf numFmtId="172" fontId="14" fillId="51" borderId="0" applyNumberFormat="0" applyBorder="0" applyAlignment="0" applyProtection="0"/>
    <xf numFmtId="173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72" fontId="14" fillId="51" borderId="0" applyNumberFormat="0" applyBorder="0" applyAlignment="0" applyProtection="0"/>
    <xf numFmtId="173" fontId="14" fillId="51" borderId="0" applyNumberFormat="0" applyBorder="0" applyAlignment="0" applyProtection="0"/>
    <xf numFmtId="172" fontId="14" fillId="51" borderId="0" applyNumberFormat="0" applyBorder="0" applyAlignment="0" applyProtection="0"/>
    <xf numFmtId="172" fontId="14" fillId="51" borderId="0" applyNumberFormat="0" applyBorder="0" applyAlignment="0" applyProtection="0"/>
    <xf numFmtId="173" fontId="14" fillId="51" borderId="0" applyNumberFormat="0" applyBorder="0" applyAlignment="0" applyProtection="0"/>
    <xf numFmtId="172" fontId="14" fillId="51" borderId="0" applyNumberFormat="0" applyBorder="0" applyAlignment="0" applyProtection="0"/>
    <xf numFmtId="172" fontId="14" fillId="51" borderId="0" applyNumberFormat="0" applyBorder="0" applyAlignment="0" applyProtection="0"/>
    <xf numFmtId="173" fontId="14" fillId="51" borderId="0" applyNumberFormat="0" applyBorder="0" applyAlignment="0" applyProtection="0"/>
    <xf numFmtId="172" fontId="14" fillId="51" borderId="0" applyNumberFormat="0" applyBorder="0" applyAlignment="0" applyProtection="0"/>
    <xf numFmtId="172" fontId="14" fillId="51" borderId="0" applyNumberFormat="0" applyBorder="0" applyAlignment="0" applyProtection="0"/>
    <xf numFmtId="173" fontId="14" fillId="51" borderId="0" applyNumberFormat="0" applyBorder="0" applyAlignment="0" applyProtection="0"/>
    <xf numFmtId="172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72" fontId="14" fillId="54" borderId="0" applyNumberFormat="0" applyBorder="0" applyAlignment="0" applyProtection="0"/>
    <xf numFmtId="172" fontId="14" fillId="54" borderId="0" applyNumberFormat="0" applyBorder="0" applyAlignment="0" applyProtection="0"/>
    <xf numFmtId="173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72" fontId="14" fillId="54" borderId="0" applyNumberFormat="0" applyBorder="0" applyAlignment="0" applyProtection="0"/>
    <xf numFmtId="173" fontId="14" fillId="54" borderId="0" applyNumberFormat="0" applyBorder="0" applyAlignment="0" applyProtection="0"/>
    <xf numFmtId="172" fontId="14" fillId="54" borderId="0" applyNumberFormat="0" applyBorder="0" applyAlignment="0" applyProtection="0"/>
    <xf numFmtId="172" fontId="14" fillId="54" borderId="0" applyNumberFormat="0" applyBorder="0" applyAlignment="0" applyProtection="0"/>
    <xf numFmtId="173" fontId="14" fillId="54" borderId="0" applyNumberFormat="0" applyBorder="0" applyAlignment="0" applyProtection="0"/>
    <xf numFmtId="172" fontId="14" fillId="54" borderId="0" applyNumberFormat="0" applyBorder="0" applyAlignment="0" applyProtection="0"/>
    <xf numFmtId="172" fontId="14" fillId="54" borderId="0" applyNumberFormat="0" applyBorder="0" applyAlignment="0" applyProtection="0"/>
    <xf numFmtId="173" fontId="14" fillId="54" borderId="0" applyNumberFormat="0" applyBorder="0" applyAlignment="0" applyProtection="0"/>
    <xf numFmtId="172" fontId="14" fillId="54" borderId="0" applyNumberFormat="0" applyBorder="0" applyAlignment="0" applyProtection="0"/>
    <xf numFmtId="172" fontId="14" fillId="54" borderId="0" applyNumberFormat="0" applyBorder="0" applyAlignment="0" applyProtection="0"/>
    <xf numFmtId="173" fontId="14" fillId="54" borderId="0" applyNumberFormat="0" applyBorder="0" applyAlignment="0" applyProtection="0"/>
    <xf numFmtId="172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72" fontId="14" fillId="58" borderId="0" applyNumberFormat="0" applyBorder="0" applyAlignment="0" applyProtection="0"/>
    <xf numFmtId="172" fontId="14" fillId="58" borderId="0" applyNumberFormat="0" applyBorder="0" applyAlignment="0" applyProtection="0"/>
    <xf numFmtId="173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72" fontId="14" fillId="58" borderId="0" applyNumberFormat="0" applyBorder="0" applyAlignment="0" applyProtection="0"/>
    <xf numFmtId="173" fontId="14" fillId="58" borderId="0" applyNumberFormat="0" applyBorder="0" applyAlignment="0" applyProtection="0"/>
    <xf numFmtId="172" fontId="14" fillId="58" borderId="0" applyNumberFormat="0" applyBorder="0" applyAlignment="0" applyProtection="0"/>
    <xf numFmtId="172" fontId="14" fillId="58" borderId="0" applyNumberFormat="0" applyBorder="0" applyAlignment="0" applyProtection="0"/>
    <xf numFmtId="173" fontId="14" fillId="58" borderId="0" applyNumberFormat="0" applyBorder="0" applyAlignment="0" applyProtection="0"/>
    <xf numFmtId="172" fontId="14" fillId="58" borderId="0" applyNumberFormat="0" applyBorder="0" applyAlignment="0" applyProtection="0"/>
    <xf numFmtId="172" fontId="14" fillId="58" borderId="0" applyNumberFormat="0" applyBorder="0" applyAlignment="0" applyProtection="0"/>
    <xf numFmtId="173" fontId="14" fillId="58" borderId="0" applyNumberFormat="0" applyBorder="0" applyAlignment="0" applyProtection="0"/>
    <xf numFmtId="172" fontId="14" fillId="58" borderId="0" applyNumberFormat="0" applyBorder="0" applyAlignment="0" applyProtection="0"/>
    <xf numFmtId="172" fontId="14" fillId="58" borderId="0" applyNumberFormat="0" applyBorder="0" applyAlignment="0" applyProtection="0"/>
    <xf numFmtId="173" fontId="14" fillId="58" borderId="0" applyNumberFormat="0" applyBorder="0" applyAlignment="0" applyProtection="0"/>
    <xf numFmtId="172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72" fontId="14" fillId="60" borderId="0" applyNumberFormat="0" applyBorder="0" applyAlignment="0" applyProtection="0"/>
    <xf numFmtId="172" fontId="14" fillId="60" borderId="0" applyNumberFormat="0" applyBorder="0" applyAlignment="0" applyProtection="0"/>
    <xf numFmtId="173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72" fontId="14" fillId="60" borderId="0" applyNumberFormat="0" applyBorder="0" applyAlignment="0" applyProtection="0"/>
    <xf numFmtId="173" fontId="14" fillId="60" borderId="0" applyNumberFormat="0" applyBorder="0" applyAlignment="0" applyProtection="0"/>
    <xf numFmtId="172" fontId="14" fillId="60" borderId="0" applyNumberFormat="0" applyBorder="0" applyAlignment="0" applyProtection="0"/>
    <xf numFmtId="172" fontId="14" fillId="60" borderId="0" applyNumberFormat="0" applyBorder="0" applyAlignment="0" applyProtection="0"/>
    <xf numFmtId="173" fontId="14" fillId="60" borderId="0" applyNumberFormat="0" applyBorder="0" applyAlignment="0" applyProtection="0"/>
    <xf numFmtId="172" fontId="14" fillId="60" borderId="0" applyNumberFormat="0" applyBorder="0" applyAlignment="0" applyProtection="0"/>
    <xf numFmtId="172" fontId="14" fillId="60" borderId="0" applyNumberFormat="0" applyBorder="0" applyAlignment="0" applyProtection="0"/>
    <xf numFmtId="173" fontId="14" fillId="60" borderId="0" applyNumberFormat="0" applyBorder="0" applyAlignment="0" applyProtection="0"/>
    <xf numFmtId="172" fontId="14" fillId="60" borderId="0" applyNumberFormat="0" applyBorder="0" applyAlignment="0" applyProtection="0"/>
    <xf numFmtId="172" fontId="14" fillId="60" borderId="0" applyNumberFormat="0" applyBorder="0" applyAlignment="0" applyProtection="0"/>
    <xf numFmtId="173" fontId="14" fillId="60" borderId="0" applyNumberFormat="0" applyBorder="0" applyAlignment="0" applyProtection="0"/>
    <xf numFmtId="172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72" fontId="14" fillId="49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172" fontId="14" fillId="49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172" fontId="14" fillId="49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172" fontId="14" fillId="49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172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72" fontId="14" fillId="50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172" fontId="14" fillId="50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172" fontId="14" fillId="50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172" fontId="14" fillId="50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172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72" fontId="14" fillId="63" borderId="0" applyNumberFormat="0" applyBorder="0" applyAlignment="0" applyProtection="0"/>
    <xf numFmtId="172" fontId="14" fillId="63" borderId="0" applyNumberFormat="0" applyBorder="0" applyAlignment="0" applyProtection="0"/>
    <xf numFmtId="173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72" fontId="14" fillId="63" borderId="0" applyNumberFormat="0" applyBorder="0" applyAlignment="0" applyProtection="0"/>
    <xf numFmtId="173" fontId="14" fillId="63" borderId="0" applyNumberFormat="0" applyBorder="0" applyAlignment="0" applyProtection="0"/>
    <xf numFmtId="172" fontId="14" fillId="63" borderId="0" applyNumberFormat="0" applyBorder="0" applyAlignment="0" applyProtection="0"/>
    <xf numFmtId="172" fontId="14" fillId="63" borderId="0" applyNumberFormat="0" applyBorder="0" applyAlignment="0" applyProtection="0"/>
    <xf numFmtId="173" fontId="14" fillId="63" borderId="0" applyNumberFormat="0" applyBorder="0" applyAlignment="0" applyProtection="0"/>
    <xf numFmtId="172" fontId="14" fillId="63" borderId="0" applyNumberFormat="0" applyBorder="0" applyAlignment="0" applyProtection="0"/>
    <xf numFmtId="172" fontId="14" fillId="63" borderId="0" applyNumberFormat="0" applyBorder="0" applyAlignment="0" applyProtection="0"/>
    <xf numFmtId="173" fontId="14" fillId="63" borderId="0" applyNumberFormat="0" applyBorder="0" applyAlignment="0" applyProtection="0"/>
    <xf numFmtId="172" fontId="14" fillId="63" borderId="0" applyNumberFormat="0" applyBorder="0" applyAlignment="0" applyProtection="0"/>
    <xf numFmtId="172" fontId="14" fillId="63" borderId="0" applyNumberFormat="0" applyBorder="0" applyAlignment="0" applyProtection="0"/>
    <xf numFmtId="173" fontId="14" fillId="63" borderId="0" applyNumberFormat="0" applyBorder="0" applyAlignment="0" applyProtection="0"/>
    <xf numFmtId="172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72" fontId="17" fillId="39" borderId="0" applyNumberFormat="0" applyBorder="0" applyAlignment="0" applyProtection="0"/>
    <xf numFmtId="172" fontId="17" fillId="39" borderId="0" applyNumberFormat="0" applyBorder="0" applyAlignment="0" applyProtection="0"/>
    <xf numFmtId="173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72" fontId="17" fillId="39" borderId="0" applyNumberFormat="0" applyBorder="0" applyAlignment="0" applyProtection="0"/>
    <xf numFmtId="173" fontId="17" fillId="39" borderId="0" applyNumberFormat="0" applyBorder="0" applyAlignment="0" applyProtection="0"/>
    <xf numFmtId="172" fontId="17" fillId="39" borderId="0" applyNumberFormat="0" applyBorder="0" applyAlignment="0" applyProtection="0"/>
    <xf numFmtId="172" fontId="17" fillId="39" borderId="0" applyNumberFormat="0" applyBorder="0" applyAlignment="0" applyProtection="0"/>
    <xf numFmtId="173" fontId="17" fillId="39" borderId="0" applyNumberFormat="0" applyBorder="0" applyAlignment="0" applyProtection="0"/>
    <xf numFmtId="172" fontId="17" fillId="39" borderId="0" applyNumberFormat="0" applyBorder="0" applyAlignment="0" applyProtection="0"/>
    <xf numFmtId="172" fontId="17" fillId="39" borderId="0" applyNumberFormat="0" applyBorder="0" applyAlignment="0" applyProtection="0"/>
    <xf numFmtId="173" fontId="17" fillId="39" borderId="0" applyNumberFormat="0" applyBorder="0" applyAlignment="0" applyProtection="0"/>
    <xf numFmtId="172" fontId="17" fillId="39" borderId="0" applyNumberFormat="0" applyBorder="0" applyAlignment="0" applyProtection="0"/>
    <xf numFmtId="172" fontId="17" fillId="39" borderId="0" applyNumberFormat="0" applyBorder="0" applyAlignment="0" applyProtection="0"/>
    <xf numFmtId="173" fontId="17" fillId="39" borderId="0" applyNumberFormat="0" applyBorder="0" applyAlignment="0" applyProtection="0"/>
    <xf numFmtId="172" fontId="17" fillId="39" borderId="0" applyNumberFormat="0" applyBorder="0" applyAlignment="0" applyProtection="0"/>
    <xf numFmtId="0" fontId="15" fillId="39" borderId="0" applyNumberFormat="0" applyBorder="0" applyAlignment="0" applyProtection="0"/>
    <xf numFmtId="174" fontId="18" fillId="0" borderId="0" applyFill="0" applyBorder="0" applyAlignment="0"/>
    <xf numFmtId="174" fontId="19" fillId="0" borderId="0" applyFill="0" applyBorder="0" applyAlignment="0"/>
    <xf numFmtId="174" fontId="19" fillId="0" borderId="0" applyFill="0" applyBorder="0" applyAlignment="0"/>
    <xf numFmtId="174" fontId="19" fillId="0" borderId="0" applyFill="0" applyBorder="0" applyAlignment="0"/>
    <xf numFmtId="175" fontId="20" fillId="0" borderId="0" applyFill="0" applyBorder="0" applyAlignment="0"/>
    <xf numFmtId="175" fontId="20" fillId="0" borderId="0" applyFill="0" applyBorder="0" applyAlignment="0"/>
    <xf numFmtId="174" fontId="19" fillId="0" borderId="0" applyFill="0" applyBorder="0" applyAlignment="0"/>
    <xf numFmtId="174" fontId="19" fillId="0" borderId="0" applyFill="0" applyBorder="0" applyAlignment="0"/>
    <xf numFmtId="174" fontId="19" fillId="0" borderId="0" applyFill="0" applyBorder="0" applyAlignment="0"/>
    <xf numFmtId="174" fontId="19" fillId="0" borderId="0" applyFill="0" applyBorder="0" applyAlignment="0"/>
    <xf numFmtId="174" fontId="19" fillId="0" borderId="0" applyFill="0" applyBorder="0" applyAlignment="0"/>
    <xf numFmtId="174" fontId="19" fillId="0" borderId="0" applyFill="0" applyBorder="0" applyAlignment="0"/>
    <xf numFmtId="176" fontId="20" fillId="0" borderId="0" applyFill="0" applyBorder="0" applyAlignment="0"/>
    <xf numFmtId="177" fontId="20" fillId="0" borderId="0" applyFill="0" applyBorder="0" applyAlignment="0"/>
    <xf numFmtId="178" fontId="20" fillId="0" borderId="0" applyFill="0" applyBorder="0" applyAlignment="0"/>
    <xf numFmtId="179" fontId="20" fillId="0" borderId="0" applyFill="0" applyBorder="0" applyAlignment="0"/>
    <xf numFmtId="175" fontId="20" fillId="0" borderId="0" applyFill="0" applyBorder="0" applyAlignment="0"/>
    <xf numFmtId="180" fontId="20" fillId="0" borderId="0" applyFill="0" applyBorder="0" applyAlignment="0"/>
    <xf numFmtId="176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72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72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73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72" fontId="23" fillId="64" borderId="43" applyNumberFormat="0" applyAlignment="0" applyProtection="0"/>
    <xf numFmtId="173" fontId="23" fillId="64" borderId="43" applyNumberFormat="0" applyAlignment="0" applyProtection="0"/>
    <xf numFmtId="172" fontId="23" fillId="64" borderId="43" applyNumberFormat="0" applyAlignment="0" applyProtection="0"/>
    <xf numFmtId="172" fontId="23" fillId="64" borderId="43" applyNumberFormat="0" applyAlignment="0" applyProtection="0"/>
    <xf numFmtId="173" fontId="23" fillId="64" borderId="43" applyNumberFormat="0" applyAlignment="0" applyProtection="0"/>
    <xf numFmtId="172" fontId="23" fillId="64" borderId="43" applyNumberFormat="0" applyAlignment="0" applyProtection="0"/>
    <xf numFmtId="172" fontId="23" fillId="64" borderId="43" applyNumberFormat="0" applyAlignment="0" applyProtection="0"/>
    <xf numFmtId="173" fontId="23" fillId="64" borderId="43" applyNumberFormat="0" applyAlignment="0" applyProtection="0"/>
    <xf numFmtId="172" fontId="23" fillId="64" borderId="43" applyNumberFormat="0" applyAlignment="0" applyProtection="0"/>
    <xf numFmtId="172" fontId="23" fillId="64" borderId="43" applyNumberFormat="0" applyAlignment="0" applyProtection="0"/>
    <xf numFmtId="173" fontId="23" fillId="64" borderId="43" applyNumberFormat="0" applyAlignment="0" applyProtection="0"/>
    <xf numFmtId="172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0" fontId="24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0" fontId="25" fillId="10" borderId="39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0" fontId="24" fillId="65" borderId="44" applyNumberFormat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quotePrefix="1">
      <protection locked="0"/>
    </xf>
    <xf numFmtId="168" fontId="10" fillId="0" borderId="0" applyFont="0" applyFill="0" applyBorder="0" applyAlignment="0" applyProtection="0"/>
    <xf numFmtId="168" fontId="2" fillId="0" borderId="0" quotePrefix="1">
      <protection locked="0"/>
    </xf>
    <xf numFmtId="168" fontId="10" fillId="0" borderId="0" applyFont="0" applyFill="0" applyBorder="0" applyAlignment="0" applyProtection="0"/>
    <xf numFmtId="168" fontId="2" fillId="0" borderId="0" quotePrefix="1">
      <protection locked="0"/>
    </xf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quotePrefix="1">
      <protection locked="0"/>
    </xf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quotePrefix="1">
      <protection locked="0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quotePrefix="1">
      <protection locked="0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quotePrefix="1">
      <protection locked="0"/>
    </xf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Protection="0"/>
    <xf numFmtId="164" fontId="2" fillId="0" borderId="0" applyFont="0" applyFill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4" fontId="2" fillId="0" borderId="0" applyFont="0" applyFill="0" applyProtection="0"/>
    <xf numFmtId="168" fontId="2" fillId="0" borderId="0" applyFont="0" applyFill="0" applyBorder="0" applyAlignment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8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8" fillId="0" borderId="0"/>
    <xf numFmtId="176" fontId="2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5" fontId="20" fillId="0" borderId="0" applyFill="0" applyBorder="0" applyAlignment="0"/>
    <xf numFmtId="176" fontId="20" fillId="0" borderId="0" applyFill="0" applyBorder="0" applyAlignment="0"/>
    <xf numFmtId="175" fontId="20" fillId="0" borderId="0" applyFill="0" applyBorder="0" applyAlignment="0"/>
    <xf numFmtId="180" fontId="20" fillId="0" borderId="0" applyFill="0" applyBorder="0" applyAlignment="0"/>
    <xf numFmtId="176" fontId="20" fillId="0" borderId="0" applyFill="0" applyBorder="0" applyAlignment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2" fontId="2" fillId="0" borderId="0"/>
    <xf numFmtId="0" fontId="2" fillId="0" borderId="0"/>
    <xf numFmtId="172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72" fontId="36" fillId="40" borderId="0" applyNumberFormat="0" applyBorder="0" applyAlignment="0" applyProtection="0"/>
    <xf numFmtId="172" fontId="36" fillId="40" borderId="0" applyNumberFormat="0" applyBorder="0" applyAlignment="0" applyProtection="0"/>
    <xf numFmtId="173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72" fontId="36" fillId="40" borderId="0" applyNumberFormat="0" applyBorder="0" applyAlignment="0" applyProtection="0"/>
    <xf numFmtId="173" fontId="36" fillId="40" borderId="0" applyNumberFormat="0" applyBorder="0" applyAlignment="0" applyProtection="0"/>
    <xf numFmtId="172" fontId="36" fillId="40" borderId="0" applyNumberFormat="0" applyBorder="0" applyAlignment="0" applyProtection="0"/>
    <xf numFmtId="172" fontId="36" fillId="40" borderId="0" applyNumberFormat="0" applyBorder="0" applyAlignment="0" applyProtection="0"/>
    <xf numFmtId="173" fontId="36" fillId="40" borderId="0" applyNumberFormat="0" applyBorder="0" applyAlignment="0" applyProtection="0"/>
    <xf numFmtId="172" fontId="36" fillId="40" borderId="0" applyNumberFormat="0" applyBorder="0" applyAlignment="0" applyProtection="0"/>
    <xf numFmtId="172" fontId="36" fillId="40" borderId="0" applyNumberFormat="0" applyBorder="0" applyAlignment="0" applyProtection="0"/>
    <xf numFmtId="173" fontId="36" fillId="40" borderId="0" applyNumberFormat="0" applyBorder="0" applyAlignment="0" applyProtection="0"/>
    <xf numFmtId="172" fontId="36" fillId="40" borderId="0" applyNumberFormat="0" applyBorder="0" applyAlignment="0" applyProtection="0"/>
    <xf numFmtId="172" fontId="36" fillId="40" borderId="0" applyNumberFormat="0" applyBorder="0" applyAlignment="0" applyProtection="0"/>
    <xf numFmtId="173" fontId="36" fillId="40" borderId="0" applyNumberFormat="0" applyBorder="0" applyAlignment="0" applyProtection="0"/>
    <xf numFmtId="172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72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72" fontId="37" fillId="0" borderId="9">
      <alignment horizontal="left" vertical="center"/>
    </xf>
    <xf numFmtId="0" fontId="38" fillId="0" borderId="46" applyNumberFormat="0" applyFill="0" applyAlignment="0" applyProtection="0"/>
    <xf numFmtId="173" fontId="38" fillId="0" borderId="46" applyNumberFormat="0" applyFill="0" applyAlignment="0" applyProtection="0"/>
    <xf numFmtId="0" fontId="38" fillId="0" borderId="46" applyNumberFormat="0" applyFill="0" applyAlignment="0" applyProtection="0"/>
    <xf numFmtId="172" fontId="38" fillId="0" borderId="46" applyNumberFormat="0" applyFill="0" applyAlignment="0" applyProtection="0"/>
    <xf numFmtId="172" fontId="38" fillId="0" borderId="46" applyNumberFormat="0" applyFill="0" applyAlignment="0" applyProtection="0"/>
    <xf numFmtId="172" fontId="38" fillId="0" borderId="46" applyNumberFormat="0" applyFill="0" applyAlignment="0" applyProtection="0"/>
    <xf numFmtId="173" fontId="38" fillId="0" borderId="46" applyNumberFormat="0" applyFill="0" applyAlignment="0" applyProtection="0"/>
    <xf numFmtId="172" fontId="38" fillId="0" borderId="46" applyNumberFormat="0" applyFill="0" applyAlignment="0" applyProtection="0"/>
    <xf numFmtId="172" fontId="38" fillId="0" borderId="46" applyNumberFormat="0" applyFill="0" applyAlignment="0" applyProtection="0"/>
    <xf numFmtId="173" fontId="38" fillId="0" borderId="46" applyNumberFormat="0" applyFill="0" applyAlignment="0" applyProtection="0"/>
    <xf numFmtId="172" fontId="38" fillId="0" borderId="46" applyNumberFormat="0" applyFill="0" applyAlignment="0" applyProtection="0"/>
    <xf numFmtId="172" fontId="38" fillId="0" borderId="46" applyNumberFormat="0" applyFill="0" applyAlignment="0" applyProtection="0"/>
    <xf numFmtId="173" fontId="38" fillId="0" borderId="46" applyNumberFormat="0" applyFill="0" applyAlignment="0" applyProtection="0"/>
    <xf numFmtId="172" fontId="38" fillId="0" borderId="46" applyNumberFormat="0" applyFill="0" applyAlignment="0" applyProtection="0"/>
    <xf numFmtId="172" fontId="38" fillId="0" borderId="46" applyNumberFormat="0" applyFill="0" applyAlignment="0" applyProtection="0"/>
    <xf numFmtId="173" fontId="38" fillId="0" borderId="46" applyNumberFormat="0" applyFill="0" applyAlignment="0" applyProtection="0"/>
    <xf numFmtId="172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73" fontId="39" fillId="0" borderId="47" applyNumberFormat="0" applyFill="0" applyAlignment="0" applyProtection="0"/>
    <xf numFmtId="0" fontId="39" fillId="0" borderId="47" applyNumberFormat="0" applyFill="0" applyAlignment="0" applyProtection="0"/>
    <xf numFmtId="172" fontId="39" fillId="0" borderId="47" applyNumberFormat="0" applyFill="0" applyAlignment="0" applyProtection="0"/>
    <xf numFmtId="172" fontId="39" fillId="0" borderId="47" applyNumberFormat="0" applyFill="0" applyAlignment="0" applyProtection="0"/>
    <xf numFmtId="172" fontId="39" fillId="0" borderId="47" applyNumberFormat="0" applyFill="0" applyAlignment="0" applyProtection="0"/>
    <xf numFmtId="173" fontId="39" fillId="0" borderId="47" applyNumberFormat="0" applyFill="0" applyAlignment="0" applyProtection="0"/>
    <xf numFmtId="172" fontId="39" fillId="0" borderId="47" applyNumberFormat="0" applyFill="0" applyAlignment="0" applyProtection="0"/>
    <xf numFmtId="172" fontId="39" fillId="0" borderId="47" applyNumberFormat="0" applyFill="0" applyAlignment="0" applyProtection="0"/>
    <xf numFmtId="173" fontId="39" fillId="0" borderId="47" applyNumberFormat="0" applyFill="0" applyAlignment="0" applyProtection="0"/>
    <xf numFmtId="172" fontId="39" fillId="0" borderId="47" applyNumberFormat="0" applyFill="0" applyAlignment="0" applyProtection="0"/>
    <xf numFmtId="172" fontId="39" fillId="0" borderId="47" applyNumberFormat="0" applyFill="0" applyAlignment="0" applyProtection="0"/>
    <xf numFmtId="173" fontId="39" fillId="0" borderId="47" applyNumberFormat="0" applyFill="0" applyAlignment="0" applyProtection="0"/>
    <xf numFmtId="172" fontId="39" fillId="0" borderId="47" applyNumberFormat="0" applyFill="0" applyAlignment="0" applyProtection="0"/>
    <xf numFmtId="172" fontId="39" fillId="0" borderId="47" applyNumberFormat="0" applyFill="0" applyAlignment="0" applyProtection="0"/>
    <xf numFmtId="173" fontId="39" fillId="0" borderId="47" applyNumberFormat="0" applyFill="0" applyAlignment="0" applyProtection="0"/>
    <xf numFmtId="172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73" fontId="40" fillId="0" borderId="48" applyNumberFormat="0" applyFill="0" applyAlignment="0" applyProtection="0"/>
    <xf numFmtId="0" fontId="40" fillId="0" borderId="48" applyNumberFormat="0" applyFill="0" applyAlignment="0" applyProtection="0"/>
    <xf numFmtId="172" fontId="40" fillId="0" borderId="48" applyNumberFormat="0" applyFill="0" applyAlignment="0" applyProtection="0"/>
    <xf numFmtId="0" fontId="40" fillId="0" borderId="48" applyNumberFormat="0" applyFill="0" applyAlignment="0" applyProtection="0"/>
    <xf numFmtId="172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72" fontId="40" fillId="0" borderId="48" applyNumberFormat="0" applyFill="0" applyAlignment="0" applyProtection="0"/>
    <xf numFmtId="173" fontId="40" fillId="0" borderId="48" applyNumberFormat="0" applyFill="0" applyAlignment="0" applyProtection="0"/>
    <xf numFmtId="172" fontId="40" fillId="0" borderId="48" applyNumberFormat="0" applyFill="0" applyAlignment="0" applyProtection="0"/>
    <xf numFmtId="172" fontId="40" fillId="0" borderId="48" applyNumberFormat="0" applyFill="0" applyAlignment="0" applyProtection="0"/>
    <xf numFmtId="173" fontId="40" fillId="0" borderId="48" applyNumberFormat="0" applyFill="0" applyAlignment="0" applyProtection="0"/>
    <xf numFmtId="172" fontId="40" fillId="0" borderId="48" applyNumberFormat="0" applyFill="0" applyAlignment="0" applyProtection="0"/>
    <xf numFmtId="172" fontId="40" fillId="0" borderId="48" applyNumberFormat="0" applyFill="0" applyAlignment="0" applyProtection="0"/>
    <xf numFmtId="173" fontId="40" fillId="0" borderId="48" applyNumberFormat="0" applyFill="0" applyAlignment="0" applyProtection="0"/>
    <xf numFmtId="172" fontId="40" fillId="0" borderId="48" applyNumberFormat="0" applyFill="0" applyAlignment="0" applyProtection="0"/>
    <xf numFmtId="172" fontId="40" fillId="0" borderId="48" applyNumberFormat="0" applyFill="0" applyAlignment="0" applyProtection="0"/>
    <xf numFmtId="173" fontId="40" fillId="0" borderId="48" applyNumberFormat="0" applyFill="0" applyAlignment="0" applyProtection="0"/>
    <xf numFmtId="172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72" fontId="42" fillId="0" borderId="0"/>
    <xf numFmtId="0" fontId="42" fillId="0" borderId="0"/>
    <xf numFmtId="172" fontId="42" fillId="0" borderId="0"/>
    <xf numFmtId="172" fontId="37" fillId="0" borderId="0"/>
    <xf numFmtId="0" fontId="37" fillId="0" borderId="0"/>
    <xf numFmtId="172" fontId="37" fillId="0" borderId="0"/>
    <xf numFmtId="172" fontId="43" fillId="0" borderId="0"/>
    <xf numFmtId="0" fontId="43" fillId="0" borderId="0"/>
    <xf numFmtId="172" fontId="43" fillId="0" borderId="0"/>
    <xf numFmtId="172" fontId="44" fillId="0" borderId="0"/>
    <xf numFmtId="0" fontId="44" fillId="0" borderId="0"/>
    <xf numFmtId="172" fontId="44" fillId="0" borderId="0"/>
    <xf numFmtId="172" fontId="45" fillId="0" borderId="0"/>
    <xf numFmtId="0" fontId="45" fillId="0" borderId="0"/>
    <xf numFmtId="172" fontId="45" fillId="0" borderId="0"/>
    <xf numFmtId="172" fontId="46" fillId="0" borderId="0"/>
    <xf numFmtId="0" fontId="46" fillId="0" borderId="0"/>
    <xf numFmtId="172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72" fontId="2" fillId="0" borderId="0">
      <alignment horizontal="center"/>
    </xf>
    <xf numFmtId="0" fontId="2" fillId="0" borderId="0">
      <alignment horizontal="center"/>
    </xf>
    <xf numFmtId="172" fontId="2" fillId="0" borderId="0">
      <alignment horizontal="center"/>
    </xf>
    <xf numFmtId="172" fontId="47" fillId="0" borderId="0" applyNumberFormat="0" applyFill="0" applyBorder="0" applyAlignment="0" applyProtection="0">
      <alignment vertical="top"/>
      <protection locked="0"/>
    </xf>
    <xf numFmtId="173" fontId="47" fillId="0" borderId="0" applyNumberFormat="0" applyFill="0" applyBorder="0" applyAlignment="0" applyProtection="0">
      <alignment vertical="top"/>
      <protection locked="0"/>
    </xf>
    <xf numFmtId="172" fontId="47" fillId="0" borderId="0" applyNumberFormat="0" applyFill="0" applyBorder="0" applyAlignment="0" applyProtection="0">
      <alignment vertical="top"/>
      <protection locked="0"/>
    </xf>
    <xf numFmtId="172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72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72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73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72" fontId="51" fillId="43" borderId="43" applyNumberFormat="0" applyAlignment="0" applyProtection="0"/>
    <xf numFmtId="173" fontId="51" fillId="43" borderId="43" applyNumberFormat="0" applyAlignment="0" applyProtection="0"/>
    <xf numFmtId="172" fontId="51" fillId="43" borderId="43" applyNumberFormat="0" applyAlignment="0" applyProtection="0"/>
    <xf numFmtId="172" fontId="51" fillId="43" borderId="43" applyNumberFormat="0" applyAlignment="0" applyProtection="0"/>
    <xf numFmtId="173" fontId="51" fillId="43" borderId="43" applyNumberFormat="0" applyAlignment="0" applyProtection="0"/>
    <xf numFmtId="172" fontId="51" fillId="43" borderId="43" applyNumberFormat="0" applyAlignment="0" applyProtection="0"/>
    <xf numFmtId="172" fontId="51" fillId="43" borderId="43" applyNumberFormat="0" applyAlignment="0" applyProtection="0"/>
    <xf numFmtId="173" fontId="51" fillId="43" borderId="43" applyNumberFormat="0" applyAlignment="0" applyProtection="0"/>
    <xf numFmtId="172" fontId="51" fillId="43" borderId="43" applyNumberFormat="0" applyAlignment="0" applyProtection="0"/>
    <xf numFmtId="172" fontId="51" fillId="43" borderId="43" applyNumberFormat="0" applyAlignment="0" applyProtection="0"/>
    <xf numFmtId="173" fontId="51" fillId="43" borderId="43" applyNumberFormat="0" applyAlignment="0" applyProtection="0"/>
    <xf numFmtId="172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5" fontId="20" fillId="0" borderId="0" applyFill="0" applyBorder="0" applyAlignment="0"/>
    <xf numFmtId="176" fontId="20" fillId="0" borderId="0" applyFill="0" applyBorder="0" applyAlignment="0"/>
    <xf numFmtId="175" fontId="20" fillId="0" borderId="0" applyFill="0" applyBorder="0" applyAlignment="0"/>
    <xf numFmtId="180" fontId="20" fillId="0" borderId="0" applyFill="0" applyBorder="0" applyAlignment="0"/>
    <xf numFmtId="176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72" fontId="54" fillId="0" borderId="49" applyNumberFormat="0" applyFill="0" applyAlignment="0" applyProtection="0"/>
    <xf numFmtId="172" fontId="54" fillId="0" borderId="49" applyNumberFormat="0" applyFill="0" applyAlignment="0" applyProtection="0"/>
    <xf numFmtId="173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72" fontId="54" fillId="0" borderId="49" applyNumberFormat="0" applyFill="0" applyAlignment="0" applyProtection="0"/>
    <xf numFmtId="173" fontId="54" fillId="0" borderId="49" applyNumberFormat="0" applyFill="0" applyAlignment="0" applyProtection="0"/>
    <xf numFmtId="172" fontId="54" fillId="0" borderId="49" applyNumberFormat="0" applyFill="0" applyAlignment="0" applyProtection="0"/>
    <xf numFmtId="172" fontId="54" fillId="0" borderId="49" applyNumberFormat="0" applyFill="0" applyAlignment="0" applyProtection="0"/>
    <xf numFmtId="173" fontId="54" fillId="0" borderId="49" applyNumberFormat="0" applyFill="0" applyAlignment="0" applyProtection="0"/>
    <xf numFmtId="172" fontId="54" fillId="0" borderId="49" applyNumberFormat="0" applyFill="0" applyAlignment="0" applyProtection="0"/>
    <xf numFmtId="172" fontId="54" fillId="0" borderId="49" applyNumberFormat="0" applyFill="0" applyAlignment="0" applyProtection="0"/>
    <xf numFmtId="173" fontId="54" fillId="0" borderId="49" applyNumberFormat="0" applyFill="0" applyAlignment="0" applyProtection="0"/>
    <xf numFmtId="172" fontId="54" fillId="0" borderId="49" applyNumberFormat="0" applyFill="0" applyAlignment="0" applyProtection="0"/>
    <xf numFmtId="172" fontId="54" fillId="0" borderId="49" applyNumberFormat="0" applyFill="0" applyAlignment="0" applyProtection="0"/>
    <xf numFmtId="173" fontId="54" fillId="0" borderId="49" applyNumberFormat="0" applyFill="0" applyAlignment="0" applyProtection="0"/>
    <xf numFmtId="172" fontId="54" fillId="0" borderId="49" applyNumberFormat="0" applyFill="0" applyAlignment="0" applyProtection="0"/>
    <xf numFmtId="0" fontId="52" fillId="0" borderId="49" applyNumberFormat="0" applyFill="0" applyAlignment="0" applyProtection="0"/>
    <xf numFmtId="172" fontId="2" fillId="0" borderId="0">
      <alignment horizontal="center"/>
    </xf>
    <xf numFmtId="0" fontId="2" fillId="0" borderId="0">
      <alignment horizontal="center"/>
    </xf>
    <xf numFmtId="172" fontId="2" fillId="0" borderId="0">
      <alignment horizontal="center"/>
    </xf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72" fontId="57" fillId="73" borderId="0" applyNumberFormat="0" applyBorder="0" applyAlignment="0" applyProtection="0"/>
    <xf numFmtId="172" fontId="57" fillId="73" borderId="0" applyNumberFormat="0" applyBorder="0" applyAlignment="0" applyProtection="0"/>
    <xf numFmtId="173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72" fontId="57" fillId="73" borderId="0" applyNumberFormat="0" applyBorder="0" applyAlignment="0" applyProtection="0"/>
    <xf numFmtId="173" fontId="57" fillId="73" borderId="0" applyNumberFormat="0" applyBorder="0" applyAlignment="0" applyProtection="0"/>
    <xf numFmtId="172" fontId="57" fillId="73" borderId="0" applyNumberFormat="0" applyBorder="0" applyAlignment="0" applyProtection="0"/>
    <xf numFmtId="172" fontId="57" fillId="73" borderId="0" applyNumberFormat="0" applyBorder="0" applyAlignment="0" applyProtection="0"/>
    <xf numFmtId="173" fontId="57" fillId="73" borderId="0" applyNumberFormat="0" applyBorder="0" applyAlignment="0" applyProtection="0"/>
    <xf numFmtId="172" fontId="57" fillId="73" borderId="0" applyNumberFormat="0" applyBorder="0" applyAlignment="0" applyProtection="0"/>
    <xf numFmtId="172" fontId="57" fillId="73" borderId="0" applyNumberFormat="0" applyBorder="0" applyAlignment="0" applyProtection="0"/>
    <xf numFmtId="173" fontId="57" fillId="73" borderId="0" applyNumberFormat="0" applyBorder="0" applyAlignment="0" applyProtection="0"/>
    <xf numFmtId="172" fontId="57" fillId="73" borderId="0" applyNumberFormat="0" applyBorder="0" applyAlignment="0" applyProtection="0"/>
    <xf numFmtId="172" fontId="57" fillId="73" borderId="0" applyNumberFormat="0" applyBorder="0" applyAlignment="0" applyProtection="0"/>
    <xf numFmtId="173" fontId="57" fillId="73" borderId="0" applyNumberFormat="0" applyBorder="0" applyAlignment="0" applyProtection="0"/>
    <xf numFmtId="172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72" fontId="9" fillId="0" borderId="50"/>
    <xf numFmtId="173" fontId="9" fillId="0" borderId="50"/>
    <xf numFmtId="172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5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5" fontId="2" fillId="0" borderId="0"/>
    <xf numFmtId="183" fontId="11" fillId="0" borderId="0"/>
    <xf numFmtId="0" fontId="5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60" fillId="0" borderId="0"/>
    <xf numFmtId="0" fontId="60" fillId="0" borderId="0"/>
    <xf numFmtId="0" fontId="59" fillId="0" borderId="0"/>
    <xf numFmtId="183" fontId="11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1" fillId="0" borderId="0"/>
    <xf numFmtId="0" fontId="2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2" fillId="0" borderId="0"/>
    <xf numFmtId="0" fontId="2" fillId="0" borderId="0"/>
    <xf numFmtId="183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1" fillId="0" borderId="0"/>
    <xf numFmtId="0" fontId="2" fillId="0" borderId="0"/>
    <xf numFmtId="172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72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48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72" fontId="2" fillId="0" borderId="0"/>
    <xf numFmtId="183" fontId="2" fillId="0" borderId="0"/>
    <xf numFmtId="183" fontId="2" fillId="0" borderId="0"/>
    <xf numFmtId="172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72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83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3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2" fontId="11" fillId="0" borderId="0"/>
    <xf numFmtId="0" fontId="11" fillId="0" borderId="0"/>
    <xf numFmtId="172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3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1" fillId="0" borderId="0"/>
    <xf numFmtId="172" fontId="11" fillId="0" borderId="0"/>
    <xf numFmtId="0" fontId="11" fillId="0" borderId="0"/>
    <xf numFmtId="0" fontId="11" fillId="0" borderId="0"/>
    <xf numFmtId="0" fontId="2" fillId="0" borderId="0"/>
    <xf numFmtId="183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3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0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72" fontId="10" fillId="0" borderId="0"/>
    <xf numFmtId="183" fontId="11" fillId="0" borderId="0"/>
    <xf numFmtId="183" fontId="1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1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1" fillId="0" borderId="0"/>
    <xf numFmtId="183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8" fillId="0" borderId="0"/>
    <xf numFmtId="0" fontId="11" fillId="0" borderId="0"/>
    <xf numFmtId="0" fontId="2" fillId="0" borderId="0"/>
    <xf numFmtId="0" fontId="10" fillId="0" borderId="0"/>
    <xf numFmtId="172" fontId="8" fillId="0" borderId="0"/>
    <xf numFmtId="0" fontId="2" fillId="0" borderId="0"/>
    <xf numFmtId="0" fontId="1" fillId="0" borderId="0"/>
    <xf numFmtId="0" fontId="1" fillId="0" borderId="0"/>
    <xf numFmtId="183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3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83" fontId="2" fillId="0" borderId="0"/>
    <xf numFmtId="0" fontId="11" fillId="0" borderId="0"/>
    <xf numFmtId="0" fontId="11" fillId="0" borderId="0"/>
    <xf numFmtId="172" fontId="8" fillId="0" borderId="0"/>
    <xf numFmtId="0" fontId="48" fillId="0" borderId="0"/>
    <xf numFmtId="0" fontId="2" fillId="0" borderId="0"/>
    <xf numFmtId="172" fontId="8" fillId="0" borderId="0"/>
    <xf numFmtId="0" fontId="1" fillId="0" borderId="0"/>
    <xf numFmtId="183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3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72" fontId="8" fillId="0" borderId="0"/>
    <xf numFmtId="172" fontId="8" fillId="0" borderId="0"/>
    <xf numFmtId="0" fontId="1" fillId="0" borderId="0"/>
    <xf numFmtId="183" fontId="11" fillId="0" borderId="0"/>
    <xf numFmtId="183" fontId="11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72" fontId="8" fillId="0" borderId="0"/>
    <xf numFmtId="172" fontId="8" fillId="0" borderId="0"/>
    <xf numFmtId="0" fontId="1" fillId="0" borderId="0"/>
    <xf numFmtId="183" fontId="11" fillId="0" borderId="0"/>
    <xf numFmtId="183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1" fillId="0" borderId="0"/>
    <xf numFmtId="183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3" fontId="11" fillId="0" borderId="0"/>
    <xf numFmtId="0" fontId="5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5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59" fillId="0" borderId="0"/>
    <xf numFmtId="183" fontId="2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83" fontId="9" fillId="0" borderId="0"/>
    <xf numFmtId="0" fontId="5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3" fontId="5" fillId="0" borderId="0"/>
    <xf numFmtId="0" fontId="9" fillId="0" borderId="0"/>
    <xf numFmtId="183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3" fontId="9" fillId="0" borderId="0"/>
    <xf numFmtId="183" fontId="5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5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72" fontId="9" fillId="0" borderId="0"/>
    <xf numFmtId="0" fontId="59" fillId="0" borderId="0"/>
    <xf numFmtId="17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72" fontId="5" fillId="0" borderId="0"/>
    <xf numFmtId="0" fontId="59" fillId="0" borderId="0"/>
    <xf numFmtId="172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83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83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1" fillId="0" borderId="0"/>
    <xf numFmtId="183" fontId="9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2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2" fontId="27" fillId="0" borderId="0"/>
    <xf numFmtId="0" fontId="2" fillId="0" borderId="0"/>
    <xf numFmtId="0" fontId="59" fillId="0" borderId="0"/>
    <xf numFmtId="172" fontId="27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5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83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59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59" fillId="0" borderId="0"/>
    <xf numFmtId="0" fontId="2" fillId="0" borderId="0"/>
    <xf numFmtId="0" fontId="5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83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2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3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72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72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72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73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73" fontId="2" fillId="0" borderId="0"/>
    <xf numFmtId="0" fontId="2" fillId="74" borderId="51" applyNumberFormat="0" applyFont="0" applyAlignment="0" applyProtection="0"/>
    <xf numFmtId="172" fontId="2" fillId="0" borderId="0"/>
    <xf numFmtId="0" fontId="2" fillId="74" borderId="51" applyNumberFormat="0" applyFont="0" applyAlignment="0" applyProtection="0"/>
    <xf numFmtId="172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73" fontId="2" fillId="0" borderId="0"/>
    <xf numFmtId="172" fontId="2" fillId="0" borderId="0"/>
    <xf numFmtId="0" fontId="2" fillId="74" borderId="51" applyNumberFormat="0" applyFont="0" applyAlignment="0" applyProtection="0"/>
    <xf numFmtId="172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73" fontId="2" fillId="0" borderId="0"/>
    <xf numFmtId="0" fontId="2" fillId="74" borderId="51" applyNumberFormat="0" applyFont="0" applyAlignment="0" applyProtection="0"/>
    <xf numFmtId="172" fontId="2" fillId="0" borderId="0"/>
    <xf numFmtId="0" fontId="2" fillId="74" borderId="51" applyNumberFormat="0" applyFont="0" applyAlignment="0" applyProtection="0"/>
    <xf numFmtId="172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73" fontId="2" fillId="0" borderId="0"/>
    <xf numFmtId="172" fontId="2" fillId="0" borderId="0"/>
    <xf numFmtId="172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64" fillId="0" borderId="0">
      <alignment horizontal="left"/>
    </xf>
    <xf numFmtId="0" fontId="2" fillId="0" borderId="0"/>
    <xf numFmtId="0" fontId="2" fillId="0" borderId="0"/>
    <xf numFmtId="172" fontId="2" fillId="0" borderId="0"/>
    <xf numFmtId="3" fontId="2" fillId="75" borderId="3" applyFont="0">
      <alignment horizontal="right" vertical="center"/>
      <protection locked="0"/>
    </xf>
    <xf numFmtId="172" fontId="65" fillId="0" borderId="0"/>
    <xf numFmtId="0" fontId="65" fillId="0" borderId="0"/>
    <xf numFmtId="172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72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72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73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72" fontId="68" fillId="64" borderId="52" applyNumberFormat="0" applyAlignment="0" applyProtection="0"/>
    <xf numFmtId="173" fontId="68" fillId="64" borderId="52" applyNumberFormat="0" applyAlignment="0" applyProtection="0"/>
    <xf numFmtId="172" fontId="68" fillId="64" borderId="52" applyNumberFormat="0" applyAlignment="0" applyProtection="0"/>
    <xf numFmtId="172" fontId="68" fillId="64" borderId="52" applyNumberFormat="0" applyAlignment="0" applyProtection="0"/>
    <xf numFmtId="173" fontId="68" fillId="64" borderId="52" applyNumberFormat="0" applyAlignment="0" applyProtection="0"/>
    <xf numFmtId="172" fontId="68" fillId="64" borderId="52" applyNumberFormat="0" applyAlignment="0" applyProtection="0"/>
    <xf numFmtId="172" fontId="68" fillId="64" borderId="52" applyNumberFormat="0" applyAlignment="0" applyProtection="0"/>
    <xf numFmtId="173" fontId="68" fillId="64" borderId="52" applyNumberFormat="0" applyAlignment="0" applyProtection="0"/>
    <xf numFmtId="172" fontId="68" fillId="64" borderId="52" applyNumberFormat="0" applyAlignment="0" applyProtection="0"/>
    <xf numFmtId="172" fontId="68" fillId="64" borderId="52" applyNumberFormat="0" applyAlignment="0" applyProtection="0"/>
    <xf numFmtId="173" fontId="68" fillId="64" borderId="52" applyNumberFormat="0" applyAlignment="0" applyProtection="0"/>
    <xf numFmtId="172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9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5" fontId="20" fillId="0" borderId="0" applyFill="0" applyBorder="0" applyAlignment="0"/>
    <xf numFmtId="176" fontId="20" fillId="0" borderId="0" applyFill="0" applyBorder="0" applyAlignment="0"/>
    <xf numFmtId="175" fontId="20" fillId="0" borderId="0" applyFill="0" applyBorder="0" applyAlignment="0"/>
    <xf numFmtId="180" fontId="20" fillId="0" borderId="0" applyFill="0" applyBorder="0" applyAlignment="0"/>
    <xf numFmtId="176" fontId="20" fillId="0" borderId="0" applyFill="0" applyBorder="0" applyAlignment="0"/>
    <xf numFmtId="172" fontId="2" fillId="0" borderId="0"/>
    <xf numFmtId="0" fontId="2" fillId="0" borderId="0"/>
    <xf numFmtId="172" fontId="2" fillId="0" borderId="0"/>
    <xf numFmtId="191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92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72" fontId="8" fillId="0" borderId="0"/>
    <xf numFmtId="172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93" fontId="20" fillId="0" borderId="0" applyFill="0" applyBorder="0" applyAlignment="0"/>
    <xf numFmtId="194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73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3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3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3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3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72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72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73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72" fontId="77" fillId="0" borderId="53" applyNumberFormat="0" applyFill="0" applyAlignment="0" applyProtection="0"/>
    <xf numFmtId="173" fontId="77" fillId="0" borderId="53" applyNumberFormat="0" applyFill="0" applyAlignment="0" applyProtection="0"/>
    <xf numFmtId="172" fontId="77" fillId="0" borderId="53" applyNumberFormat="0" applyFill="0" applyAlignment="0" applyProtection="0"/>
    <xf numFmtId="172" fontId="77" fillId="0" borderId="53" applyNumberFormat="0" applyFill="0" applyAlignment="0" applyProtection="0"/>
    <xf numFmtId="173" fontId="77" fillId="0" borderId="53" applyNumberFormat="0" applyFill="0" applyAlignment="0" applyProtection="0"/>
    <xf numFmtId="172" fontId="77" fillId="0" borderId="53" applyNumberFormat="0" applyFill="0" applyAlignment="0" applyProtection="0"/>
    <xf numFmtId="172" fontId="77" fillId="0" borderId="53" applyNumberFormat="0" applyFill="0" applyAlignment="0" applyProtection="0"/>
    <xf numFmtId="173" fontId="77" fillId="0" borderId="53" applyNumberFormat="0" applyFill="0" applyAlignment="0" applyProtection="0"/>
    <xf numFmtId="172" fontId="77" fillId="0" borderId="53" applyNumberFormat="0" applyFill="0" applyAlignment="0" applyProtection="0"/>
    <xf numFmtId="172" fontId="77" fillId="0" borderId="53" applyNumberFormat="0" applyFill="0" applyAlignment="0" applyProtection="0"/>
    <xf numFmtId="173" fontId="77" fillId="0" borderId="53" applyNumberFormat="0" applyFill="0" applyAlignment="0" applyProtection="0"/>
    <xf numFmtId="172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9" fontId="64" fillId="0" borderId="0">
      <alignment horizontal="left"/>
    </xf>
    <xf numFmtId="0" fontId="2" fillId="0" borderId="0"/>
    <xf numFmtId="0" fontId="2" fillId="0" borderId="0"/>
    <xf numFmtId="172" fontId="2" fillId="0" borderId="0"/>
    <xf numFmtId="172" fontId="2" fillId="0" borderId="0">
      <alignment horizontal="center" textRotation="90"/>
    </xf>
    <xf numFmtId="0" fontId="2" fillId="0" borderId="0">
      <alignment horizontal="center" textRotation="90"/>
    </xf>
    <xf numFmtId="172" fontId="2" fillId="0" borderId="0">
      <alignment horizontal="center" textRotation="90"/>
    </xf>
    <xf numFmtId="195" fontId="9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3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3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3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3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3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165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1" fillId="0" borderId="0" applyFont="0" applyFill="0" applyBorder="0" applyAlignment="0" applyProtection="0"/>
    <xf numFmtId="168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87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85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7" fontId="2" fillId="0" borderId="3" xfId="7" applyNumberFormat="1" applyFont="1" applyFill="1" applyBorder="1" applyAlignment="1" applyProtection="1">
      <alignment horizontal="right"/>
    </xf>
    <xf numFmtId="197" fontId="2" fillId="36" borderId="3" xfId="7" applyNumberFormat="1" applyFont="1" applyFill="1" applyBorder="1" applyAlignment="1" applyProtection="1">
      <alignment horizontal="right"/>
    </xf>
    <xf numFmtId="197" fontId="2" fillId="0" borderId="10" xfId="0" applyNumberFormat="1" applyFont="1" applyFill="1" applyBorder="1" applyAlignment="1" applyProtection="1">
      <alignment horizontal="right"/>
    </xf>
    <xf numFmtId="197" fontId="2" fillId="0" borderId="3" xfId="0" applyNumberFormat="1" applyFont="1" applyFill="1" applyBorder="1" applyAlignment="1" applyProtection="1">
      <alignment horizontal="right"/>
    </xf>
    <xf numFmtId="197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7" fontId="2" fillId="0" borderId="3" xfId="7" applyNumberFormat="1" applyFont="1" applyFill="1" applyBorder="1" applyAlignment="1" applyProtection="1">
      <alignment horizontal="right"/>
      <protection locked="0"/>
    </xf>
    <xf numFmtId="197" fontId="2" fillId="0" borderId="10" xfId="0" applyNumberFormat="1" applyFont="1" applyFill="1" applyBorder="1" applyAlignment="1" applyProtection="1">
      <alignment horizontal="right"/>
      <protection locked="0"/>
    </xf>
    <xf numFmtId="197" fontId="2" fillId="0" borderId="3" xfId="0" applyNumberFormat="1" applyFont="1" applyFill="1" applyBorder="1" applyAlignment="1" applyProtection="1">
      <alignment horizontal="right"/>
      <protection locked="0"/>
    </xf>
    <xf numFmtId="197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4" xfId="0" applyFont="1" applyFill="1" applyBorder="1" applyAlignment="1" applyProtection="1"/>
    <xf numFmtId="197" fontId="2" fillId="36" borderId="25" xfId="7" applyNumberFormat="1" applyFont="1" applyFill="1" applyBorder="1" applyAlignment="1" applyProtection="1">
      <alignment horizontal="right"/>
    </xf>
    <xf numFmtId="197" fontId="2" fillId="36" borderId="26" xfId="0" applyNumberFormat="1" applyFont="1" applyFill="1" applyBorder="1" applyAlignment="1" applyProtection="1">
      <alignment horizontal="right"/>
    </xf>
    <xf numFmtId="0" fontId="88" fillId="0" borderId="0" xfId="0" applyFont="1" applyAlignment="1">
      <alignment vertical="center"/>
    </xf>
    <xf numFmtId="0" fontId="89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1" fontId="2" fillId="36" borderId="3" xfId="7" applyNumberFormat="1" applyFont="1" applyFill="1" applyBorder="1" applyAlignment="1" applyProtection="1">
      <alignment horizontal="right"/>
    </xf>
    <xf numFmtId="1" fontId="2" fillId="36" borderId="22" xfId="7" applyNumberFormat="1" applyFont="1" applyFill="1" applyBorder="1" applyAlignment="1" applyProtection="1">
      <alignment horizontal="right"/>
    </xf>
    <xf numFmtId="38" fontId="2" fillId="36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38" fontId="2" fillId="3" borderId="3" xfId="0" applyNumberFormat="1" applyFont="1" applyFill="1" applyBorder="1" applyAlignment="1" applyProtection="1">
      <alignment horizontal="right"/>
      <protection locked="0"/>
    </xf>
    <xf numFmtId="1" fontId="2" fillId="3" borderId="3" xfId="7" applyNumberFormat="1" applyFont="1" applyFill="1" applyBorder="1" applyAlignment="1" applyProtection="1">
      <alignment horizontal="right"/>
    </xf>
    <xf numFmtId="1" fontId="2" fillId="3" borderId="22" xfId="7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45" fillId="3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38" fontId="2" fillId="36" borderId="3" xfId="0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38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38" fontId="2" fillId="36" borderId="25" xfId="0" applyNumberFormat="1" applyFont="1" applyFill="1" applyBorder="1" applyAlignment="1">
      <alignment horizontal="right"/>
    </xf>
    <xf numFmtId="1" fontId="2" fillId="36" borderId="25" xfId="7" applyNumberFormat="1" applyFont="1" applyFill="1" applyBorder="1" applyAlignment="1" applyProtection="1">
      <alignment horizontal="right"/>
    </xf>
    <xf numFmtId="1" fontId="2" fillId="36" borderId="26" xfId="7" applyNumberFormat="1" applyFont="1" applyFill="1" applyBorder="1" applyAlignment="1" applyProtection="1">
      <alignment horizontal="right"/>
    </xf>
    <xf numFmtId="0" fontId="89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85" fillId="0" borderId="0" xfId="0" applyFont="1" applyAlignment="1">
      <alignment wrapText="1"/>
    </xf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84" fillId="0" borderId="42" xfId="0" applyFont="1" applyBorder="1" applyAlignment="1"/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4" fillId="0" borderId="21" xfId="0" applyFont="1" applyBorder="1" applyAlignment="1">
      <alignment horizontal="center"/>
    </xf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9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7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7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7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7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7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7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7" fontId="84" fillId="0" borderId="34" xfId="0" applyNumberFormat="1" applyFont="1" applyBorder="1" applyAlignment="1">
      <alignment vertical="center"/>
    </xf>
    <xf numFmtId="171" fontId="84" fillId="0" borderId="67" xfId="0" applyNumberFormat="1" applyFont="1" applyBorder="1" applyAlignment="1">
      <alignment horizontal="center"/>
    </xf>
    <xf numFmtId="171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7" fontId="84" fillId="0" borderId="13" xfId="0" applyNumberFormat="1" applyFont="1" applyBorder="1" applyAlignment="1">
      <alignment vertical="center"/>
    </xf>
    <xf numFmtId="171" fontId="84" fillId="0" borderId="65" xfId="0" applyNumberFormat="1" applyFont="1" applyBorder="1" applyAlignment="1">
      <alignment horizontal="center"/>
    </xf>
    <xf numFmtId="197" fontId="88" fillId="0" borderId="13" xfId="0" applyNumberFormat="1" applyFont="1" applyBorder="1" applyAlignment="1">
      <alignment vertical="center"/>
    </xf>
    <xf numFmtId="171" fontId="88" fillId="0" borderId="65" xfId="0" applyNumberFormat="1" applyFont="1" applyBorder="1" applyAlignment="1">
      <alignment horizontal="center"/>
    </xf>
    <xf numFmtId="197" fontId="84" fillId="36" borderId="13" xfId="0" applyNumberFormat="1" applyFont="1" applyFill="1" applyBorder="1" applyAlignment="1">
      <alignment vertical="center"/>
    </xf>
    <xf numFmtId="0" fontId="88" fillId="0" borderId="11" xfId="0" applyFont="1" applyBorder="1" applyAlignment="1">
      <alignment horizontal="right" wrapText="1"/>
    </xf>
    <xf numFmtId="171" fontId="46" fillId="76" borderId="65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97" fontId="84" fillId="0" borderId="14" xfId="0" applyNumberFormat="1" applyFont="1" applyBorder="1" applyAlignment="1">
      <alignment vertical="center"/>
    </xf>
    <xf numFmtId="171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7" fontId="86" fillId="36" borderId="16" xfId="0" applyNumberFormat="1" applyFont="1" applyFill="1" applyBorder="1" applyAlignment="1">
      <alignment vertical="center"/>
    </xf>
    <xf numFmtId="171" fontId="86" fillId="36" borderId="60" xfId="0" applyNumberFormat="1" applyFont="1" applyFill="1" applyBorder="1" applyAlignment="1">
      <alignment horizontal="center"/>
    </xf>
    <xf numFmtId="197" fontId="84" fillId="0" borderId="17" xfId="0" applyNumberFormat="1" applyFont="1" applyBorder="1" applyAlignment="1">
      <alignment vertical="center"/>
    </xf>
    <xf numFmtId="171" fontId="84" fillId="0" borderId="64" xfId="0" applyNumberFormat="1" applyFont="1" applyBorder="1" applyAlignment="1">
      <alignment horizontal="center"/>
    </xf>
    <xf numFmtId="0" fontId="88" fillId="0" borderId="12" xfId="0" applyFont="1" applyBorder="1" applyAlignment="1">
      <alignment horizontal="right" wrapText="1"/>
    </xf>
    <xf numFmtId="197" fontId="88" fillId="0" borderId="14" xfId="0" applyNumberFormat="1" applyFont="1" applyBorder="1" applyAlignment="1">
      <alignment vertic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7" fontId="86" fillId="36" borderId="62" xfId="0" applyNumberFormat="1" applyFont="1" applyFill="1" applyBorder="1" applyAlignment="1">
      <alignment vertical="center"/>
    </xf>
    <xf numFmtId="171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7" fontId="84" fillId="0" borderId="3" xfId="0" applyNumberFormat="1" applyFont="1" applyBorder="1" applyAlignment="1"/>
    <xf numFmtId="0" fontId="89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7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9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9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9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7" fontId="84" fillId="0" borderId="21" xfId="0" applyNumberFormat="1" applyFont="1" applyBorder="1" applyAlignment="1"/>
    <xf numFmtId="197" fontId="84" fillId="0" borderId="22" xfId="0" applyNumberFormat="1" applyFont="1" applyBorder="1" applyAlignment="1"/>
    <xf numFmtId="197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7" fontId="84" fillId="36" borderId="24" xfId="0" applyNumberFormat="1" applyFont="1" applyFill="1" applyBorder="1"/>
    <xf numFmtId="197" fontId="84" fillId="36" borderId="26" xfId="0" applyNumberFormat="1" applyFont="1" applyFill="1" applyBorder="1"/>
    <xf numFmtId="197" fontId="84" fillId="36" borderId="57" xfId="0" applyNumberFormat="1" applyFont="1" applyFill="1" applyBorder="1"/>
    <xf numFmtId="0" fontId="84" fillId="0" borderId="19" xfId="0" applyFont="1" applyBorder="1"/>
    <xf numFmtId="0" fontId="89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9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7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1" fillId="3" borderId="3" xfId="11" applyFont="1" applyFill="1" applyBorder="1" applyAlignment="1">
      <alignment horizontal="left" vertical="center"/>
    </xf>
    <xf numFmtId="0" fontId="90" fillId="3" borderId="3" xfId="11" applyFont="1" applyFill="1" applyBorder="1" applyAlignment="1">
      <alignment wrapText="1"/>
    </xf>
    <xf numFmtId="197" fontId="2" fillId="36" borderId="3" xfId="5" applyNumberFormat="1" applyFont="1" applyFill="1" applyBorder="1" applyProtection="1">
      <protection locked="0"/>
    </xf>
    <xf numFmtId="197" fontId="2" fillId="36" borderId="3" xfId="1" applyNumberFormat="1" applyFont="1" applyFill="1" applyBorder="1" applyProtection="1">
      <protection locked="0"/>
    </xf>
    <xf numFmtId="197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1" fillId="3" borderId="3" xfId="11" applyFont="1" applyFill="1" applyBorder="1" applyAlignment="1">
      <alignment horizontal="left" vertical="center" wrapText="1"/>
    </xf>
    <xf numFmtId="170" fontId="2" fillId="3" borderId="3" xfId="8" applyNumberFormat="1" applyFont="1" applyFill="1" applyBorder="1" applyAlignment="1" applyProtection="1">
      <alignment horizontal="right" wrapText="1"/>
      <protection locked="0"/>
    </xf>
    <xf numFmtId="0" fontId="91" fillId="0" borderId="3" xfId="11" applyFont="1" applyFill="1" applyBorder="1" applyAlignment="1">
      <alignment horizontal="left" vertical="center" wrapText="1"/>
    </xf>
    <xf numFmtId="170" fontId="2" fillId="4" borderId="3" xfId="8" applyNumberFormat="1" applyFont="1" applyFill="1" applyBorder="1" applyAlignment="1" applyProtection="1">
      <alignment horizontal="right" wrapText="1"/>
      <protection locked="0"/>
    </xf>
    <xf numFmtId="0" fontId="90" fillId="0" borderId="3" xfId="11" applyFont="1" applyFill="1" applyBorder="1" applyAlignment="1">
      <alignment wrapText="1"/>
    </xf>
    <xf numFmtId="197" fontId="2" fillId="0" borderId="3" xfId="1" applyNumberFormat="1" applyFont="1" applyFill="1" applyBorder="1" applyProtection="1">
      <protection locked="0"/>
    </xf>
    <xf numFmtId="0" fontId="91" fillId="3" borderId="3" xfId="9" applyFont="1" applyFill="1" applyBorder="1" applyAlignment="1" applyProtection="1">
      <alignment horizontal="left" vertical="center"/>
      <protection locked="0"/>
    </xf>
    <xf numFmtId="0" fontId="90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7" fontId="45" fillId="36" borderId="25" xfId="1" applyNumberFormat="1" applyFont="1" applyFill="1" applyBorder="1" applyAlignment="1" applyProtection="1">
      <protection locked="0"/>
    </xf>
    <xf numFmtId="197" fontId="2" fillId="3" borderId="25" xfId="5" applyNumberFormat="1" applyFont="1" applyFill="1" applyBorder="1" applyProtection="1">
      <protection locked="0"/>
    </xf>
    <xf numFmtId="169" fontId="45" fillId="36" borderId="26" xfId="1" applyNumberFormat="1" applyFont="1" applyFill="1" applyBorder="1" applyAlignment="1" applyProtection="1">
      <protection locked="0"/>
    </xf>
    <xf numFmtId="197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0" fontId="90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2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7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7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7" fontId="84" fillId="0" borderId="22" xfId="0" applyNumberFormat="1" applyFont="1" applyBorder="1" applyAlignment="1">
      <alignment wrapText="1"/>
    </xf>
    <xf numFmtId="197" fontId="84" fillId="36" borderId="22" xfId="0" applyNumberFormat="1" applyFont="1" applyFill="1" applyBorder="1" applyAlignment="1">
      <alignment horizontal="center" vertical="center" wrapText="1"/>
    </xf>
    <xf numFmtId="197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8" fillId="0" borderId="11" xfId="0" applyFont="1" applyBorder="1" applyAlignment="1">
      <alignment horizontal="left" wrapText="1" indent="1"/>
    </xf>
    <xf numFmtId="0" fontId="88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9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3" fillId="0" borderId="0" xfId="11" applyFont="1" applyFill="1" applyBorder="1" applyAlignment="1" applyProtection="1"/>
    <xf numFmtId="0" fontId="94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5" fillId="0" borderId="10" xfId="0" applyNumberFormat="1" applyFont="1" applyFill="1" applyBorder="1" applyAlignment="1">
      <alignment horizontal="left" vertical="center" wrapText="1"/>
    </xf>
    <xf numFmtId="0" fontId="94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6" fillId="0" borderId="0" xfId="0" applyFont="1"/>
    <xf numFmtId="0" fontId="3" fillId="0" borderId="69" xfId="0" applyFont="1" applyBorder="1"/>
    <xf numFmtId="197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7" fontId="3" fillId="0" borderId="3" xfId="0" applyNumberFormat="1" applyFont="1" applyBorder="1"/>
    <xf numFmtId="197" fontId="3" fillId="0" borderId="3" xfId="0" applyNumberFormat="1" applyFont="1" applyFill="1" applyBorder="1"/>
    <xf numFmtId="197" fontId="3" fillId="0" borderId="8" xfId="0" applyNumberFormat="1" applyFont="1" applyBorder="1"/>
    <xf numFmtId="197" fontId="3" fillId="36" borderId="25" xfId="0" applyNumberFormat="1" applyFont="1" applyFill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171" fontId="84" fillId="0" borderId="3" xfId="0" applyNumberFormat="1" applyFont="1" applyBorder="1" applyAlignment="1"/>
    <xf numFmtId="171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5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97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3" xfId="0" applyFont="1" applyFill="1" applyBorder="1" applyAlignment="1">
      <alignment wrapText="1"/>
    </xf>
    <xf numFmtId="0" fontId="9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98" fillId="3" borderId="85" xfId="0" applyFont="1" applyFill="1" applyBorder="1" applyAlignment="1">
      <alignment horizontal="left"/>
    </xf>
    <xf numFmtId="0" fontId="98" fillId="3" borderId="86" xfId="0" applyFont="1" applyFill="1" applyBorder="1" applyAlignment="1">
      <alignment horizontal="left"/>
    </xf>
    <xf numFmtId="0" fontId="4" fillId="3" borderId="8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vertical="center"/>
    </xf>
    <xf numFmtId="0" fontId="4" fillId="0" borderId="87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73" fontId="9" fillId="37" borderId="59" xfId="20" applyBorder="1"/>
    <xf numFmtId="0" fontId="3" fillId="0" borderId="2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vertical="center"/>
    </xf>
    <xf numFmtId="173" fontId="9" fillId="37" borderId="27" xfId="20" applyBorder="1"/>
    <xf numFmtId="173" fontId="9" fillId="37" borderId="96" xfId="20" applyBorder="1"/>
    <xf numFmtId="173" fontId="9" fillId="37" borderId="28" xfId="20" applyBorder="1"/>
    <xf numFmtId="0" fontId="3" fillId="0" borderId="97" xfId="0" applyFont="1" applyFill="1" applyBorder="1" applyAlignment="1">
      <alignment vertical="center"/>
    </xf>
    <xf numFmtId="0" fontId="3" fillId="0" borderId="98" xfId="0" applyFont="1" applyFill="1" applyBorder="1" applyAlignment="1">
      <alignment vertical="center"/>
    </xf>
    <xf numFmtId="0" fontId="3" fillId="0" borderId="99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vertical="center"/>
    </xf>
    <xf numFmtId="173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7" xfId="0" applyFont="1" applyFill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7" xfId="0" applyFont="1" applyFill="1" applyBorder="1"/>
    <xf numFmtId="197" fontId="84" fillId="0" borderId="87" xfId="0" applyNumberFormat="1" applyFont="1" applyFill="1" applyBorder="1" applyAlignment="1">
      <alignment horizontal="center" vertical="center"/>
    </xf>
    <xf numFmtId="197" fontId="84" fillId="0" borderId="88" xfId="0" applyNumberFormat="1" applyFont="1" applyFill="1" applyBorder="1" applyAlignment="1">
      <alignment horizontal="center" vertical="center"/>
    </xf>
    <xf numFmtId="0" fontId="84" fillId="0" borderId="87" xfId="0" applyFont="1" applyFill="1" applyBorder="1" applyAlignment="1">
      <alignment horizontal="left" indent="1"/>
    </xf>
    <xf numFmtId="197" fontId="88" fillId="0" borderId="87" xfId="0" applyNumberFormat="1" applyFont="1" applyFill="1" applyBorder="1" applyAlignment="1">
      <alignment horizontal="center" vertical="center"/>
    </xf>
    <xf numFmtId="0" fontId="88" fillId="0" borderId="87" xfId="0" applyFont="1" applyFill="1" applyBorder="1" applyAlignment="1">
      <alignment horizontal="left" indent="1"/>
    </xf>
    <xf numFmtId="197" fontId="86" fillId="36" borderId="26" xfId="0" applyNumberFormat="1" applyFont="1" applyFill="1" applyBorder="1" applyAlignment="1">
      <alignment horizontal="center" vertical="center"/>
    </xf>
    <xf numFmtId="0" fontId="93" fillId="0" borderId="0" xfId="11" applyFont="1" applyFill="1" applyBorder="1" applyProtection="1"/>
    <xf numFmtId="0" fontId="95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99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99" fillId="0" borderId="0" xfId="0" applyFont="1" applyFill="1" applyAlignment="1">
      <alignment horizontal="left" vertical="center"/>
    </xf>
    <xf numFmtId="49" fontId="100" fillId="0" borderId="24" xfId="5" applyNumberFormat="1" applyFont="1" applyFill="1" applyBorder="1" applyAlignment="1" applyProtection="1">
      <alignment horizontal="left" vertical="center"/>
      <protection locked="0"/>
    </xf>
    <xf numFmtId="0" fontId="101" fillId="0" borderId="25" xfId="9" applyFont="1" applyFill="1" applyBorder="1" applyAlignment="1" applyProtection="1">
      <alignment horizontal="left" vertical="center" wrapText="1"/>
      <protection locked="0"/>
    </xf>
    <xf numFmtId="3" fontId="102" fillId="36" borderId="88" xfId="0" applyNumberFormat="1" applyFont="1" applyFill="1" applyBorder="1" applyAlignment="1">
      <alignment vertical="center" wrapText="1"/>
    </xf>
    <xf numFmtId="3" fontId="102" fillId="0" borderId="88" xfId="0" applyNumberFormat="1" applyFont="1" applyBorder="1" applyAlignment="1">
      <alignment vertical="center" wrapText="1"/>
    </xf>
    <xf numFmtId="3" fontId="102" fillId="36" borderId="25" xfId="0" applyNumberFormat="1" applyFont="1" applyFill="1" applyBorder="1" applyAlignment="1">
      <alignment vertical="center" wrapText="1"/>
    </xf>
    <xf numFmtId="3" fontId="102" fillId="36" borderId="26" xfId="0" applyNumberFormat="1" applyFont="1" applyFill="1" applyBorder="1" applyAlignment="1">
      <alignment vertical="center" wrapText="1"/>
    </xf>
    <xf numFmtId="0" fontId="6" fillId="0" borderId="87" xfId="17" applyFill="1" applyBorder="1" applyAlignment="1" applyProtection="1"/>
    <xf numFmtId="49" fontId="84" fillId="0" borderId="87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3" fillId="0" borderId="21" xfId="0" applyFont="1" applyFill="1" applyBorder="1" applyAlignment="1">
      <alignment horizontal="right" vertical="center" wrapText="1"/>
    </xf>
    <xf numFmtId="0" fontId="93" fillId="0" borderId="21" xfId="0" applyFont="1" applyFill="1" applyBorder="1" applyAlignment="1">
      <alignment horizontal="center" vertical="center" wrapText="1"/>
    </xf>
    <xf numFmtId="0" fontId="93" fillId="0" borderId="21" xfId="0" applyFont="1" applyBorder="1" applyAlignment="1">
      <alignment horizontal="right" vertical="center" wrapText="1"/>
    </xf>
    <xf numFmtId="0" fontId="93" fillId="2" borderId="21" xfId="0" applyFont="1" applyFill="1" applyBorder="1" applyAlignment="1">
      <alignment horizontal="right" vertical="center"/>
    </xf>
    <xf numFmtId="0" fontId="94" fillId="0" borderId="21" xfId="0" applyFont="1" applyFill="1" applyBorder="1" applyAlignment="1">
      <alignment horizontal="center" vertical="center" wrapText="1"/>
    </xf>
    <xf numFmtId="0" fontId="93" fillId="2" borderId="24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5" fillId="77" borderId="107" xfId="20964" applyFont="1" applyFill="1" applyBorder="1" applyAlignment="1">
      <alignment vertical="center"/>
    </xf>
    <xf numFmtId="0" fontId="45" fillId="77" borderId="108" xfId="20964" applyFont="1" applyFill="1" applyBorder="1" applyAlignment="1">
      <alignment vertical="center"/>
    </xf>
    <xf numFmtId="0" fontId="45" fillId="77" borderId="105" xfId="20964" applyFont="1" applyFill="1" applyBorder="1" applyAlignment="1">
      <alignment vertical="center"/>
    </xf>
    <xf numFmtId="0" fontId="104" fillId="70" borderId="104" xfId="20964" applyFont="1" applyFill="1" applyBorder="1" applyAlignment="1">
      <alignment horizontal="center" vertical="center"/>
    </xf>
    <xf numFmtId="0" fontId="104" fillId="70" borderId="105" xfId="20964" applyFont="1" applyFill="1" applyBorder="1" applyAlignment="1">
      <alignment horizontal="left" vertical="center" wrapText="1"/>
    </xf>
    <xf numFmtId="169" fontId="104" fillId="0" borderId="106" xfId="7" applyNumberFormat="1" applyFont="1" applyFill="1" applyBorder="1" applyAlignment="1" applyProtection="1">
      <alignment horizontal="right" vertical="center"/>
      <protection locked="0"/>
    </xf>
    <xf numFmtId="0" fontId="103" fillId="78" borderId="106" xfId="20964" applyFont="1" applyFill="1" applyBorder="1" applyAlignment="1">
      <alignment horizontal="center" vertical="center"/>
    </xf>
    <xf numFmtId="0" fontId="103" fillId="78" borderId="108" xfId="20964" applyFont="1" applyFill="1" applyBorder="1" applyAlignment="1">
      <alignment vertical="top" wrapText="1"/>
    </xf>
    <xf numFmtId="169" fontId="45" fillId="77" borderId="105" xfId="7" applyNumberFormat="1" applyFont="1" applyFill="1" applyBorder="1" applyAlignment="1">
      <alignment horizontal="right" vertical="center"/>
    </xf>
    <xf numFmtId="0" fontId="105" fillId="70" borderId="104" xfId="20964" applyFont="1" applyFill="1" applyBorder="1" applyAlignment="1">
      <alignment horizontal="center" vertical="center"/>
    </xf>
    <xf numFmtId="0" fontId="104" fillId="70" borderId="108" xfId="20964" applyFont="1" applyFill="1" applyBorder="1" applyAlignment="1">
      <alignment vertical="center" wrapText="1"/>
    </xf>
    <xf numFmtId="0" fontId="104" fillId="70" borderId="105" xfId="20964" applyFont="1" applyFill="1" applyBorder="1" applyAlignment="1">
      <alignment horizontal="left" vertical="center"/>
    </xf>
    <xf numFmtId="0" fontId="105" fillId="3" borderId="104" xfId="20964" applyFont="1" applyFill="1" applyBorder="1" applyAlignment="1">
      <alignment horizontal="center" vertical="center"/>
    </xf>
    <xf numFmtId="0" fontId="104" fillId="3" borderId="105" xfId="20964" applyFont="1" applyFill="1" applyBorder="1" applyAlignment="1">
      <alignment horizontal="left" vertical="center"/>
    </xf>
    <xf numFmtId="0" fontId="105" fillId="0" borderId="104" xfId="20964" applyFont="1" applyFill="1" applyBorder="1" applyAlignment="1">
      <alignment horizontal="center" vertical="center"/>
    </xf>
    <xf numFmtId="0" fontId="104" fillId="0" borderId="105" xfId="20964" applyFont="1" applyFill="1" applyBorder="1" applyAlignment="1">
      <alignment horizontal="left" vertical="center"/>
    </xf>
    <xf numFmtId="0" fontId="106" fillId="78" borderId="106" xfId="20964" applyFont="1" applyFill="1" applyBorder="1" applyAlignment="1">
      <alignment horizontal="center" vertical="center"/>
    </xf>
    <xf numFmtId="0" fontId="103" fillId="78" borderId="108" xfId="20964" applyFont="1" applyFill="1" applyBorder="1" applyAlignment="1">
      <alignment vertical="center"/>
    </xf>
    <xf numFmtId="169" fontId="104" fillId="78" borderId="106" xfId="7" applyNumberFormat="1" applyFont="1" applyFill="1" applyBorder="1" applyAlignment="1" applyProtection="1">
      <alignment horizontal="right" vertical="center"/>
      <protection locked="0"/>
    </xf>
    <xf numFmtId="0" fontId="103" fillId="77" borderId="107" xfId="20964" applyFont="1" applyFill="1" applyBorder="1" applyAlignment="1">
      <alignment vertical="center"/>
    </xf>
    <xf numFmtId="0" fontId="103" fillId="77" borderId="108" xfId="20964" applyFont="1" applyFill="1" applyBorder="1" applyAlignment="1">
      <alignment vertical="center"/>
    </xf>
    <xf numFmtId="169" fontId="103" fillId="77" borderId="105" xfId="7" applyNumberFormat="1" applyFont="1" applyFill="1" applyBorder="1" applyAlignment="1">
      <alignment horizontal="right" vertical="center"/>
    </xf>
    <xf numFmtId="0" fontId="108" fillId="3" borderId="104" xfId="20964" applyFont="1" applyFill="1" applyBorder="1" applyAlignment="1">
      <alignment horizontal="center" vertical="center"/>
    </xf>
    <xf numFmtId="0" fontId="109" fillId="78" borderId="106" xfId="20964" applyFont="1" applyFill="1" applyBorder="1" applyAlignment="1">
      <alignment horizontal="center" vertical="center"/>
    </xf>
    <xf numFmtId="0" fontId="45" fillId="78" borderId="108" xfId="20964" applyFont="1" applyFill="1" applyBorder="1" applyAlignment="1">
      <alignment vertical="center"/>
    </xf>
    <xf numFmtId="0" fontId="108" fillId="70" borderId="104" xfId="20964" applyFont="1" applyFill="1" applyBorder="1" applyAlignment="1">
      <alignment horizontal="center" vertical="center"/>
    </xf>
    <xf numFmtId="169" fontId="104" fillId="3" borderId="106" xfId="7" applyNumberFormat="1" applyFont="1" applyFill="1" applyBorder="1" applyAlignment="1" applyProtection="1">
      <alignment horizontal="right" vertical="center"/>
      <protection locked="0"/>
    </xf>
    <xf numFmtId="0" fontId="109" fillId="3" borderId="106" xfId="20964" applyFont="1" applyFill="1" applyBorder="1" applyAlignment="1">
      <alignment horizontal="center" vertical="center"/>
    </xf>
    <xf numFmtId="0" fontId="45" fillId="3" borderId="108" xfId="20964" applyFont="1" applyFill="1" applyBorder="1" applyAlignment="1">
      <alignment vertical="center"/>
    </xf>
    <xf numFmtId="0" fontId="105" fillId="70" borderId="106" xfId="20964" applyFont="1" applyFill="1" applyBorder="1" applyAlignment="1">
      <alignment horizontal="center" vertical="center"/>
    </xf>
    <xf numFmtId="0" fontId="19" fillId="70" borderId="106" xfId="20964" applyFont="1" applyFill="1" applyBorder="1" applyAlignment="1">
      <alignment horizontal="center" vertical="center"/>
    </xf>
    <xf numFmtId="0" fontId="99" fillId="0" borderId="106" xfId="0" applyFont="1" applyFill="1" applyBorder="1" applyAlignment="1">
      <alignment horizontal="left" vertical="center" wrapText="1"/>
    </xf>
    <xf numFmtId="10" fontId="95" fillId="0" borderId="106" xfId="20962" applyNumberFormat="1" applyFont="1" applyFill="1" applyBorder="1" applyAlignment="1">
      <alignment horizontal="left" vertical="center" wrapText="1"/>
    </xf>
    <xf numFmtId="10" fontId="3" fillId="0" borderId="106" xfId="20962" applyNumberFormat="1" applyFont="1" applyFill="1" applyBorder="1" applyAlignment="1">
      <alignment horizontal="left" vertical="center" wrapText="1"/>
    </xf>
    <xf numFmtId="10" fontId="4" fillId="36" borderId="106" xfId="0" applyNumberFormat="1" applyFont="1" applyFill="1" applyBorder="1" applyAlignment="1">
      <alignment horizontal="left" vertical="center" wrapText="1"/>
    </xf>
    <xf numFmtId="10" fontId="99" fillId="0" borderId="106" xfId="20962" applyNumberFormat="1" applyFont="1" applyFill="1" applyBorder="1" applyAlignment="1">
      <alignment horizontal="left" vertical="center" wrapText="1"/>
    </xf>
    <xf numFmtId="10" fontId="4" fillId="36" borderId="106" xfId="20962" applyNumberFormat="1" applyFont="1" applyFill="1" applyBorder="1" applyAlignment="1">
      <alignment horizontal="left" vertical="center" wrapText="1"/>
    </xf>
    <xf numFmtId="10" fontId="4" fillId="36" borderId="106" xfId="0" applyNumberFormat="1" applyFont="1" applyFill="1" applyBorder="1" applyAlignment="1">
      <alignment horizontal="center" vertical="center" wrapText="1"/>
    </xf>
    <xf numFmtId="10" fontId="101" fillId="0" borderId="25" xfId="20962" applyNumberFormat="1" applyFont="1" applyFill="1" applyBorder="1" applyAlignment="1" applyProtection="1">
      <alignment horizontal="left" vertical="center"/>
    </xf>
    <xf numFmtId="0" fontId="4" fillId="36" borderId="106" xfId="0" applyFont="1" applyFill="1" applyBorder="1" applyAlignment="1">
      <alignment horizontal="left" vertical="center" wrapText="1"/>
    </xf>
    <xf numFmtId="0" fontId="3" fillId="0" borderId="106" xfId="0" applyFont="1" applyFill="1" applyBorder="1" applyAlignment="1">
      <alignment horizontal="left" vertical="center" wrapText="1"/>
    </xf>
    <xf numFmtId="0" fontId="4" fillId="36" borderId="89" xfId="0" applyFont="1" applyFill="1" applyBorder="1" applyAlignment="1">
      <alignment vertical="center" wrapText="1"/>
    </xf>
    <xf numFmtId="0" fontId="4" fillId="36" borderId="105" xfId="0" applyFont="1" applyFill="1" applyBorder="1" applyAlignment="1">
      <alignment vertical="center" wrapText="1"/>
    </xf>
    <xf numFmtId="0" fontId="4" fillId="36" borderId="76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84" fillId="0" borderId="106" xfId="0" applyFont="1" applyBorder="1"/>
    <xf numFmtId="0" fontId="6" fillId="0" borderId="106" xfId="17" applyFill="1" applyBorder="1" applyAlignment="1" applyProtection="1">
      <alignment horizontal="left" vertical="center"/>
    </xf>
    <xf numFmtId="0" fontId="6" fillId="0" borderId="106" xfId="17" applyBorder="1" applyAlignment="1" applyProtection="1"/>
    <xf numFmtId="0" fontId="84" fillId="0" borderId="106" xfId="0" applyFont="1" applyFill="1" applyBorder="1"/>
    <xf numFmtId="0" fontId="6" fillId="0" borderId="106" xfId="17" applyFill="1" applyBorder="1" applyAlignment="1" applyProtection="1">
      <alignment horizontal="left" vertical="center" wrapText="1"/>
    </xf>
    <xf numFmtId="0" fontId="6" fillId="0" borderId="106" xfId="17" applyFill="1" applyBorder="1" applyAlignment="1" applyProtection="1"/>
    <xf numFmtId="14" fontId="2" fillId="0" borderId="0" xfId="0" applyNumberFormat="1" applyFont="1"/>
    <xf numFmtId="14" fontId="84" fillId="0" borderId="0" xfId="0" applyNumberFormat="1" applyFont="1"/>
    <xf numFmtId="14" fontId="0" fillId="0" borderId="0" xfId="0" applyNumberFormat="1"/>
    <xf numFmtId="14" fontId="3" fillId="0" borderId="0" xfId="0" applyNumberFormat="1" applyFont="1" applyFill="1"/>
    <xf numFmtId="14" fontId="2" fillId="0" borderId="0" xfId="11" applyNumberFormat="1" applyFont="1" applyFill="1" applyBorder="1" applyAlignment="1" applyProtection="1"/>
    <xf numFmtId="14" fontId="93" fillId="0" borderId="0" xfId="11" applyNumberFormat="1" applyFont="1" applyFill="1" applyBorder="1" applyAlignment="1" applyProtection="1"/>
    <xf numFmtId="14" fontId="85" fillId="0" borderId="0" xfId="0" applyNumberFormat="1" applyFont="1"/>
    <xf numFmtId="169" fontId="9" fillId="37" borderId="0" xfId="7" applyNumberFormat="1" applyFont="1" applyFill="1" applyBorder="1"/>
    <xf numFmtId="169" fontId="9" fillId="37" borderId="103" xfId="7" applyNumberFormat="1" applyFont="1" applyFill="1" applyBorder="1"/>
    <xf numFmtId="169" fontId="2" fillId="0" borderId="3" xfId="7" applyNumberFormat="1" applyFont="1" applyFill="1" applyBorder="1" applyAlignment="1" applyProtection="1">
      <alignment vertical="center" wrapText="1"/>
      <protection locked="0"/>
    </xf>
    <xf numFmtId="169" fontId="84" fillId="0" borderId="3" xfId="7" applyNumberFormat="1" applyFont="1" applyFill="1" applyBorder="1" applyAlignment="1" applyProtection="1">
      <alignment vertical="center" wrapText="1"/>
      <protection locked="0"/>
    </xf>
    <xf numFmtId="169" fontId="84" fillId="0" borderId="22" xfId="7" applyNumberFormat="1" applyFont="1" applyFill="1" applyBorder="1" applyAlignment="1" applyProtection="1">
      <alignment vertical="center" wrapText="1"/>
      <protection locked="0"/>
    </xf>
    <xf numFmtId="169" fontId="2" fillId="0" borderId="3" xfId="7" applyNumberFormat="1" applyFont="1" applyFill="1" applyBorder="1" applyAlignment="1" applyProtection="1">
      <alignment horizontal="right" vertical="center" wrapText="1"/>
      <protection locked="0"/>
    </xf>
    <xf numFmtId="169" fontId="45" fillId="0" borderId="3" xfId="7" applyNumberFormat="1" applyFont="1" applyFill="1" applyBorder="1" applyAlignment="1" applyProtection="1">
      <alignment horizontal="right" vertical="center" wrapText="1"/>
      <protection locked="0"/>
    </xf>
    <xf numFmtId="169" fontId="2" fillId="2" borderId="3" xfId="7" applyNumberFormat="1" applyFont="1" applyFill="1" applyBorder="1" applyAlignment="1" applyProtection="1">
      <alignment vertical="center"/>
      <protection locked="0"/>
    </xf>
    <xf numFmtId="169" fontId="87" fillId="2" borderId="3" xfId="7" applyNumberFormat="1" applyFont="1" applyFill="1" applyBorder="1" applyAlignment="1" applyProtection="1">
      <alignment vertical="center"/>
      <protection locked="0"/>
    </xf>
    <xf numFmtId="169" fontId="87" fillId="2" borderId="22" xfId="7" applyNumberFormat="1" applyFont="1" applyFill="1" applyBorder="1" applyAlignment="1" applyProtection="1">
      <alignment vertical="center"/>
      <protection locked="0"/>
    </xf>
    <xf numFmtId="9" fontId="2" fillId="0" borderId="3" xfId="20962" applyFont="1" applyBorder="1" applyAlignment="1" applyProtection="1">
      <alignment horizontal="right" vertical="center" wrapText="1"/>
      <protection locked="0"/>
    </xf>
    <xf numFmtId="9" fontId="84" fillId="0" borderId="3" xfId="20962" applyFont="1" applyBorder="1" applyAlignment="1" applyProtection="1">
      <alignment vertical="center" wrapText="1"/>
      <protection locked="0"/>
    </xf>
    <xf numFmtId="9" fontId="84" fillId="0" borderId="22" xfId="20962" applyFont="1" applyBorder="1" applyAlignment="1" applyProtection="1">
      <alignment vertical="center" wrapText="1"/>
      <protection locked="0"/>
    </xf>
    <xf numFmtId="9" fontId="9" fillId="37" borderId="0" xfId="20962" applyFont="1" applyFill="1" applyBorder="1"/>
    <xf numFmtId="9" fontId="9" fillId="37" borderId="103" xfId="20962" applyFont="1" applyFill="1" applyBorder="1"/>
    <xf numFmtId="9" fontId="2" fillId="2" borderId="3" xfId="20962" applyFont="1" applyFill="1" applyBorder="1" applyAlignment="1" applyProtection="1">
      <alignment vertical="center"/>
      <protection locked="0"/>
    </xf>
    <xf numFmtId="9" fontId="87" fillId="2" borderId="3" xfId="20962" applyFont="1" applyFill="1" applyBorder="1" applyAlignment="1" applyProtection="1">
      <alignment vertical="center"/>
      <protection locked="0"/>
    </xf>
    <xf numFmtId="9" fontId="87" fillId="2" borderId="22" xfId="20962" applyFont="1" applyFill="1" applyBorder="1" applyAlignment="1" applyProtection="1">
      <alignment vertical="center"/>
      <protection locked="0"/>
    </xf>
    <xf numFmtId="9" fontId="84" fillId="0" borderId="3" xfId="20962" applyFont="1" applyFill="1" applyBorder="1" applyAlignment="1" applyProtection="1">
      <alignment horizontal="center" vertical="center" wrapText="1"/>
      <protection locked="0"/>
    </xf>
    <xf numFmtId="9" fontId="84" fillId="0" borderId="22" xfId="20962" applyFont="1" applyFill="1" applyBorder="1" applyAlignment="1" applyProtection="1">
      <alignment horizontal="center" vertical="center" wrapText="1"/>
      <protection locked="0"/>
    </xf>
    <xf numFmtId="9" fontId="2" fillId="2" borderId="25" xfId="20962" applyFont="1" applyFill="1" applyBorder="1" applyAlignment="1" applyProtection="1">
      <alignment vertical="center"/>
      <protection locked="0"/>
    </xf>
    <xf numFmtId="9" fontId="87" fillId="2" borderId="25" xfId="20962" applyFont="1" applyFill="1" applyBorder="1" applyAlignment="1" applyProtection="1">
      <alignment vertical="center"/>
      <protection locked="0"/>
    </xf>
    <xf numFmtId="9" fontId="87" fillId="2" borderId="26" xfId="20962" applyFont="1" applyFill="1" applyBorder="1" applyAlignment="1" applyProtection="1">
      <alignment vertical="center"/>
      <protection locked="0"/>
    </xf>
    <xf numFmtId="9" fontId="2" fillId="0" borderId="3" xfId="20962" applyFont="1" applyFill="1" applyBorder="1" applyAlignment="1" applyProtection="1">
      <alignment horizontal="center" vertical="center" wrapText="1"/>
      <protection locked="0"/>
    </xf>
    <xf numFmtId="169" fontId="2" fillId="0" borderId="3" xfId="7" applyNumberFormat="1" applyFont="1" applyFill="1" applyBorder="1" applyAlignment="1" applyProtection="1">
      <alignment horizontal="right"/>
    </xf>
    <xf numFmtId="169" fontId="2" fillId="36" borderId="3" xfId="7" applyNumberFormat="1" applyFont="1" applyFill="1" applyBorder="1" applyAlignment="1" applyProtection="1">
      <alignment horizontal="right"/>
    </xf>
    <xf numFmtId="169" fontId="2" fillId="36" borderId="22" xfId="7" applyNumberFormat="1" applyFont="1" applyFill="1" applyBorder="1" applyAlignment="1" applyProtection="1">
      <alignment horizontal="right"/>
    </xf>
    <xf numFmtId="169" fontId="2" fillId="0" borderId="25" xfId="7" applyNumberFormat="1" applyFont="1" applyFill="1" applyBorder="1" applyAlignment="1" applyProtection="1">
      <alignment horizontal="right"/>
    </xf>
    <xf numFmtId="169" fontId="2" fillId="36" borderId="25" xfId="7" applyNumberFormat="1" applyFont="1" applyFill="1" applyBorder="1" applyAlignment="1" applyProtection="1">
      <alignment horizontal="right"/>
    </xf>
    <xf numFmtId="169" fontId="2" fillId="36" borderId="26" xfId="7" applyNumberFormat="1" applyFont="1" applyFill="1" applyBorder="1" applyAlignment="1" applyProtection="1">
      <alignment horizontal="right"/>
    </xf>
    <xf numFmtId="0" fontId="110" fillId="0" borderId="107" xfId="0" applyFont="1" applyBorder="1" applyAlignment="1">
      <alignment wrapText="1"/>
    </xf>
    <xf numFmtId="9" fontId="84" fillId="0" borderId="23" xfId="20962" applyFont="1" applyBorder="1" applyAlignment="1"/>
    <xf numFmtId="0" fontId="2" fillId="0" borderId="94" xfId="0" applyFont="1" applyBorder="1" applyAlignment="1">
      <alignment vertical="center"/>
    </xf>
    <xf numFmtId="0" fontId="2" fillId="0" borderId="97" xfId="0" applyFont="1" applyBorder="1" applyAlignment="1">
      <alignment wrapText="1"/>
    </xf>
    <xf numFmtId="170" fontId="84" fillId="0" borderId="23" xfId="20962" applyNumberFormat="1" applyFont="1" applyBorder="1" applyAlignment="1"/>
    <xf numFmtId="170" fontId="84" fillId="0" borderId="109" xfId="20962" applyNumberFormat="1" applyFont="1" applyBorder="1" applyAlignment="1"/>
    <xf numFmtId="168" fontId="3" fillId="0" borderId="0" xfId="7" applyFont="1" applyFill="1" applyAlignment="1">
      <alignment horizontal="left" vertical="center"/>
    </xf>
    <xf numFmtId="0" fontId="88" fillId="0" borderId="11" xfId="0" applyFont="1" applyBorder="1" applyAlignment="1">
      <alignment horizontal="right" wrapText="1" indent="1"/>
    </xf>
    <xf numFmtId="9" fontId="3" fillId="0" borderId="88" xfId="20962" applyFont="1" applyBorder="1"/>
    <xf numFmtId="169" fontId="3" fillId="0" borderId="92" xfId="7" applyNumberFormat="1" applyFont="1" applyFill="1" applyBorder="1" applyAlignment="1">
      <alignment vertical="center"/>
    </xf>
    <xf numFmtId="169" fontId="3" fillId="0" borderId="70" xfId="7" applyNumberFormat="1" applyFont="1" applyFill="1" applyBorder="1" applyAlignment="1">
      <alignment vertical="center"/>
    </xf>
    <xf numFmtId="169" fontId="3" fillId="3" borderId="90" xfId="7" applyNumberFormat="1" applyFont="1" applyFill="1" applyBorder="1" applyAlignment="1">
      <alignment vertical="center"/>
    </xf>
    <xf numFmtId="169" fontId="3" fillId="3" borderId="91" xfId="7" applyNumberFormat="1" applyFont="1" applyFill="1" applyBorder="1" applyAlignment="1">
      <alignment vertical="center"/>
    </xf>
    <xf numFmtId="169" fontId="3" fillId="0" borderId="87" xfId="7" applyNumberFormat="1" applyFont="1" applyFill="1" applyBorder="1" applyAlignment="1">
      <alignment vertical="center"/>
    </xf>
    <xf numFmtId="169" fontId="3" fillId="0" borderId="93" xfId="7" applyNumberFormat="1" applyFont="1" applyFill="1" applyBorder="1" applyAlignment="1">
      <alignment vertical="center"/>
    </xf>
    <xf numFmtId="169" fontId="3" fillId="0" borderId="88" xfId="7" applyNumberFormat="1" applyFont="1" applyFill="1" applyBorder="1" applyAlignment="1">
      <alignment vertical="center"/>
    </xf>
    <xf numFmtId="169" fontId="3" fillId="0" borderId="25" xfId="7" applyNumberFormat="1" applyFont="1" applyFill="1" applyBorder="1" applyAlignment="1">
      <alignment vertical="center"/>
    </xf>
    <xf numFmtId="169" fontId="3" fillId="0" borderId="27" xfId="7" applyNumberFormat="1" applyFont="1" applyFill="1" applyBorder="1" applyAlignment="1">
      <alignment vertical="center"/>
    </xf>
    <xf numFmtId="169" fontId="3" fillId="0" borderId="26" xfId="7" applyNumberFormat="1" applyFont="1" applyFill="1" applyBorder="1" applyAlignment="1">
      <alignment vertical="center"/>
    </xf>
    <xf numFmtId="170" fontId="4" fillId="0" borderId="101" xfId="20962" applyNumberFormat="1" applyFont="1" applyFill="1" applyBorder="1" applyAlignment="1">
      <alignment vertical="center"/>
    </xf>
    <xf numFmtId="170" fontId="4" fillId="0" borderId="102" xfId="20962" applyNumberFormat="1" applyFont="1" applyFill="1" applyBorder="1" applyAlignment="1">
      <alignment vertical="center"/>
    </xf>
    <xf numFmtId="9" fontId="104" fillId="0" borderId="106" xfId="20962" applyFont="1" applyFill="1" applyBorder="1" applyAlignment="1" applyProtection="1">
      <alignment horizontal="right" vertical="center"/>
      <protection locked="0"/>
    </xf>
    <xf numFmtId="183" fontId="95" fillId="0" borderId="19" xfId="0" applyNumberFormat="1" applyFont="1" applyFill="1" applyBorder="1" applyAlignment="1">
      <alignment horizontal="left" vertical="center" wrapText="1" indent="1"/>
    </xf>
    <xf numFmtId="183" fontId="3" fillId="0" borderId="19" xfId="0" applyNumberFormat="1" applyFont="1" applyFill="1" applyBorder="1" applyAlignment="1">
      <alignment horizontal="center" vertical="center" wrapText="1"/>
    </xf>
    <xf numFmtId="183" fontId="3" fillId="0" borderId="20" xfId="0" applyNumberFormat="1" applyFont="1" applyFill="1" applyBorder="1" applyAlignment="1">
      <alignment horizontal="center" vertical="center" wrapText="1"/>
    </xf>
    <xf numFmtId="169" fontId="85" fillId="0" borderId="0" xfId="0" applyNumberFormat="1" applyFont="1"/>
    <xf numFmtId="197" fontId="85" fillId="0" borderId="0" xfId="0" applyNumberFormat="1" applyFont="1"/>
    <xf numFmtId="38" fontId="84" fillId="0" borderId="0" xfId="0" applyNumberFormat="1" applyFont="1"/>
    <xf numFmtId="169" fontId="85" fillId="0" borderId="0" xfId="0" applyNumberFormat="1" applyFont="1" applyFill="1"/>
    <xf numFmtId="3" fontId="89" fillId="0" borderId="0" xfId="0" applyNumberFormat="1" applyFont="1"/>
    <xf numFmtId="197" fontId="85" fillId="0" borderId="0" xfId="0" applyNumberFormat="1" applyFont="1" applyFill="1"/>
    <xf numFmtId="169" fontId="3" fillId="0" borderId="0" xfId="0" applyNumberFormat="1" applyFont="1"/>
    <xf numFmtId="169" fontId="0" fillId="0" borderId="0" xfId="0" applyNumberFormat="1"/>
    <xf numFmtId="0" fontId="2" fillId="0" borderId="107" xfId="0" applyFont="1" applyBorder="1" applyAlignment="1">
      <alignment wrapText="1"/>
    </xf>
    <xf numFmtId="169" fontId="3" fillId="0" borderId="88" xfId="7" applyNumberFormat="1" applyFont="1" applyFill="1" applyBorder="1" applyAlignment="1">
      <alignment horizontal="right" vertical="center" wrapText="1"/>
    </xf>
    <xf numFmtId="169" fontId="4" fillId="36" borderId="88" xfId="7" applyNumberFormat="1" applyFont="1" applyFill="1" applyBorder="1" applyAlignment="1">
      <alignment horizontal="left" vertical="center" wrapText="1"/>
    </xf>
    <xf numFmtId="169" fontId="4" fillId="36" borderId="88" xfId="7" applyNumberFormat="1" applyFont="1" applyFill="1" applyBorder="1" applyAlignment="1">
      <alignment horizontal="center" vertical="center" wrapText="1"/>
    </xf>
    <xf numFmtId="169" fontId="3" fillId="0" borderId="26" xfId="7" applyNumberFormat="1" applyFont="1" applyFill="1" applyBorder="1" applyAlignment="1">
      <alignment horizontal="right" vertical="center" wrapText="1"/>
    </xf>
    <xf numFmtId="183" fontId="3" fillId="0" borderId="19" xfId="0" applyNumberFormat="1" applyFont="1" applyBorder="1" applyAlignment="1">
      <alignment horizontal="center" vertical="center" wrapText="1"/>
    </xf>
    <xf numFmtId="183" fontId="3" fillId="0" borderId="20" xfId="0" applyNumberFormat="1" applyFont="1" applyBorder="1" applyAlignment="1">
      <alignment horizontal="center" vertical="center" wrapText="1"/>
    </xf>
    <xf numFmtId="0" fontId="84" fillId="0" borderId="106" xfId="0" applyFont="1" applyBorder="1" applyAlignment="1">
      <alignment vertical="center" wrapText="1"/>
    </xf>
    <xf numFmtId="3" fontId="102" fillId="36" borderId="106" xfId="0" applyNumberFormat="1" applyFont="1" applyFill="1" applyBorder="1" applyAlignment="1">
      <alignment vertical="center" wrapText="1"/>
    </xf>
    <xf numFmtId="3" fontId="102" fillId="0" borderId="106" xfId="0" applyNumberFormat="1" applyFont="1" applyBorder="1" applyAlignment="1">
      <alignment vertical="center" wrapText="1"/>
    </xf>
    <xf numFmtId="14" fontId="2" fillId="3" borderId="106" xfId="8" quotePrefix="1" applyNumberFormat="1" applyFont="1" applyFill="1" applyBorder="1" applyAlignment="1" applyProtection="1">
      <alignment horizontal="left"/>
      <protection locked="0"/>
    </xf>
    <xf numFmtId="3" fontId="102" fillId="0" borderId="106" xfId="0" applyNumberFormat="1" applyFont="1" applyFill="1" applyBorder="1" applyAlignment="1">
      <alignment vertical="center" wrapText="1"/>
    </xf>
    <xf numFmtId="197" fontId="3" fillId="0" borderId="0" xfId="0" applyNumberFormat="1" applyFont="1"/>
    <xf numFmtId="0" fontId="92" fillId="0" borderId="72" xfId="0" applyFont="1" applyBorder="1" applyAlignment="1">
      <alignment horizontal="left" wrapText="1"/>
    </xf>
    <xf numFmtId="0" fontId="92" fillId="0" borderId="71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3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7" xfId="0" applyFont="1" applyFill="1" applyBorder="1" applyAlignment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77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7" fillId="3" borderId="78" xfId="13" applyFont="1" applyFill="1" applyBorder="1" applyAlignment="1" applyProtection="1">
      <alignment horizontal="center" vertical="center" wrapText="1"/>
      <protection locked="0"/>
    </xf>
    <xf numFmtId="0" fontId="97" fillId="3" borderId="70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9" fontId="45" fillId="3" borderId="76" xfId="1" applyNumberFormat="1" applyFont="1" applyFill="1" applyBorder="1" applyAlignment="1" applyProtection="1">
      <alignment horizontal="center"/>
      <protection locked="0"/>
    </xf>
    <xf numFmtId="169" fontId="45" fillId="3" borderId="30" xfId="1" applyNumberFormat="1" applyFont="1" applyFill="1" applyBorder="1" applyAlignment="1" applyProtection="1">
      <alignment horizontal="center"/>
      <protection locked="0"/>
    </xf>
    <xf numFmtId="169" fontId="45" fillId="3" borderId="31" xfId="1" applyNumberFormat="1" applyFont="1" applyFill="1" applyBorder="1" applyAlignment="1" applyProtection="1">
      <alignment horizontal="center"/>
      <protection locked="0"/>
    </xf>
    <xf numFmtId="169" fontId="45" fillId="0" borderId="18" xfId="1" applyNumberFormat="1" applyFont="1" applyFill="1" applyBorder="1" applyAlignment="1" applyProtection="1">
      <alignment horizontal="center"/>
      <protection locked="0"/>
    </xf>
    <xf numFmtId="169" fontId="45" fillId="0" borderId="19" xfId="1" applyNumberFormat="1" applyFont="1" applyFill="1" applyBorder="1" applyAlignment="1" applyProtection="1">
      <alignment horizontal="center"/>
      <protection locked="0"/>
    </xf>
    <xf numFmtId="169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9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169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86" fillId="0" borderId="81" xfId="0" applyFont="1" applyBorder="1" applyAlignment="1">
      <alignment horizontal="center"/>
    </xf>
    <xf numFmtId="0" fontId="86" fillId="0" borderId="8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98" fillId="0" borderId="58" xfId="0" applyFont="1" applyFill="1" applyBorder="1" applyAlignment="1">
      <alignment horizontal="left" vertical="center"/>
    </xf>
    <xf numFmtId="0" fontId="98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168" fontId="84" fillId="0" borderId="0" xfId="7" applyFont="1"/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zoomScaleNormal="100" workbookViewId="0">
      <selection activeCell="B29" sqref="B29"/>
    </sheetView>
  </sheetViews>
  <sheetFormatPr defaultColWidth="9.140625" defaultRowHeight="14.25"/>
  <cols>
    <col min="1" max="1" width="10.28515625" style="4" customWidth="1"/>
    <col min="2" max="2" width="98.7109375" style="5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195"/>
      <c r="B1" s="240" t="s">
        <v>351</v>
      </c>
      <c r="C1" s="195"/>
    </row>
    <row r="2" spans="1:3">
      <c r="A2" s="241">
        <v>1</v>
      </c>
      <c r="B2" s="390" t="s">
        <v>352</v>
      </c>
      <c r="C2" s="195" t="s">
        <v>487</v>
      </c>
    </row>
    <row r="3" spans="1:3">
      <c r="A3" s="241">
        <v>2</v>
      </c>
      <c r="B3" s="391" t="s">
        <v>348</v>
      </c>
      <c r="C3" s="195" t="s">
        <v>510</v>
      </c>
    </row>
    <row r="4" spans="1:3">
      <c r="A4" s="241">
        <v>3</v>
      </c>
      <c r="B4" s="392" t="s">
        <v>353</v>
      </c>
      <c r="C4" s="195" t="s">
        <v>489</v>
      </c>
    </row>
    <row r="5" spans="1:3">
      <c r="A5" s="242">
        <v>4</v>
      </c>
      <c r="B5" s="393" t="s">
        <v>349</v>
      </c>
      <c r="C5" s="195" t="s">
        <v>488</v>
      </c>
    </row>
    <row r="6" spans="1:3" s="243" customFormat="1" ht="59.25" customHeight="1">
      <c r="A6" s="535" t="s">
        <v>428</v>
      </c>
      <c r="B6" s="536"/>
      <c r="C6" s="536"/>
    </row>
    <row r="7" spans="1:3" ht="15">
      <c r="A7" s="244" t="s">
        <v>29</v>
      </c>
      <c r="B7" s="240" t="s">
        <v>350</v>
      </c>
    </row>
    <row r="8" spans="1:3">
      <c r="A8" s="195">
        <v>1</v>
      </c>
      <c r="B8" s="290" t="s">
        <v>20</v>
      </c>
    </row>
    <row r="9" spans="1:3">
      <c r="A9" s="195">
        <v>2</v>
      </c>
      <c r="B9" s="291" t="s">
        <v>21</v>
      </c>
    </row>
    <row r="10" spans="1:3">
      <c r="A10" s="195">
        <v>3</v>
      </c>
      <c r="B10" s="291" t="s">
        <v>22</v>
      </c>
    </row>
    <row r="11" spans="1:3">
      <c r="A11" s="195">
        <v>4</v>
      </c>
      <c r="B11" s="291" t="s">
        <v>23</v>
      </c>
      <c r="C11" s="110"/>
    </row>
    <row r="12" spans="1:3">
      <c r="A12" s="195">
        <v>5</v>
      </c>
      <c r="B12" s="291" t="s">
        <v>24</v>
      </c>
    </row>
    <row r="13" spans="1:3">
      <c r="A13" s="195">
        <v>6</v>
      </c>
      <c r="B13" s="292" t="s">
        <v>360</v>
      </c>
    </row>
    <row r="14" spans="1:3">
      <c r="A14" s="195">
        <v>7</v>
      </c>
      <c r="B14" s="291" t="s">
        <v>354</v>
      </c>
    </row>
    <row r="15" spans="1:3">
      <c r="A15" s="195">
        <v>8</v>
      </c>
      <c r="B15" s="291" t="s">
        <v>355</v>
      </c>
    </row>
    <row r="16" spans="1:3">
      <c r="A16" s="195">
        <v>9</v>
      </c>
      <c r="B16" s="291" t="s">
        <v>25</v>
      </c>
    </row>
    <row r="17" spans="1:2">
      <c r="A17" s="389" t="s">
        <v>427</v>
      </c>
      <c r="B17" s="388" t="s">
        <v>413</v>
      </c>
    </row>
    <row r="18" spans="1:2">
      <c r="A18" s="195">
        <v>10</v>
      </c>
      <c r="B18" s="291" t="s">
        <v>26</v>
      </c>
    </row>
    <row r="19" spans="1:2">
      <c r="A19" s="195">
        <v>11</v>
      </c>
      <c r="B19" s="292" t="s">
        <v>356</v>
      </c>
    </row>
    <row r="20" spans="1:2">
      <c r="A20" s="195">
        <v>12</v>
      </c>
      <c r="B20" s="292" t="s">
        <v>27</v>
      </c>
    </row>
    <row r="21" spans="1:2">
      <c r="A21" s="446">
        <v>13</v>
      </c>
      <c r="B21" s="447" t="s">
        <v>357</v>
      </c>
    </row>
    <row r="22" spans="1:2">
      <c r="A22" s="446">
        <v>14</v>
      </c>
      <c r="B22" s="448" t="s">
        <v>384</v>
      </c>
    </row>
    <row r="23" spans="1:2">
      <c r="A23" s="449">
        <v>15</v>
      </c>
      <c r="B23" s="450" t="s">
        <v>28</v>
      </c>
    </row>
    <row r="24" spans="1:2">
      <c r="A24" s="449">
        <v>15.1</v>
      </c>
      <c r="B24" s="451" t="s">
        <v>441</v>
      </c>
    </row>
    <row r="25" spans="1:2">
      <c r="A25" s="113"/>
      <c r="B25" s="15"/>
    </row>
    <row r="26" spans="1:2">
      <c r="A26" s="113"/>
      <c r="B26" s="15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zoomScale="90" zoomScaleNormal="90" workbookViewId="0">
      <pane xSplit="1" ySplit="5" topLeftCell="B6" activePane="bottomRight" state="frozen"/>
      <selection activeCell="D6" sqref="D6:D41"/>
      <selection pane="topRight" activeCell="D6" sqref="D6:D41"/>
      <selection pane="bottomLeft" activeCell="D6" sqref="D6:D41"/>
      <selection pane="bottomRight" activeCell="D6" sqref="D6:D41"/>
    </sheetView>
  </sheetViews>
  <sheetFormatPr defaultColWidth="9.140625" defaultRowHeight="12.75"/>
  <cols>
    <col min="1" max="1" width="9.5703125" style="113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4">
      <c r="A1" s="2" t="s">
        <v>30</v>
      </c>
      <c r="B1" s="3" t="str">
        <f>'Info '!C2</f>
        <v>JSC ProCredit Bank</v>
      </c>
    </row>
    <row r="2" spans="1:4" s="102" customFormat="1" ht="15.75" customHeight="1">
      <c r="A2" s="102" t="s">
        <v>31</v>
      </c>
      <c r="B2" s="456">
        <f>'1. key ratios '!B2</f>
        <v>43646</v>
      </c>
    </row>
    <row r="3" spans="1:4" s="102" customFormat="1" ht="15.75" customHeight="1"/>
    <row r="4" spans="1:4" ht="13.5" thickBot="1">
      <c r="A4" s="113" t="s">
        <v>252</v>
      </c>
      <c r="B4" s="177" t="s">
        <v>251</v>
      </c>
    </row>
    <row r="5" spans="1:4">
      <c r="A5" s="114" t="s">
        <v>6</v>
      </c>
      <c r="B5" s="115"/>
      <c r="C5" s="116" t="s">
        <v>73</v>
      </c>
    </row>
    <row r="6" spans="1:4">
      <c r="A6" s="117">
        <v>1</v>
      </c>
      <c r="B6" s="118" t="s">
        <v>250</v>
      </c>
      <c r="C6" s="119">
        <v>185813186.0478</v>
      </c>
      <c r="D6" s="229"/>
    </row>
    <row r="7" spans="1:4">
      <c r="A7" s="117">
        <v>2</v>
      </c>
      <c r="B7" s="120" t="s">
        <v>249</v>
      </c>
      <c r="C7" s="121">
        <v>88914815</v>
      </c>
      <c r="D7" s="229"/>
    </row>
    <row r="8" spans="1:4">
      <c r="A8" s="117">
        <v>3</v>
      </c>
      <c r="B8" s="122" t="s">
        <v>248</v>
      </c>
      <c r="C8" s="121">
        <v>36388151.469999999</v>
      </c>
      <c r="D8" s="229"/>
    </row>
    <row r="9" spans="1:4">
      <c r="A9" s="117">
        <v>4</v>
      </c>
      <c r="B9" s="122" t="s">
        <v>247</v>
      </c>
      <c r="C9" s="121"/>
      <c r="D9" s="229"/>
    </row>
    <row r="10" spans="1:4">
      <c r="A10" s="117">
        <v>5</v>
      </c>
      <c r="B10" s="122" t="s">
        <v>246</v>
      </c>
      <c r="C10" s="121"/>
      <c r="D10" s="229"/>
    </row>
    <row r="11" spans="1:4">
      <c r="A11" s="117">
        <v>6</v>
      </c>
      <c r="B11" s="123" t="s">
        <v>245</v>
      </c>
      <c r="C11" s="121">
        <v>60510219.577800006</v>
      </c>
      <c r="D11" s="229"/>
    </row>
    <row r="12" spans="1:4" s="87" customFormat="1">
      <c r="A12" s="117">
        <v>7</v>
      </c>
      <c r="B12" s="118" t="s">
        <v>244</v>
      </c>
      <c r="C12" s="124">
        <v>7485456.0487302076</v>
      </c>
      <c r="D12" s="229"/>
    </row>
    <row r="13" spans="1:4" s="87" customFormat="1">
      <c r="A13" s="117">
        <v>8</v>
      </c>
      <c r="B13" s="125" t="s">
        <v>243</v>
      </c>
      <c r="C13" s="126"/>
      <c r="D13" s="229"/>
    </row>
    <row r="14" spans="1:4" s="87" customFormat="1" ht="25.5">
      <c r="A14" s="117">
        <v>9</v>
      </c>
      <c r="B14" s="127" t="s">
        <v>242</v>
      </c>
      <c r="C14" s="126"/>
      <c r="D14" s="229"/>
    </row>
    <row r="15" spans="1:4" s="87" customFormat="1">
      <c r="A15" s="117">
        <v>10</v>
      </c>
      <c r="B15" s="128" t="s">
        <v>241</v>
      </c>
      <c r="C15" s="126">
        <v>1290883.8687302084</v>
      </c>
      <c r="D15" s="229"/>
    </row>
    <row r="16" spans="1:4" s="87" customFormat="1">
      <c r="A16" s="117">
        <v>11</v>
      </c>
      <c r="B16" s="129" t="s">
        <v>240</v>
      </c>
      <c r="C16" s="126"/>
      <c r="D16" s="229"/>
    </row>
    <row r="17" spans="1:4" s="87" customFormat="1">
      <c r="A17" s="117">
        <v>12</v>
      </c>
      <c r="B17" s="128" t="s">
        <v>239</v>
      </c>
      <c r="C17" s="126"/>
      <c r="D17" s="229"/>
    </row>
    <row r="18" spans="1:4" s="87" customFormat="1">
      <c r="A18" s="117">
        <v>13</v>
      </c>
      <c r="B18" s="128" t="s">
        <v>238</v>
      </c>
      <c r="C18" s="126"/>
      <c r="D18" s="229"/>
    </row>
    <row r="19" spans="1:4" s="87" customFormat="1">
      <c r="A19" s="117">
        <v>14</v>
      </c>
      <c r="B19" s="128" t="s">
        <v>237</v>
      </c>
      <c r="C19" s="126"/>
      <c r="D19" s="229"/>
    </row>
    <row r="20" spans="1:4" s="87" customFormat="1">
      <c r="A20" s="117">
        <v>15</v>
      </c>
      <c r="B20" s="128" t="s">
        <v>236</v>
      </c>
      <c r="C20" s="126"/>
      <c r="D20" s="229"/>
    </row>
    <row r="21" spans="1:4" s="87" customFormat="1" ht="25.5">
      <c r="A21" s="117">
        <v>16</v>
      </c>
      <c r="B21" s="127" t="s">
        <v>235</v>
      </c>
      <c r="C21" s="126"/>
      <c r="D21" s="229"/>
    </row>
    <row r="22" spans="1:4" s="87" customFormat="1">
      <c r="A22" s="117">
        <v>17</v>
      </c>
      <c r="B22" s="130" t="s">
        <v>234</v>
      </c>
      <c r="C22" s="126">
        <v>6194572.1799999997</v>
      </c>
      <c r="D22" s="229"/>
    </row>
    <row r="23" spans="1:4" s="87" customFormat="1">
      <c r="A23" s="117">
        <v>18</v>
      </c>
      <c r="B23" s="127" t="s">
        <v>233</v>
      </c>
      <c r="C23" s="126">
        <v>0</v>
      </c>
      <c r="D23" s="229"/>
    </row>
    <row r="24" spans="1:4" s="87" customFormat="1" ht="25.5">
      <c r="A24" s="117">
        <v>19</v>
      </c>
      <c r="B24" s="127" t="s">
        <v>210</v>
      </c>
      <c r="C24" s="126">
        <v>0</v>
      </c>
      <c r="D24" s="229"/>
    </row>
    <row r="25" spans="1:4" s="87" customFormat="1">
      <c r="A25" s="117">
        <v>20</v>
      </c>
      <c r="B25" s="131" t="s">
        <v>232</v>
      </c>
      <c r="C25" s="126">
        <v>0</v>
      </c>
      <c r="D25" s="229"/>
    </row>
    <row r="26" spans="1:4" s="87" customFormat="1">
      <c r="A26" s="117">
        <v>21</v>
      </c>
      <c r="B26" s="131" t="s">
        <v>231</v>
      </c>
      <c r="C26" s="126">
        <v>0</v>
      </c>
      <c r="D26" s="229"/>
    </row>
    <row r="27" spans="1:4" s="87" customFormat="1">
      <c r="A27" s="117">
        <v>22</v>
      </c>
      <c r="B27" s="131" t="s">
        <v>230</v>
      </c>
      <c r="C27" s="126">
        <v>0</v>
      </c>
      <c r="D27" s="229"/>
    </row>
    <row r="28" spans="1:4" s="87" customFormat="1">
      <c r="A28" s="117">
        <v>23</v>
      </c>
      <c r="B28" s="132" t="s">
        <v>229</v>
      </c>
      <c r="C28" s="124">
        <v>178327729.99906981</v>
      </c>
      <c r="D28" s="229"/>
    </row>
    <row r="29" spans="1:4" s="87" customFormat="1">
      <c r="A29" s="133"/>
      <c r="B29" s="134"/>
      <c r="C29" s="126"/>
      <c r="D29" s="229"/>
    </row>
    <row r="30" spans="1:4" s="87" customFormat="1">
      <c r="A30" s="133">
        <v>24</v>
      </c>
      <c r="B30" s="132" t="s">
        <v>228</v>
      </c>
      <c r="C30" s="124">
        <v>0</v>
      </c>
      <c r="D30" s="229"/>
    </row>
    <row r="31" spans="1:4" s="87" customFormat="1">
      <c r="A31" s="133">
        <v>25</v>
      </c>
      <c r="B31" s="122" t="s">
        <v>227</v>
      </c>
      <c r="C31" s="135">
        <v>0</v>
      </c>
      <c r="D31" s="229"/>
    </row>
    <row r="32" spans="1:4" s="87" customFormat="1">
      <c r="A32" s="133">
        <v>26</v>
      </c>
      <c r="B32" s="136" t="s">
        <v>309</v>
      </c>
      <c r="C32" s="126"/>
      <c r="D32" s="229"/>
    </row>
    <row r="33" spans="1:4" s="87" customFormat="1">
      <c r="A33" s="133">
        <v>27</v>
      </c>
      <c r="B33" s="136" t="s">
        <v>226</v>
      </c>
      <c r="C33" s="126"/>
      <c r="D33" s="229"/>
    </row>
    <row r="34" spans="1:4" s="87" customFormat="1">
      <c r="A34" s="133">
        <v>28</v>
      </c>
      <c r="B34" s="122" t="s">
        <v>225</v>
      </c>
      <c r="C34" s="126"/>
      <c r="D34" s="229"/>
    </row>
    <row r="35" spans="1:4" s="87" customFormat="1">
      <c r="A35" s="133">
        <v>29</v>
      </c>
      <c r="B35" s="132" t="s">
        <v>224</v>
      </c>
      <c r="C35" s="124">
        <v>0</v>
      </c>
      <c r="D35" s="229"/>
    </row>
    <row r="36" spans="1:4" s="87" customFormat="1">
      <c r="A36" s="133">
        <v>30</v>
      </c>
      <c r="B36" s="127" t="s">
        <v>223</v>
      </c>
      <c r="C36" s="126">
        <v>0</v>
      </c>
      <c r="D36" s="229"/>
    </row>
    <row r="37" spans="1:4" s="87" customFormat="1">
      <c r="A37" s="133">
        <v>31</v>
      </c>
      <c r="B37" s="128" t="s">
        <v>222</v>
      </c>
      <c r="C37" s="126">
        <v>0</v>
      </c>
      <c r="D37" s="229"/>
    </row>
    <row r="38" spans="1:4" s="87" customFormat="1" ht="25.5">
      <c r="A38" s="133">
        <v>32</v>
      </c>
      <c r="B38" s="127" t="s">
        <v>221</v>
      </c>
      <c r="C38" s="126">
        <v>0</v>
      </c>
      <c r="D38" s="229"/>
    </row>
    <row r="39" spans="1:4" s="87" customFormat="1" ht="25.5">
      <c r="A39" s="133">
        <v>33</v>
      </c>
      <c r="B39" s="127" t="s">
        <v>210</v>
      </c>
      <c r="C39" s="126">
        <v>0</v>
      </c>
      <c r="D39" s="229"/>
    </row>
    <row r="40" spans="1:4" s="87" customFormat="1">
      <c r="A40" s="133">
        <v>34</v>
      </c>
      <c r="B40" s="131" t="s">
        <v>220</v>
      </c>
      <c r="C40" s="126">
        <v>0</v>
      </c>
      <c r="D40" s="229"/>
    </row>
    <row r="41" spans="1:4" s="87" customFormat="1">
      <c r="A41" s="133">
        <v>35</v>
      </c>
      <c r="B41" s="132" t="s">
        <v>219</v>
      </c>
      <c r="C41" s="124">
        <v>0</v>
      </c>
      <c r="D41" s="229"/>
    </row>
    <row r="42" spans="1:4" s="87" customFormat="1">
      <c r="A42" s="133"/>
      <c r="B42" s="134"/>
      <c r="C42" s="126"/>
      <c r="D42" s="229"/>
    </row>
    <row r="43" spans="1:4" s="87" customFormat="1">
      <c r="A43" s="133">
        <v>36</v>
      </c>
      <c r="B43" s="137" t="s">
        <v>218</v>
      </c>
      <c r="C43" s="124">
        <v>59131537.068162046</v>
      </c>
      <c r="D43" s="229"/>
    </row>
    <row r="44" spans="1:4" s="87" customFormat="1">
      <c r="A44" s="133">
        <v>37</v>
      </c>
      <c r="B44" s="122" t="s">
        <v>217</v>
      </c>
      <c r="C44" s="126">
        <v>45015500</v>
      </c>
      <c r="D44" s="229"/>
    </row>
    <row r="45" spans="1:4" s="87" customFormat="1">
      <c r="A45" s="133">
        <v>38</v>
      </c>
      <c r="B45" s="122" t="s">
        <v>216</v>
      </c>
      <c r="C45" s="126"/>
      <c r="D45" s="229"/>
    </row>
    <row r="46" spans="1:4" s="87" customFormat="1">
      <c r="A46" s="133">
        <v>39</v>
      </c>
      <c r="B46" s="122" t="s">
        <v>215</v>
      </c>
      <c r="C46" s="126">
        <v>14116037.068162046</v>
      </c>
      <c r="D46" s="229"/>
    </row>
    <row r="47" spans="1:4" s="87" customFormat="1">
      <c r="A47" s="133">
        <v>40</v>
      </c>
      <c r="B47" s="137" t="s">
        <v>214</v>
      </c>
      <c r="C47" s="124">
        <v>0</v>
      </c>
      <c r="D47" s="229"/>
    </row>
    <row r="48" spans="1:4" s="87" customFormat="1">
      <c r="A48" s="133">
        <v>41</v>
      </c>
      <c r="B48" s="127" t="s">
        <v>213</v>
      </c>
      <c r="C48" s="126">
        <v>0</v>
      </c>
      <c r="D48" s="229"/>
    </row>
    <row r="49" spans="1:4" s="87" customFormat="1">
      <c r="A49" s="133">
        <v>42</v>
      </c>
      <c r="B49" s="128" t="s">
        <v>212</v>
      </c>
      <c r="C49" s="126">
        <v>0</v>
      </c>
      <c r="D49" s="229"/>
    </row>
    <row r="50" spans="1:4" s="87" customFormat="1">
      <c r="A50" s="133">
        <v>43</v>
      </c>
      <c r="B50" s="127" t="s">
        <v>211</v>
      </c>
      <c r="C50" s="126">
        <v>0</v>
      </c>
      <c r="D50" s="229"/>
    </row>
    <row r="51" spans="1:4" s="87" customFormat="1" ht="25.5">
      <c r="A51" s="133">
        <v>44</v>
      </c>
      <c r="B51" s="127" t="s">
        <v>210</v>
      </c>
      <c r="C51" s="126">
        <v>0</v>
      </c>
      <c r="D51" s="229"/>
    </row>
    <row r="52" spans="1:4" s="87" customFormat="1" ht="13.5" thickBot="1">
      <c r="A52" s="138">
        <v>45</v>
      </c>
      <c r="B52" s="139" t="s">
        <v>209</v>
      </c>
      <c r="C52" s="140">
        <v>59131537.068162046</v>
      </c>
      <c r="D52" s="229"/>
    </row>
    <row r="53" spans="1:4">
      <c r="D53" s="229"/>
    </row>
    <row r="54" spans="1:4">
      <c r="D54" s="229"/>
    </row>
    <row r="55" spans="1:4">
      <c r="B55" s="4" t="s">
        <v>7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D6" sqref="D6:D41"/>
    </sheetView>
  </sheetViews>
  <sheetFormatPr defaultColWidth="9.140625" defaultRowHeight="12.75"/>
  <cols>
    <col min="1" max="1" width="9.42578125" style="306" bestFit="1" customWidth="1"/>
    <col min="2" max="2" width="59" style="306" customWidth="1"/>
    <col min="3" max="3" width="16.7109375" style="306" bestFit="1" customWidth="1"/>
    <col min="4" max="4" width="14.28515625" style="306" bestFit="1" customWidth="1"/>
    <col min="5" max="16384" width="9.140625" style="306"/>
  </cols>
  <sheetData>
    <row r="1" spans="1:6" ht="15">
      <c r="A1" s="369" t="s">
        <v>30</v>
      </c>
      <c r="B1" s="370" t="str">
        <f>'Info '!C2</f>
        <v>JSC ProCredit Bank</v>
      </c>
    </row>
    <row r="2" spans="1:6" s="273" customFormat="1" ht="15.75" customHeight="1">
      <c r="A2" s="273" t="s">
        <v>31</v>
      </c>
      <c r="B2" s="457">
        <f>'1. key ratios '!B2</f>
        <v>43646</v>
      </c>
    </row>
    <row r="3" spans="1:6" s="273" customFormat="1" ht="15.75" customHeight="1"/>
    <row r="4" spans="1:6" ht="13.5" thickBot="1">
      <c r="A4" s="329" t="s">
        <v>412</v>
      </c>
      <c r="B4" s="378" t="s">
        <v>413</v>
      </c>
    </row>
    <row r="5" spans="1:6" s="379" customFormat="1" ht="12.75" customHeight="1">
      <c r="A5" s="444"/>
      <c r="B5" s="445" t="s">
        <v>416</v>
      </c>
      <c r="C5" s="371" t="s">
        <v>414</v>
      </c>
      <c r="D5" s="372" t="s">
        <v>415</v>
      </c>
    </row>
    <row r="6" spans="1:6" s="380" customFormat="1">
      <c r="A6" s="373">
        <v>1</v>
      </c>
      <c r="B6" s="440" t="s">
        <v>417</v>
      </c>
      <c r="C6" s="440"/>
      <c r="D6" s="374"/>
    </row>
    <row r="7" spans="1:6" s="380" customFormat="1">
      <c r="A7" s="375" t="s">
        <v>403</v>
      </c>
      <c r="B7" s="441" t="s">
        <v>418</v>
      </c>
      <c r="C7" s="433">
        <v>4.4999999999999998E-2</v>
      </c>
      <c r="D7" s="523">
        <v>57717933.324036911</v>
      </c>
      <c r="E7" s="495"/>
      <c r="F7" s="495"/>
    </row>
    <row r="8" spans="1:6" s="380" customFormat="1">
      <c r="A8" s="375" t="s">
        <v>404</v>
      </c>
      <c r="B8" s="441" t="s">
        <v>419</v>
      </c>
      <c r="C8" s="434">
        <v>0.06</v>
      </c>
      <c r="D8" s="523">
        <v>76957244.432049215</v>
      </c>
      <c r="E8" s="495"/>
      <c r="F8" s="495"/>
    </row>
    <row r="9" spans="1:6" s="380" customFormat="1">
      <c r="A9" s="375" t="s">
        <v>405</v>
      </c>
      <c r="B9" s="441" t="s">
        <v>420</v>
      </c>
      <c r="C9" s="434">
        <v>0.08</v>
      </c>
      <c r="D9" s="523">
        <v>102609659.2427323</v>
      </c>
      <c r="E9" s="495"/>
      <c r="F9" s="495"/>
    </row>
    <row r="10" spans="1:6" s="380" customFormat="1">
      <c r="A10" s="373" t="s">
        <v>406</v>
      </c>
      <c r="B10" s="440" t="s">
        <v>421</v>
      </c>
      <c r="C10" s="435"/>
      <c r="D10" s="524"/>
      <c r="E10" s="495"/>
      <c r="F10" s="495"/>
    </row>
    <row r="11" spans="1:6" s="381" customFormat="1">
      <c r="A11" s="376" t="s">
        <v>407</v>
      </c>
      <c r="B11" s="432" t="s">
        <v>422</v>
      </c>
      <c r="C11" s="436">
        <v>2.5000000000000001E-2</v>
      </c>
      <c r="D11" s="523">
        <v>32065518.513353843</v>
      </c>
      <c r="E11" s="495"/>
      <c r="F11" s="495"/>
    </row>
    <row r="12" spans="1:6" s="381" customFormat="1">
      <c r="A12" s="376" t="s">
        <v>408</v>
      </c>
      <c r="B12" s="432" t="s">
        <v>423</v>
      </c>
      <c r="C12" s="436">
        <v>0</v>
      </c>
      <c r="D12" s="523">
        <v>0</v>
      </c>
      <c r="E12" s="495"/>
      <c r="F12" s="495"/>
    </row>
    <row r="13" spans="1:6" s="381" customFormat="1">
      <c r="A13" s="376" t="s">
        <v>409</v>
      </c>
      <c r="B13" s="432" t="s">
        <v>424</v>
      </c>
      <c r="C13" s="436">
        <v>0</v>
      </c>
      <c r="D13" s="523">
        <v>0</v>
      </c>
      <c r="E13" s="495"/>
      <c r="F13" s="495"/>
    </row>
    <row r="14" spans="1:6" s="381" customFormat="1">
      <c r="A14" s="373" t="s">
        <v>410</v>
      </c>
      <c r="B14" s="440" t="s">
        <v>486</v>
      </c>
      <c r="C14" s="437"/>
      <c r="D14" s="524"/>
      <c r="E14" s="495"/>
      <c r="F14" s="495"/>
    </row>
    <row r="15" spans="1:6" s="381" customFormat="1">
      <c r="A15" s="376">
        <v>3.1</v>
      </c>
      <c r="B15" s="432" t="s">
        <v>429</v>
      </c>
      <c r="C15" s="436">
        <v>2.3618526339147787E-2</v>
      </c>
      <c r="D15" s="523">
        <v>30293611.74344315</v>
      </c>
      <c r="E15" s="495"/>
      <c r="F15" s="495"/>
    </row>
    <row r="16" spans="1:6" s="381" customFormat="1">
      <c r="A16" s="376">
        <v>3.2</v>
      </c>
      <c r="B16" s="432" t="s">
        <v>430</v>
      </c>
      <c r="C16" s="436">
        <v>3.1617327379805868E-2</v>
      </c>
      <c r="D16" s="523">
        <v>40553039.857597388</v>
      </c>
      <c r="E16" s="495"/>
      <c r="F16" s="495"/>
    </row>
    <row r="17" spans="1:6" s="380" customFormat="1">
      <c r="A17" s="376">
        <v>3.3</v>
      </c>
      <c r="B17" s="432" t="s">
        <v>431</v>
      </c>
      <c r="C17" s="436">
        <v>5.4170521621748076E-2</v>
      </c>
      <c r="D17" s="523">
        <v>69480234.557607904</v>
      </c>
      <c r="E17" s="495"/>
      <c r="F17" s="495"/>
    </row>
    <row r="18" spans="1:6" s="379" customFormat="1" ht="12.75" customHeight="1">
      <c r="A18" s="442"/>
      <c r="B18" s="443" t="s">
        <v>485</v>
      </c>
      <c r="C18" s="438" t="s">
        <v>414</v>
      </c>
      <c r="D18" s="525" t="s">
        <v>415</v>
      </c>
      <c r="E18" s="495"/>
      <c r="F18" s="495"/>
    </row>
    <row r="19" spans="1:6" s="380" customFormat="1">
      <c r="A19" s="377">
        <v>4</v>
      </c>
      <c r="B19" s="432" t="s">
        <v>425</v>
      </c>
      <c r="C19" s="436">
        <f>C7+C11+C12+C13+C15</f>
        <v>9.3618526339147801E-2</v>
      </c>
      <c r="D19" s="523">
        <f>C19*'5. RWA '!$C$13</f>
        <v>120077063.58083393</v>
      </c>
      <c r="E19" s="495"/>
      <c r="F19" s="495"/>
    </row>
    <row r="20" spans="1:6" s="380" customFormat="1">
      <c r="A20" s="377">
        <v>5</v>
      </c>
      <c r="B20" s="432" t="s">
        <v>141</v>
      </c>
      <c r="C20" s="436">
        <f>C8+C11+C12+C13+C16</f>
        <v>0.11661732737980586</v>
      </c>
      <c r="D20" s="523">
        <f>C20*'5. RWA '!$C$13</f>
        <v>149575802.80300042</v>
      </c>
      <c r="E20" s="495"/>
      <c r="F20" s="495"/>
    </row>
    <row r="21" spans="1:6" s="380" customFormat="1" ht="13.5" thickBot="1">
      <c r="A21" s="382" t="s">
        <v>411</v>
      </c>
      <c r="B21" s="383" t="s">
        <v>426</v>
      </c>
      <c r="C21" s="439">
        <f>C9+C11+C12+C13+C17</f>
        <v>0.15917052162174808</v>
      </c>
      <c r="D21" s="526">
        <f>C21*'5. RWA '!$C$13</f>
        <v>204155412.31369403</v>
      </c>
      <c r="E21" s="495"/>
      <c r="F21" s="495"/>
    </row>
    <row r="22" spans="1:6">
      <c r="F22" s="329"/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="85" zoomScaleNormal="85" workbookViewId="0">
      <pane xSplit="1" ySplit="5" topLeftCell="B6" activePane="bottomRight" state="frozen"/>
      <selection activeCell="D6" sqref="D6:D41"/>
      <selection pane="topRight" activeCell="D6" sqref="D6:D41"/>
      <selection pane="bottomLeft" activeCell="D6" sqref="D6:D41"/>
      <selection pane="bottomRight" activeCell="D6" sqref="D6:D41"/>
    </sheetView>
  </sheetViews>
  <sheetFormatPr defaultColWidth="9.140625" defaultRowHeight="14.25"/>
  <cols>
    <col min="1" max="1" width="10.7109375" style="4" customWidth="1"/>
    <col min="2" max="2" width="74" style="4" customWidth="1"/>
    <col min="3" max="3" width="53.140625" style="4" customWidth="1"/>
    <col min="4" max="4" width="21.28515625" style="4" bestFit="1" customWidth="1"/>
    <col min="5" max="5" width="9.42578125" style="5" customWidth="1"/>
    <col min="6" max="16384" width="9.140625" style="5"/>
  </cols>
  <sheetData>
    <row r="1" spans="1:6">
      <c r="A1" s="2" t="s">
        <v>30</v>
      </c>
      <c r="B1" s="3" t="str">
        <f>'Info '!C2</f>
        <v>JSC ProCredit Bank</v>
      </c>
      <c r="E1" s="4"/>
      <c r="F1" s="4"/>
    </row>
    <row r="2" spans="1:6" s="102" customFormat="1" ht="15.75" customHeight="1">
      <c r="A2" s="2" t="s">
        <v>31</v>
      </c>
      <c r="B2" s="456">
        <f>'1. key ratios '!B2</f>
        <v>43646</v>
      </c>
    </row>
    <row r="3" spans="1:6" s="102" customFormat="1" ht="15.75" customHeight="1">
      <c r="A3" s="141"/>
    </row>
    <row r="4" spans="1:6" s="102" customFormat="1" ht="15.75" customHeight="1" thickBot="1">
      <c r="A4" s="102" t="s">
        <v>86</v>
      </c>
      <c r="B4" s="264" t="s">
        <v>293</v>
      </c>
      <c r="D4" s="48" t="s">
        <v>73</v>
      </c>
    </row>
    <row r="5" spans="1:6" ht="25.5">
      <c r="A5" s="142" t="s">
        <v>6</v>
      </c>
      <c r="B5" s="295" t="s">
        <v>347</v>
      </c>
      <c r="C5" s="143" t="s">
        <v>94</v>
      </c>
      <c r="D5" s="144" t="s">
        <v>95</v>
      </c>
    </row>
    <row r="6" spans="1:6">
      <c r="A6" s="107">
        <v>1</v>
      </c>
      <c r="B6" s="145" t="s">
        <v>35</v>
      </c>
      <c r="C6" s="146">
        <v>43992213.5</v>
      </c>
      <c r="D6" s="147"/>
      <c r="E6" s="148"/>
    </row>
    <row r="7" spans="1:6">
      <c r="A7" s="107">
        <v>2</v>
      </c>
      <c r="B7" s="149" t="s">
        <v>36</v>
      </c>
      <c r="C7" s="150">
        <v>201888826.78</v>
      </c>
      <c r="D7" s="151"/>
      <c r="E7" s="148"/>
    </row>
    <row r="8" spans="1:6">
      <c r="A8" s="107">
        <v>3</v>
      </c>
      <c r="B8" s="149" t="s">
        <v>37</v>
      </c>
      <c r="C8" s="150">
        <v>88683842.210000008</v>
      </c>
      <c r="D8" s="151"/>
      <c r="E8" s="148"/>
    </row>
    <row r="9" spans="1:6">
      <c r="A9" s="107">
        <v>4</v>
      </c>
      <c r="B9" s="149" t="s">
        <v>38</v>
      </c>
      <c r="C9" s="150">
        <v>0</v>
      </c>
      <c r="D9" s="151"/>
      <c r="E9" s="148"/>
    </row>
    <row r="10" spans="1:6">
      <c r="A10" s="107">
        <v>5</v>
      </c>
      <c r="B10" s="149" t="s">
        <v>39</v>
      </c>
      <c r="C10" s="150">
        <v>32485329.059999999</v>
      </c>
      <c r="D10" s="151"/>
      <c r="E10" s="148"/>
    </row>
    <row r="11" spans="1:6">
      <c r="A11" s="107">
        <v>6.1</v>
      </c>
      <c r="B11" s="265" t="s">
        <v>40</v>
      </c>
      <c r="C11" s="152">
        <v>1075886251.0011001</v>
      </c>
      <c r="D11" s="153"/>
      <c r="E11" s="148"/>
    </row>
    <row r="12" spans="1:6">
      <c r="A12" s="107">
        <v>6.2</v>
      </c>
      <c r="B12" s="266" t="s">
        <v>41</v>
      </c>
      <c r="C12" s="152">
        <v>-35807315.886774004</v>
      </c>
      <c r="D12" s="153"/>
      <c r="E12" s="148"/>
    </row>
    <row r="13" spans="1:6">
      <c r="A13" s="107" t="s">
        <v>505</v>
      </c>
      <c r="B13" s="496" t="s">
        <v>506</v>
      </c>
      <c r="C13" s="152">
        <v>-14116037.068162046</v>
      </c>
      <c r="D13" s="156" t="s">
        <v>499</v>
      </c>
      <c r="E13" s="148"/>
    </row>
    <row r="14" spans="1:6">
      <c r="A14" s="107">
        <v>6</v>
      </c>
      <c r="B14" s="149" t="s">
        <v>42</v>
      </c>
      <c r="C14" s="154">
        <v>1040078935.114326</v>
      </c>
      <c r="D14" s="153"/>
      <c r="E14" s="148"/>
    </row>
    <row r="15" spans="1:6">
      <c r="A15" s="107">
        <v>7</v>
      </c>
      <c r="B15" s="149" t="s">
        <v>43</v>
      </c>
      <c r="C15" s="150">
        <v>6366823.370000001</v>
      </c>
      <c r="D15" s="151"/>
      <c r="E15" s="148"/>
    </row>
    <row r="16" spans="1:6">
      <c r="A16" s="107">
        <v>8</v>
      </c>
      <c r="B16" s="293" t="s">
        <v>205</v>
      </c>
      <c r="C16" s="150">
        <v>0</v>
      </c>
      <c r="D16" s="151"/>
      <c r="E16" s="148"/>
    </row>
    <row r="17" spans="1:5">
      <c r="A17" s="107">
        <v>9</v>
      </c>
      <c r="B17" s="149" t="s">
        <v>44</v>
      </c>
      <c r="C17" s="150">
        <v>6352456.2299999995</v>
      </c>
      <c r="D17" s="151"/>
      <c r="E17" s="148"/>
    </row>
    <row r="18" spans="1:5">
      <c r="A18" s="107">
        <v>9.1</v>
      </c>
      <c r="B18" s="155" t="s">
        <v>89</v>
      </c>
      <c r="C18" s="152">
        <v>6194572.1799999997</v>
      </c>
      <c r="D18" s="156" t="s">
        <v>500</v>
      </c>
      <c r="E18" s="148"/>
    </row>
    <row r="19" spans="1:5">
      <c r="A19" s="107">
        <v>9.1999999999999993</v>
      </c>
      <c r="B19" s="155" t="s">
        <v>90</v>
      </c>
      <c r="C19" s="152"/>
      <c r="D19" s="151"/>
      <c r="E19" s="148"/>
    </row>
    <row r="20" spans="1:5">
      <c r="A20" s="107">
        <v>9.3000000000000007</v>
      </c>
      <c r="B20" s="267" t="s">
        <v>275</v>
      </c>
      <c r="C20" s="152"/>
      <c r="D20" s="151"/>
      <c r="E20" s="148"/>
    </row>
    <row r="21" spans="1:5">
      <c r="A21" s="107">
        <v>10</v>
      </c>
      <c r="B21" s="149" t="s">
        <v>45</v>
      </c>
      <c r="C21" s="150">
        <v>62249021.770994805</v>
      </c>
      <c r="D21" s="151"/>
      <c r="E21" s="148"/>
    </row>
    <row r="22" spans="1:5">
      <c r="A22" s="107">
        <v>10.1</v>
      </c>
      <c r="B22" s="155" t="s">
        <v>91</v>
      </c>
      <c r="C22" s="150">
        <v>1290883.8687302084</v>
      </c>
      <c r="D22" s="156" t="s">
        <v>93</v>
      </c>
      <c r="E22" s="148"/>
    </row>
    <row r="23" spans="1:5">
      <c r="A23" s="107">
        <v>11</v>
      </c>
      <c r="B23" s="157" t="s">
        <v>46</v>
      </c>
      <c r="C23" s="158">
        <v>22070394.613399997</v>
      </c>
      <c r="D23" s="159"/>
      <c r="E23" s="148"/>
    </row>
    <row r="24" spans="1:5">
      <c r="A24" s="107">
        <v>12</v>
      </c>
      <c r="B24" s="160" t="s">
        <v>47</v>
      </c>
      <c r="C24" s="161">
        <v>1504167842.6487207</v>
      </c>
      <c r="D24" s="162"/>
      <c r="E24" s="148"/>
    </row>
    <row r="25" spans="1:5">
      <c r="A25" s="107">
        <v>13</v>
      </c>
      <c r="B25" s="149" t="s">
        <v>49</v>
      </c>
      <c r="C25" s="163">
        <v>66965661.705600001</v>
      </c>
      <c r="D25" s="164"/>
      <c r="E25" s="148"/>
    </row>
    <row r="26" spans="1:5">
      <c r="A26" s="107">
        <v>14</v>
      </c>
      <c r="B26" s="149" t="s">
        <v>50</v>
      </c>
      <c r="C26" s="150">
        <v>199861222.29999998</v>
      </c>
      <c r="D26" s="151"/>
      <c r="E26" s="148"/>
    </row>
    <row r="27" spans="1:5">
      <c r="A27" s="107">
        <v>15</v>
      </c>
      <c r="B27" s="149" t="s">
        <v>51</v>
      </c>
      <c r="C27" s="150">
        <v>239616931.68600002</v>
      </c>
      <c r="D27" s="151"/>
      <c r="E27" s="148"/>
    </row>
    <row r="28" spans="1:5">
      <c r="A28" s="107">
        <v>16</v>
      </c>
      <c r="B28" s="149" t="s">
        <v>52</v>
      </c>
      <c r="C28" s="150">
        <v>274721843.92000002</v>
      </c>
      <c r="D28" s="151"/>
      <c r="E28" s="148"/>
    </row>
    <row r="29" spans="1:5">
      <c r="A29" s="107">
        <v>17</v>
      </c>
      <c r="B29" s="149" t="s">
        <v>53</v>
      </c>
      <c r="C29" s="150">
        <v>0</v>
      </c>
      <c r="D29" s="151"/>
      <c r="E29" s="148"/>
    </row>
    <row r="30" spans="1:5">
      <c r="A30" s="107">
        <v>18</v>
      </c>
      <c r="B30" s="149" t="s">
        <v>54</v>
      </c>
      <c r="C30" s="150">
        <v>419942278.90576941</v>
      </c>
      <c r="D30" s="151"/>
      <c r="E30" s="148"/>
    </row>
    <row r="31" spans="1:5">
      <c r="A31" s="107">
        <v>19</v>
      </c>
      <c r="B31" s="149" t="s">
        <v>55</v>
      </c>
      <c r="C31" s="150">
        <v>8676494.2899999991</v>
      </c>
      <c r="D31" s="151"/>
      <c r="E31" s="148"/>
    </row>
    <row r="32" spans="1:5">
      <c r="A32" s="107">
        <v>20</v>
      </c>
      <c r="B32" s="149" t="s">
        <v>56</v>
      </c>
      <c r="C32" s="150">
        <v>20524223.549999997</v>
      </c>
      <c r="D32" s="151"/>
      <c r="E32" s="148"/>
    </row>
    <row r="33" spans="1:5">
      <c r="A33" s="107">
        <v>20.100000000000001</v>
      </c>
      <c r="B33" s="165" t="s">
        <v>507</v>
      </c>
      <c r="C33" s="158">
        <v>938633.79693800001</v>
      </c>
      <c r="D33" s="159"/>
      <c r="E33" s="148"/>
    </row>
    <row r="34" spans="1:5">
      <c r="A34" s="107">
        <v>21</v>
      </c>
      <c r="B34" s="157" t="s">
        <v>57</v>
      </c>
      <c r="C34" s="158">
        <v>88046000</v>
      </c>
      <c r="D34" s="159"/>
      <c r="E34" s="148"/>
    </row>
    <row r="35" spans="1:5">
      <c r="A35" s="107">
        <v>21.1</v>
      </c>
      <c r="B35" s="165" t="s">
        <v>92</v>
      </c>
      <c r="C35" s="166">
        <v>45015500</v>
      </c>
      <c r="D35" s="156" t="s">
        <v>501</v>
      </c>
      <c r="E35" s="148"/>
    </row>
    <row r="36" spans="1:5">
      <c r="A36" s="107">
        <v>22</v>
      </c>
      <c r="B36" s="160" t="s">
        <v>58</v>
      </c>
      <c r="C36" s="161">
        <v>1318354656.3573692</v>
      </c>
      <c r="D36" s="162"/>
      <c r="E36" s="148"/>
    </row>
    <row r="37" spans="1:5">
      <c r="A37" s="107">
        <v>23</v>
      </c>
      <c r="B37" s="157" t="s">
        <v>60</v>
      </c>
      <c r="C37" s="150">
        <v>88914815</v>
      </c>
      <c r="D37" s="156" t="s">
        <v>502</v>
      </c>
      <c r="E37" s="148"/>
    </row>
    <row r="38" spans="1:5">
      <c r="A38" s="107">
        <v>24</v>
      </c>
      <c r="B38" s="157" t="s">
        <v>61</v>
      </c>
      <c r="C38" s="150">
        <v>0</v>
      </c>
      <c r="D38" s="151"/>
      <c r="E38" s="148"/>
    </row>
    <row r="39" spans="1:5">
      <c r="A39" s="107">
        <v>25</v>
      </c>
      <c r="B39" s="157" t="s">
        <v>62</v>
      </c>
      <c r="C39" s="150">
        <v>0</v>
      </c>
      <c r="D39" s="151"/>
      <c r="E39" s="148"/>
    </row>
    <row r="40" spans="1:5">
      <c r="A40" s="107">
        <v>26</v>
      </c>
      <c r="B40" s="157" t="s">
        <v>63</v>
      </c>
      <c r="C40" s="150">
        <v>36388151.469999999</v>
      </c>
      <c r="D40" s="156" t="s">
        <v>503</v>
      </c>
      <c r="E40" s="148"/>
    </row>
    <row r="41" spans="1:5">
      <c r="A41" s="107">
        <v>27</v>
      </c>
      <c r="B41" s="157" t="s">
        <v>64</v>
      </c>
      <c r="C41" s="150">
        <v>0</v>
      </c>
      <c r="D41" s="151"/>
      <c r="E41" s="148"/>
    </row>
    <row r="42" spans="1:5">
      <c r="A42" s="107">
        <v>28</v>
      </c>
      <c r="B42" s="157" t="s">
        <v>65</v>
      </c>
      <c r="C42" s="150">
        <v>60510219.577800006</v>
      </c>
      <c r="D42" s="156" t="s">
        <v>504</v>
      </c>
      <c r="E42" s="148"/>
    </row>
    <row r="43" spans="1:5">
      <c r="A43" s="107">
        <v>29</v>
      </c>
      <c r="B43" s="157" t="s">
        <v>66</v>
      </c>
      <c r="C43" s="150">
        <v>0</v>
      </c>
      <c r="D43" s="151"/>
      <c r="E43" s="148"/>
    </row>
    <row r="44" spans="1:5" ht="15" thickBot="1">
      <c r="A44" s="167">
        <v>30</v>
      </c>
      <c r="B44" s="168" t="s">
        <v>273</v>
      </c>
      <c r="C44" s="169">
        <v>185813186.0478</v>
      </c>
      <c r="D44" s="170"/>
      <c r="E44" s="148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zoomScale="70" zoomScaleNormal="70" workbookViewId="0">
      <pane xSplit="1" ySplit="4" topLeftCell="B5" activePane="bottomRight" state="frozen"/>
      <selection activeCell="D6" sqref="D6:D41"/>
      <selection pane="topRight" activeCell="D6" sqref="D6:D41"/>
      <selection pane="bottomLeft" activeCell="D6" sqref="D6:D41"/>
      <selection pane="bottomRight" activeCell="D6" sqref="D6:D41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46" bestFit="1" customWidth="1"/>
    <col min="17" max="17" width="14.7109375" style="46" customWidth="1"/>
    <col min="18" max="18" width="13" style="46" bestFit="1" customWidth="1"/>
    <col min="19" max="19" width="34.85546875" style="46" customWidth="1"/>
    <col min="20" max="16384" width="9.140625" style="46"/>
  </cols>
  <sheetData>
    <row r="1" spans="1:19">
      <c r="A1" s="2" t="s">
        <v>30</v>
      </c>
      <c r="B1" s="4" t="str">
        <f>'Info '!C2</f>
        <v>JSC ProCredit Bank</v>
      </c>
    </row>
    <row r="2" spans="1:19">
      <c r="A2" s="2" t="s">
        <v>31</v>
      </c>
      <c r="B2" s="453">
        <f>'1. key ratios '!B2</f>
        <v>43646</v>
      </c>
    </row>
    <row r="4" spans="1:19" ht="26.25" thickBot="1">
      <c r="A4" s="4" t="s">
        <v>255</v>
      </c>
      <c r="B4" s="316" t="s">
        <v>382</v>
      </c>
    </row>
    <row r="5" spans="1:19" s="303" customFormat="1">
      <c r="A5" s="298"/>
      <c r="B5" s="299"/>
      <c r="C5" s="300" t="s">
        <v>0</v>
      </c>
      <c r="D5" s="300" t="s">
        <v>1</v>
      </c>
      <c r="E5" s="300" t="s">
        <v>2</v>
      </c>
      <c r="F5" s="300" t="s">
        <v>3</v>
      </c>
      <c r="G5" s="300" t="s">
        <v>4</v>
      </c>
      <c r="H5" s="300" t="s">
        <v>5</v>
      </c>
      <c r="I5" s="300" t="s">
        <v>8</v>
      </c>
      <c r="J5" s="300" t="s">
        <v>9</v>
      </c>
      <c r="K5" s="300" t="s">
        <v>10</v>
      </c>
      <c r="L5" s="300" t="s">
        <v>11</v>
      </c>
      <c r="M5" s="300" t="s">
        <v>12</v>
      </c>
      <c r="N5" s="300" t="s">
        <v>13</v>
      </c>
      <c r="O5" s="300" t="s">
        <v>365</v>
      </c>
      <c r="P5" s="300" t="s">
        <v>366</v>
      </c>
      <c r="Q5" s="300" t="s">
        <v>367</v>
      </c>
      <c r="R5" s="301" t="s">
        <v>368</v>
      </c>
      <c r="S5" s="302" t="s">
        <v>369</v>
      </c>
    </row>
    <row r="6" spans="1:19" s="303" customFormat="1" ht="99" customHeight="1">
      <c r="A6" s="304"/>
      <c r="B6" s="561" t="s">
        <v>370</v>
      </c>
      <c r="C6" s="557">
        <v>0</v>
      </c>
      <c r="D6" s="558"/>
      <c r="E6" s="557">
        <v>0.2</v>
      </c>
      <c r="F6" s="558"/>
      <c r="G6" s="557">
        <v>0.35</v>
      </c>
      <c r="H6" s="558"/>
      <c r="I6" s="557">
        <v>0.5</v>
      </c>
      <c r="J6" s="558"/>
      <c r="K6" s="557">
        <v>0.75</v>
      </c>
      <c r="L6" s="558"/>
      <c r="M6" s="557">
        <v>1</v>
      </c>
      <c r="N6" s="558"/>
      <c r="O6" s="557">
        <v>1.5</v>
      </c>
      <c r="P6" s="558"/>
      <c r="Q6" s="557">
        <v>2.5</v>
      </c>
      <c r="R6" s="558"/>
      <c r="S6" s="559" t="s">
        <v>254</v>
      </c>
    </row>
    <row r="7" spans="1:19" s="303" customFormat="1" ht="30.75" customHeight="1">
      <c r="A7" s="304"/>
      <c r="B7" s="562"/>
      <c r="C7" s="294" t="s">
        <v>257</v>
      </c>
      <c r="D7" s="294" t="s">
        <v>256</v>
      </c>
      <c r="E7" s="294" t="s">
        <v>257</v>
      </c>
      <c r="F7" s="294" t="s">
        <v>256</v>
      </c>
      <c r="G7" s="294" t="s">
        <v>257</v>
      </c>
      <c r="H7" s="294" t="s">
        <v>256</v>
      </c>
      <c r="I7" s="294" t="s">
        <v>257</v>
      </c>
      <c r="J7" s="294" t="s">
        <v>256</v>
      </c>
      <c r="K7" s="294" t="s">
        <v>257</v>
      </c>
      <c r="L7" s="294" t="s">
        <v>256</v>
      </c>
      <c r="M7" s="294" t="s">
        <v>257</v>
      </c>
      <c r="N7" s="294" t="s">
        <v>256</v>
      </c>
      <c r="O7" s="294" t="s">
        <v>257</v>
      </c>
      <c r="P7" s="294" t="s">
        <v>256</v>
      </c>
      <c r="Q7" s="294" t="s">
        <v>257</v>
      </c>
      <c r="R7" s="294" t="s">
        <v>256</v>
      </c>
      <c r="S7" s="560"/>
    </row>
    <row r="8" spans="1:19" s="173" customFormat="1">
      <c r="A8" s="171">
        <v>1</v>
      </c>
      <c r="B8" s="1" t="s">
        <v>97</v>
      </c>
      <c r="C8" s="172">
        <v>38036558.140000001</v>
      </c>
      <c r="D8" s="172"/>
      <c r="E8" s="172"/>
      <c r="F8" s="172"/>
      <c r="G8" s="172"/>
      <c r="H8" s="172"/>
      <c r="I8" s="172"/>
      <c r="J8" s="172"/>
      <c r="K8" s="172"/>
      <c r="L8" s="172"/>
      <c r="M8" s="172">
        <v>196451024.11179999</v>
      </c>
      <c r="N8" s="172"/>
      <c r="O8" s="172"/>
      <c r="P8" s="172"/>
      <c r="Q8" s="172"/>
      <c r="R8" s="172"/>
      <c r="S8" s="317">
        <v>196451024.11179999</v>
      </c>
    </row>
    <row r="9" spans="1:19" s="173" customFormat="1">
      <c r="A9" s="171">
        <v>2</v>
      </c>
      <c r="B9" s="1" t="s">
        <v>98</v>
      </c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317">
        <v>0</v>
      </c>
    </row>
    <row r="10" spans="1:19" s="173" customFormat="1">
      <c r="A10" s="171">
        <v>3</v>
      </c>
      <c r="B10" s="1" t="s">
        <v>276</v>
      </c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317">
        <v>0</v>
      </c>
    </row>
    <row r="11" spans="1:19" s="173" customFormat="1">
      <c r="A11" s="171">
        <v>4</v>
      </c>
      <c r="B11" s="1" t="s">
        <v>99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317">
        <v>0</v>
      </c>
    </row>
    <row r="12" spans="1:19" s="173" customFormat="1">
      <c r="A12" s="171">
        <v>5</v>
      </c>
      <c r="B12" s="1" t="s">
        <v>100</v>
      </c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317">
        <v>0</v>
      </c>
    </row>
    <row r="13" spans="1:19" s="173" customFormat="1">
      <c r="A13" s="171">
        <v>6</v>
      </c>
      <c r="B13" s="1" t="s">
        <v>101</v>
      </c>
      <c r="C13" s="172"/>
      <c r="D13" s="172"/>
      <c r="E13" s="172">
        <v>80107629.969099998</v>
      </c>
      <c r="F13" s="172"/>
      <c r="G13" s="172"/>
      <c r="H13" s="172"/>
      <c r="I13" s="172">
        <v>9608085.9137000013</v>
      </c>
      <c r="J13" s="172"/>
      <c r="K13" s="172"/>
      <c r="L13" s="172"/>
      <c r="M13" s="172">
        <v>0</v>
      </c>
      <c r="N13" s="172"/>
      <c r="O13" s="172"/>
      <c r="P13" s="172"/>
      <c r="Q13" s="172"/>
      <c r="R13" s="172"/>
      <c r="S13" s="317">
        <v>20825568.95067</v>
      </c>
    </row>
    <row r="14" spans="1:19" s="173" customFormat="1">
      <c r="A14" s="171">
        <v>7</v>
      </c>
      <c r="B14" s="1" t="s">
        <v>102</v>
      </c>
      <c r="C14" s="172"/>
      <c r="D14" s="172"/>
      <c r="E14" s="172"/>
      <c r="F14" s="172"/>
      <c r="G14" s="172">
        <v>0</v>
      </c>
      <c r="H14" s="172"/>
      <c r="I14" s="172">
        <v>0</v>
      </c>
      <c r="J14" s="172"/>
      <c r="K14" s="172">
        <v>0</v>
      </c>
      <c r="L14" s="172"/>
      <c r="M14" s="172">
        <v>581765912.8598001</v>
      </c>
      <c r="N14" s="172">
        <v>58091096.905002706</v>
      </c>
      <c r="O14" s="172">
        <v>0</v>
      </c>
      <c r="P14" s="172"/>
      <c r="Q14" s="172"/>
      <c r="R14" s="172"/>
      <c r="S14" s="317">
        <v>639857009.76480281</v>
      </c>
    </row>
    <row r="15" spans="1:19" s="173" customFormat="1">
      <c r="A15" s="171">
        <v>8</v>
      </c>
      <c r="B15" s="1" t="s">
        <v>103</v>
      </c>
      <c r="C15" s="172"/>
      <c r="D15" s="172"/>
      <c r="E15" s="172"/>
      <c r="F15" s="172"/>
      <c r="G15" s="172">
        <v>0</v>
      </c>
      <c r="H15" s="172"/>
      <c r="I15" s="172">
        <v>0</v>
      </c>
      <c r="J15" s="172"/>
      <c r="K15" s="172">
        <v>460944121.4853</v>
      </c>
      <c r="L15" s="172"/>
      <c r="M15" s="172">
        <v>0</v>
      </c>
      <c r="N15" s="172"/>
      <c r="O15" s="172">
        <v>0</v>
      </c>
      <c r="P15" s="172"/>
      <c r="Q15" s="172"/>
      <c r="R15" s="172"/>
      <c r="S15" s="317">
        <v>345708091.11397499</v>
      </c>
    </row>
    <row r="16" spans="1:19" s="173" customFormat="1">
      <c r="A16" s="171">
        <v>9</v>
      </c>
      <c r="B16" s="1" t="s">
        <v>104</v>
      </c>
      <c r="C16" s="172"/>
      <c r="D16" s="172"/>
      <c r="E16" s="172"/>
      <c r="F16" s="172"/>
      <c r="G16" s="172">
        <v>0</v>
      </c>
      <c r="H16" s="172"/>
      <c r="I16" s="172">
        <v>0</v>
      </c>
      <c r="J16" s="172"/>
      <c r="K16" s="172">
        <v>0</v>
      </c>
      <c r="L16" s="172"/>
      <c r="M16" s="172">
        <v>0</v>
      </c>
      <c r="N16" s="172"/>
      <c r="O16" s="172">
        <v>0</v>
      </c>
      <c r="P16" s="172"/>
      <c r="Q16" s="172"/>
      <c r="R16" s="172"/>
      <c r="S16" s="317">
        <v>0</v>
      </c>
    </row>
    <row r="17" spans="1:19" s="173" customFormat="1">
      <c r="A17" s="171">
        <v>10</v>
      </c>
      <c r="B17" s="1" t="s">
        <v>105</v>
      </c>
      <c r="C17" s="172"/>
      <c r="D17" s="172"/>
      <c r="E17" s="172"/>
      <c r="F17" s="172"/>
      <c r="G17" s="172">
        <v>0</v>
      </c>
      <c r="H17" s="172"/>
      <c r="I17" s="172">
        <v>0</v>
      </c>
      <c r="J17" s="172"/>
      <c r="K17" s="172">
        <v>0</v>
      </c>
      <c r="L17" s="172"/>
      <c r="M17" s="172">
        <v>6135834.7073999997</v>
      </c>
      <c r="N17" s="172"/>
      <c r="O17" s="172">
        <v>0</v>
      </c>
      <c r="P17" s="172"/>
      <c r="Q17" s="172"/>
      <c r="R17" s="172"/>
      <c r="S17" s="317">
        <v>6135834.7073999997</v>
      </c>
    </row>
    <row r="18" spans="1:19" s="173" customFormat="1">
      <c r="A18" s="171">
        <v>11</v>
      </c>
      <c r="B18" s="1" t="s">
        <v>106</v>
      </c>
      <c r="C18" s="172"/>
      <c r="D18" s="172"/>
      <c r="E18" s="172"/>
      <c r="F18" s="172"/>
      <c r="G18" s="172">
        <v>0</v>
      </c>
      <c r="H18" s="172"/>
      <c r="I18" s="172">
        <v>0</v>
      </c>
      <c r="J18" s="172"/>
      <c r="K18" s="172">
        <v>0</v>
      </c>
      <c r="L18" s="172"/>
      <c r="M18" s="172">
        <v>0</v>
      </c>
      <c r="N18" s="172"/>
      <c r="O18" s="172">
        <v>17717439.531100001</v>
      </c>
      <c r="P18" s="172"/>
      <c r="Q18" s="172">
        <v>5324383.8600000003</v>
      </c>
      <c r="R18" s="172"/>
      <c r="S18" s="317">
        <v>39887118.946649998</v>
      </c>
    </row>
    <row r="19" spans="1:19" s="173" customFormat="1">
      <c r="A19" s="171">
        <v>12</v>
      </c>
      <c r="B19" s="1" t="s">
        <v>107</v>
      </c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317">
        <v>0</v>
      </c>
    </row>
    <row r="20" spans="1:19" s="173" customFormat="1">
      <c r="A20" s="171">
        <v>13</v>
      </c>
      <c r="B20" s="1" t="s">
        <v>253</v>
      </c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317">
        <v>0</v>
      </c>
    </row>
    <row r="21" spans="1:19" s="173" customFormat="1">
      <c r="A21" s="171">
        <v>14</v>
      </c>
      <c r="B21" s="1" t="s">
        <v>109</v>
      </c>
      <c r="C21" s="172">
        <v>45491165.200000003</v>
      </c>
      <c r="D21" s="172"/>
      <c r="E21" s="172">
        <v>0</v>
      </c>
      <c r="F21" s="172"/>
      <c r="G21" s="172">
        <v>0</v>
      </c>
      <c r="H21" s="172"/>
      <c r="I21" s="172">
        <v>0</v>
      </c>
      <c r="J21" s="172"/>
      <c r="K21" s="172">
        <v>0</v>
      </c>
      <c r="L21" s="172"/>
      <c r="M21" s="172">
        <v>75402230.51529479</v>
      </c>
      <c r="N21" s="172"/>
      <c r="O21" s="172">
        <v>0</v>
      </c>
      <c r="P21" s="172"/>
      <c r="Q21" s="172">
        <v>0</v>
      </c>
      <c r="R21" s="172"/>
      <c r="S21" s="317">
        <v>75402230.51529479</v>
      </c>
    </row>
    <row r="22" spans="1:19" ht="13.5" thickBot="1">
      <c r="A22" s="174"/>
      <c r="B22" s="175" t="s">
        <v>110</v>
      </c>
      <c r="C22" s="176">
        <v>83527723.340000004</v>
      </c>
      <c r="D22" s="176">
        <v>0</v>
      </c>
      <c r="E22" s="176">
        <v>80107629.969099998</v>
      </c>
      <c r="F22" s="176">
        <v>0</v>
      </c>
      <c r="G22" s="176">
        <v>0</v>
      </c>
      <c r="H22" s="176">
        <v>0</v>
      </c>
      <c r="I22" s="176">
        <v>9608085.9137000013</v>
      </c>
      <c r="J22" s="176">
        <v>0</v>
      </c>
      <c r="K22" s="176">
        <v>460944121.4853</v>
      </c>
      <c r="L22" s="176">
        <v>0</v>
      </c>
      <c r="M22" s="176">
        <v>859755002.19429481</v>
      </c>
      <c r="N22" s="176">
        <v>58091096.905002706</v>
      </c>
      <c r="O22" s="176">
        <v>17717439.531100001</v>
      </c>
      <c r="P22" s="176">
        <v>0</v>
      </c>
      <c r="Q22" s="176">
        <v>5324383.8600000003</v>
      </c>
      <c r="R22" s="176">
        <v>0</v>
      </c>
      <c r="S22" s="318">
        <v>1324266878.1105926</v>
      </c>
    </row>
    <row r="25" spans="1:19"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</row>
    <row r="26" spans="1:19"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</row>
    <row r="27" spans="1:19"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</row>
    <row r="28" spans="1:19"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</row>
    <row r="29" spans="1:19"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</row>
    <row r="30" spans="1:19"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</row>
    <row r="31" spans="1:19"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</row>
    <row r="32" spans="1:19"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</row>
    <row r="33" spans="3:19"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</row>
    <row r="34" spans="3:19"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</row>
    <row r="35" spans="3:19"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</row>
    <row r="36" spans="3:19"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</row>
    <row r="37" spans="3:19"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</row>
    <row r="38" spans="3:19"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</row>
    <row r="39" spans="3:19"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zoomScale="85" zoomScaleNormal="85" workbookViewId="0">
      <pane xSplit="2" ySplit="6" topLeftCell="C10" activePane="bottomRight" state="frozen"/>
      <selection activeCell="D6" sqref="D6:D41"/>
      <selection pane="topRight" activeCell="D6" sqref="D6:D41"/>
      <selection pane="bottomLeft" activeCell="D6" sqref="D6:D41"/>
      <selection pane="bottomRight" activeCell="D6" sqref="D6:D41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46"/>
  </cols>
  <sheetData>
    <row r="1" spans="1:22">
      <c r="A1" s="2" t="s">
        <v>30</v>
      </c>
      <c r="B1" s="4" t="str">
        <f>'Info '!C2</f>
        <v>JSC ProCredit Bank</v>
      </c>
    </row>
    <row r="2" spans="1:22">
      <c r="A2" s="2" t="s">
        <v>31</v>
      </c>
      <c r="B2" s="453">
        <f>'1. key ratios '!B2</f>
        <v>43646</v>
      </c>
    </row>
    <row r="4" spans="1:22" ht="13.5" thickBot="1">
      <c r="A4" s="4" t="s">
        <v>373</v>
      </c>
      <c r="B4" s="177" t="s">
        <v>96</v>
      </c>
      <c r="V4" s="48" t="s">
        <v>73</v>
      </c>
    </row>
    <row r="5" spans="1:22" ht="12.75" customHeight="1">
      <c r="A5" s="178"/>
      <c r="B5" s="179"/>
      <c r="C5" s="563" t="s">
        <v>284</v>
      </c>
      <c r="D5" s="564"/>
      <c r="E5" s="564"/>
      <c r="F5" s="564"/>
      <c r="G5" s="564"/>
      <c r="H5" s="564"/>
      <c r="I5" s="564"/>
      <c r="J5" s="564"/>
      <c r="K5" s="564"/>
      <c r="L5" s="565"/>
      <c r="M5" s="566" t="s">
        <v>285</v>
      </c>
      <c r="N5" s="567"/>
      <c r="O5" s="567"/>
      <c r="P5" s="567"/>
      <c r="Q5" s="567"/>
      <c r="R5" s="567"/>
      <c r="S5" s="568"/>
      <c r="T5" s="571" t="s">
        <v>371</v>
      </c>
      <c r="U5" s="571" t="s">
        <v>372</v>
      </c>
      <c r="V5" s="569" t="s">
        <v>122</v>
      </c>
    </row>
    <row r="6" spans="1:22" s="112" customFormat="1" ht="102">
      <c r="A6" s="109"/>
      <c r="B6" s="180"/>
      <c r="C6" s="181" t="s">
        <v>111</v>
      </c>
      <c r="D6" s="270" t="s">
        <v>112</v>
      </c>
      <c r="E6" s="207" t="s">
        <v>287</v>
      </c>
      <c r="F6" s="207" t="s">
        <v>288</v>
      </c>
      <c r="G6" s="270" t="s">
        <v>291</v>
      </c>
      <c r="H6" s="270" t="s">
        <v>286</v>
      </c>
      <c r="I6" s="270" t="s">
        <v>113</v>
      </c>
      <c r="J6" s="270" t="s">
        <v>114</v>
      </c>
      <c r="K6" s="182" t="s">
        <v>115</v>
      </c>
      <c r="L6" s="183" t="s">
        <v>116</v>
      </c>
      <c r="M6" s="181" t="s">
        <v>289</v>
      </c>
      <c r="N6" s="182" t="s">
        <v>117</v>
      </c>
      <c r="O6" s="182" t="s">
        <v>118</v>
      </c>
      <c r="P6" s="182" t="s">
        <v>119</v>
      </c>
      <c r="Q6" s="182" t="s">
        <v>120</v>
      </c>
      <c r="R6" s="182" t="s">
        <v>121</v>
      </c>
      <c r="S6" s="296" t="s">
        <v>290</v>
      </c>
      <c r="T6" s="572"/>
      <c r="U6" s="572"/>
      <c r="V6" s="570"/>
    </row>
    <row r="7" spans="1:22" s="173" customFormat="1">
      <c r="A7" s="184">
        <v>1</v>
      </c>
      <c r="B7" s="1" t="s">
        <v>97</v>
      </c>
      <c r="C7" s="185"/>
      <c r="D7" s="172"/>
      <c r="E7" s="172"/>
      <c r="F7" s="172"/>
      <c r="G7" s="172"/>
      <c r="H7" s="172"/>
      <c r="I7" s="172"/>
      <c r="J7" s="172"/>
      <c r="K7" s="172"/>
      <c r="L7" s="186"/>
      <c r="M7" s="185"/>
      <c r="N7" s="172"/>
      <c r="O7" s="172">
        <v>137080216.57209998</v>
      </c>
      <c r="P7" s="172"/>
      <c r="Q7" s="172"/>
      <c r="R7" s="172"/>
      <c r="S7" s="186"/>
      <c r="T7" s="305">
        <v>137080216.57209998</v>
      </c>
      <c r="U7" s="305"/>
      <c r="V7" s="187">
        <v>137080216.57209998</v>
      </c>
    </row>
    <row r="8" spans="1:22" s="173" customFormat="1">
      <c r="A8" s="184">
        <v>2</v>
      </c>
      <c r="B8" s="1" t="s">
        <v>98</v>
      </c>
      <c r="C8" s="185"/>
      <c r="D8" s="172"/>
      <c r="E8" s="172"/>
      <c r="F8" s="172"/>
      <c r="G8" s="172"/>
      <c r="H8" s="172"/>
      <c r="I8" s="172"/>
      <c r="J8" s="172"/>
      <c r="K8" s="172"/>
      <c r="L8" s="186"/>
      <c r="M8" s="185"/>
      <c r="N8" s="172"/>
      <c r="O8" s="172"/>
      <c r="P8" s="172"/>
      <c r="Q8" s="172"/>
      <c r="R8" s="172"/>
      <c r="S8" s="186"/>
      <c r="T8" s="305">
        <v>0</v>
      </c>
      <c r="U8" s="305"/>
      <c r="V8" s="187">
        <v>0</v>
      </c>
    </row>
    <row r="9" spans="1:22" s="173" customFormat="1">
      <c r="A9" s="184">
        <v>3</v>
      </c>
      <c r="B9" s="1" t="s">
        <v>277</v>
      </c>
      <c r="C9" s="185"/>
      <c r="D9" s="172"/>
      <c r="E9" s="172"/>
      <c r="F9" s="172"/>
      <c r="G9" s="172"/>
      <c r="H9" s="172"/>
      <c r="I9" s="172"/>
      <c r="J9" s="172"/>
      <c r="K9" s="172"/>
      <c r="L9" s="186"/>
      <c r="M9" s="185"/>
      <c r="N9" s="172"/>
      <c r="O9" s="172"/>
      <c r="P9" s="172"/>
      <c r="Q9" s="172"/>
      <c r="R9" s="172"/>
      <c r="S9" s="186"/>
      <c r="T9" s="305">
        <v>0</v>
      </c>
      <c r="U9" s="305"/>
      <c r="V9" s="187">
        <v>0</v>
      </c>
    </row>
    <row r="10" spans="1:22" s="173" customFormat="1">
      <c r="A10" s="184">
        <v>4</v>
      </c>
      <c r="B10" s="1" t="s">
        <v>99</v>
      </c>
      <c r="C10" s="185"/>
      <c r="D10" s="172"/>
      <c r="E10" s="172"/>
      <c r="F10" s="172"/>
      <c r="G10" s="172"/>
      <c r="H10" s="172"/>
      <c r="I10" s="172"/>
      <c r="J10" s="172"/>
      <c r="K10" s="172"/>
      <c r="L10" s="186"/>
      <c r="M10" s="185"/>
      <c r="N10" s="172"/>
      <c r="O10" s="172"/>
      <c r="P10" s="172"/>
      <c r="Q10" s="172"/>
      <c r="R10" s="172"/>
      <c r="S10" s="186"/>
      <c r="T10" s="305">
        <v>0</v>
      </c>
      <c r="U10" s="305"/>
      <c r="V10" s="187">
        <v>0</v>
      </c>
    </row>
    <row r="11" spans="1:22" s="173" customFormat="1">
      <c r="A11" s="184">
        <v>5</v>
      </c>
      <c r="B11" s="1" t="s">
        <v>100</v>
      </c>
      <c r="C11" s="185"/>
      <c r="D11" s="172"/>
      <c r="E11" s="172"/>
      <c r="F11" s="172"/>
      <c r="G11" s="172"/>
      <c r="H11" s="172"/>
      <c r="I11" s="172"/>
      <c r="J11" s="172"/>
      <c r="K11" s="172"/>
      <c r="L11" s="186"/>
      <c r="M11" s="185"/>
      <c r="N11" s="172"/>
      <c r="O11" s="172"/>
      <c r="P11" s="172"/>
      <c r="Q11" s="172"/>
      <c r="R11" s="172"/>
      <c r="S11" s="186"/>
      <c r="T11" s="305">
        <v>0</v>
      </c>
      <c r="U11" s="305"/>
      <c r="V11" s="187">
        <v>0</v>
      </c>
    </row>
    <row r="12" spans="1:22" s="173" customFormat="1">
      <c r="A12" s="184">
        <v>6</v>
      </c>
      <c r="B12" s="1" t="s">
        <v>101</v>
      </c>
      <c r="C12" s="185"/>
      <c r="D12" s="172"/>
      <c r="E12" s="172"/>
      <c r="F12" s="172"/>
      <c r="G12" s="172"/>
      <c r="H12" s="172"/>
      <c r="I12" s="172"/>
      <c r="J12" s="172"/>
      <c r="K12" s="172"/>
      <c r="L12" s="186"/>
      <c r="M12" s="185"/>
      <c r="N12" s="172"/>
      <c r="O12" s="172"/>
      <c r="P12" s="172"/>
      <c r="Q12" s="172"/>
      <c r="R12" s="172"/>
      <c r="S12" s="186"/>
      <c r="T12" s="305">
        <v>0</v>
      </c>
      <c r="U12" s="305"/>
      <c r="V12" s="187">
        <v>0</v>
      </c>
    </row>
    <row r="13" spans="1:22" s="173" customFormat="1">
      <c r="A13" s="184">
        <v>7</v>
      </c>
      <c r="B13" s="1" t="s">
        <v>102</v>
      </c>
      <c r="C13" s="185"/>
      <c r="D13" s="172">
        <v>4966202.8776908303</v>
      </c>
      <c r="E13" s="172"/>
      <c r="F13" s="172"/>
      <c r="G13" s="172"/>
      <c r="H13" s="172"/>
      <c r="I13" s="172"/>
      <c r="J13" s="172"/>
      <c r="K13" s="172"/>
      <c r="L13" s="186"/>
      <c r="M13" s="185"/>
      <c r="N13" s="172"/>
      <c r="O13" s="172">
        <v>44251231.1263</v>
      </c>
      <c r="P13" s="172"/>
      <c r="Q13" s="172"/>
      <c r="R13" s="172"/>
      <c r="S13" s="186"/>
      <c r="T13" s="305">
        <v>45066674.477499999</v>
      </c>
      <c r="U13" s="305">
        <v>4150759.5264908304</v>
      </c>
      <c r="V13" s="187">
        <v>49217434.003990829</v>
      </c>
    </row>
    <row r="14" spans="1:22" s="173" customFormat="1">
      <c r="A14" s="184">
        <v>8</v>
      </c>
      <c r="B14" s="1" t="s">
        <v>103</v>
      </c>
      <c r="C14" s="185"/>
      <c r="D14" s="172">
        <v>785025.92709999997</v>
      </c>
      <c r="E14" s="172"/>
      <c r="F14" s="172"/>
      <c r="G14" s="172"/>
      <c r="H14" s="172"/>
      <c r="I14" s="172"/>
      <c r="J14" s="172"/>
      <c r="K14" s="172"/>
      <c r="L14" s="186"/>
      <c r="M14" s="185"/>
      <c r="N14" s="172"/>
      <c r="O14" s="172">
        <v>8293107.376699999</v>
      </c>
      <c r="P14" s="172"/>
      <c r="Q14" s="172"/>
      <c r="R14" s="172"/>
      <c r="S14" s="186"/>
      <c r="T14" s="305">
        <v>9078133.303799998</v>
      </c>
      <c r="U14" s="305"/>
      <c r="V14" s="187">
        <v>9078133.303799998</v>
      </c>
    </row>
    <row r="15" spans="1:22" s="173" customFormat="1">
      <c r="A15" s="184">
        <v>9</v>
      </c>
      <c r="B15" s="1" t="s">
        <v>104</v>
      </c>
      <c r="C15" s="185"/>
      <c r="D15" s="172">
        <v>0</v>
      </c>
      <c r="E15" s="172"/>
      <c r="F15" s="172"/>
      <c r="G15" s="172"/>
      <c r="H15" s="172"/>
      <c r="I15" s="172"/>
      <c r="J15" s="172"/>
      <c r="K15" s="172"/>
      <c r="L15" s="186"/>
      <c r="M15" s="185"/>
      <c r="N15" s="172"/>
      <c r="O15" s="172">
        <v>0</v>
      </c>
      <c r="P15" s="172"/>
      <c r="Q15" s="172"/>
      <c r="R15" s="172"/>
      <c r="S15" s="186"/>
      <c r="T15" s="305">
        <v>0</v>
      </c>
      <c r="U15" s="305"/>
      <c r="V15" s="187">
        <v>0</v>
      </c>
    </row>
    <row r="16" spans="1:22" s="173" customFormat="1">
      <c r="A16" s="184">
        <v>10</v>
      </c>
      <c r="B16" s="1" t="s">
        <v>105</v>
      </c>
      <c r="C16" s="185"/>
      <c r="D16" s="172">
        <v>0</v>
      </c>
      <c r="E16" s="172"/>
      <c r="F16" s="172"/>
      <c r="G16" s="172"/>
      <c r="H16" s="172"/>
      <c r="I16" s="172"/>
      <c r="J16" s="172"/>
      <c r="K16" s="172"/>
      <c r="L16" s="186"/>
      <c r="M16" s="185"/>
      <c r="N16" s="172"/>
      <c r="O16" s="172">
        <v>0</v>
      </c>
      <c r="P16" s="172"/>
      <c r="Q16" s="172"/>
      <c r="R16" s="172"/>
      <c r="S16" s="186"/>
      <c r="T16" s="305">
        <v>0</v>
      </c>
      <c r="U16" s="305"/>
      <c r="V16" s="187">
        <v>0</v>
      </c>
    </row>
    <row r="17" spans="1:22" s="173" customFormat="1">
      <c r="A17" s="184">
        <v>11</v>
      </c>
      <c r="B17" s="1" t="s">
        <v>106</v>
      </c>
      <c r="C17" s="185"/>
      <c r="D17" s="172">
        <v>28687</v>
      </c>
      <c r="E17" s="172"/>
      <c r="F17" s="172"/>
      <c r="G17" s="172"/>
      <c r="H17" s="172"/>
      <c r="I17" s="172"/>
      <c r="J17" s="172"/>
      <c r="K17" s="172"/>
      <c r="L17" s="186"/>
      <c r="M17" s="185"/>
      <c r="N17" s="172"/>
      <c r="O17" s="172">
        <v>0</v>
      </c>
      <c r="P17" s="172"/>
      <c r="Q17" s="172"/>
      <c r="R17" s="172"/>
      <c r="S17" s="186"/>
      <c r="T17" s="305">
        <v>28687</v>
      </c>
      <c r="U17" s="305"/>
      <c r="V17" s="187">
        <v>28687</v>
      </c>
    </row>
    <row r="18" spans="1:22" s="173" customFormat="1">
      <c r="A18" s="184">
        <v>12</v>
      </c>
      <c r="B18" s="1" t="s">
        <v>107</v>
      </c>
      <c r="C18" s="185"/>
      <c r="D18" s="172"/>
      <c r="E18" s="172"/>
      <c r="F18" s="172"/>
      <c r="G18" s="172"/>
      <c r="H18" s="172"/>
      <c r="I18" s="172"/>
      <c r="J18" s="172"/>
      <c r="K18" s="172"/>
      <c r="L18" s="186"/>
      <c r="M18" s="185"/>
      <c r="N18" s="172"/>
      <c r="O18" s="172"/>
      <c r="P18" s="172"/>
      <c r="Q18" s="172"/>
      <c r="R18" s="172"/>
      <c r="S18" s="186"/>
      <c r="T18" s="305">
        <v>0</v>
      </c>
      <c r="U18" s="305"/>
      <c r="V18" s="187">
        <v>0</v>
      </c>
    </row>
    <row r="19" spans="1:22" s="173" customFormat="1">
      <c r="A19" s="184">
        <v>13</v>
      </c>
      <c r="B19" s="1" t="s">
        <v>108</v>
      </c>
      <c r="C19" s="185"/>
      <c r="D19" s="172"/>
      <c r="E19" s="172"/>
      <c r="F19" s="172"/>
      <c r="G19" s="172"/>
      <c r="H19" s="172"/>
      <c r="I19" s="172"/>
      <c r="J19" s="172"/>
      <c r="K19" s="172"/>
      <c r="L19" s="186"/>
      <c r="M19" s="185"/>
      <c r="N19" s="172"/>
      <c r="O19" s="172"/>
      <c r="P19" s="172"/>
      <c r="Q19" s="172"/>
      <c r="R19" s="172"/>
      <c r="S19" s="186"/>
      <c r="T19" s="305">
        <v>0</v>
      </c>
      <c r="U19" s="305"/>
      <c r="V19" s="187">
        <v>0</v>
      </c>
    </row>
    <row r="20" spans="1:22" s="173" customFormat="1">
      <c r="A20" s="184">
        <v>14</v>
      </c>
      <c r="B20" s="1" t="s">
        <v>109</v>
      </c>
      <c r="C20" s="185">
        <v>0</v>
      </c>
      <c r="D20" s="172">
        <v>0</v>
      </c>
      <c r="E20" s="172">
        <v>0</v>
      </c>
      <c r="F20" s="172">
        <v>0</v>
      </c>
      <c r="G20" s="172">
        <v>0</v>
      </c>
      <c r="H20" s="172">
        <v>0</v>
      </c>
      <c r="I20" s="172">
        <v>0</v>
      </c>
      <c r="J20" s="172">
        <v>0</v>
      </c>
      <c r="K20" s="172">
        <v>0</v>
      </c>
      <c r="L20" s="186">
        <v>0</v>
      </c>
      <c r="M20" s="185">
        <v>0</v>
      </c>
      <c r="N20" s="172">
        <v>0</v>
      </c>
      <c r="O20" s="172">
        <v>0</v>
      </c>
      <c r="P20" s="172">
        <v>0</v>
      </c>
      <c r="Q20" s="172">
        <v>0</v>
      </c>
      <c r="R20" s="172">
        <v>0</v>
      </c>
      <c r="S20" s="186">
        <v>0</v>
      </c>
      <c r="T20" s="305">
        <v>0</v>
      </c>
      <c r="U20" s="305"/>
      <c r="V20" s="187">
        <v>0</v>
      </c>
    </row>
    <row r="21" spans="1:22" ht="13.5" thickBot="1">
      <c r="A21" s="174"/>
      <c r="B21" s="188" t="s">
        <v>110</v>
      </c>
      <c r="C21" s="189">
        <v>0</v>
      </c>
      <c r="D21" s="176">
        <v>5779915.8047908302</v>
      </c>
      <c r="E21" s="176">
        <v>0</v>
      </c>
      <c r="F21" s="176">
        <v>0</v>
      </c>
      <c r="G21" s="176">
        <v>0</v>
      </c>
      <c r="H21" s="176">
        <v>0</v>
      </c>
      <c r="I21" s="176">
        <v>0</v>
      </c>
      <c r="J21" s="176">
        <v>0</v>
      </c>
      <c r="K21" s="176">
        <v>0</v>
      </c>
      <c r="L21" s="190">
        <v>0</v>
      </c>
      <c r="M21" s="189">
        <v>0</v>
      </c>
      <c r="N21" s="176">
        <v>0</v>
      </c>
      <c r="O21" s="176">
        <v>189624555.0751</v>
      </c>
      <c r="P21" s="176">
        <v>0</v>
      </c>
      <c r="Q21" s="176">
        <v>0</v>
      </c>
      <c r="R21" s="176">
        <v>0</v>
      </c>
      <c r="S21" s="190">
        <v>0</v>
      </c>
      <c r="T21" s="190">
        <v>191253711.35339996</v>
      </c>
      <c r="U21" s="190">
        <v>4150759.5264908304</v>
      </c>
      <c r="V21" s="191">
        <v>195404470.8798908</v>
      </c>
    </row>
    <row r="24" spans="1:22">
      <c r="A24" s="7"/>
      <c r="B24" s="7"/>
      <c r="C24" s="86"/>
      <c r="D24" s="86"/>
      <c r="E24" s="86"/>
    </row>
    <row r="26" spans="1:22"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</row>
    <row r="27" spans="1:22"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</row>
    <row r="28" spans="1:22"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</row>
    <row r="29" spans="1:22"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</row>
    <row r="30" spans="1:22"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</row>
    <row r="31" spans="1:22"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</row>
    <row r="32" spans="1:22"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</row>
    <row r="33" spans="3:22"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</row>
    <row r="34" spans="3:22"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</row>
    <row r="35" spans="3:22"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</row>
    <row r="36" spans="3:22"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</row>
    <row r="37" spans="3:22"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</row>
    <row r="38" spans="3:22"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</row>
    <row r="39" spans="3:22"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</row>
    <row r="40" spans="3:22"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</row>
    <row r="41" spans="3:22"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</row>
    <row r="42" spans="3:22"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</row>
    <row r="43" spans="3:22"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</row>
    <row r="44" spans="3:22"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</row>
    <row r="45" spans="3:22"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zoomScale="85" zoomScaleNormal="85" workbookViewId="0">
      <pane xSplit="1" ySplit="7" topLeftCell="B8" activePane="bottomRight" state="frozen"/>
      <selection activeCell="D6" sqref="D6:D41"/>
      <selection pane="topRight" activeCell="D6" sqref="D6:D41"/>
      <selection pane="bottomLeft" activeCell="D6" sqref="D6:D41"/>
      <selection pane="bottomRight" activeCell="D6" sqref="D6:D41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3.7109375" style="306" customWidth="1"/>
    <col min="4" max="4" width="14.85546875" style="306" bestFit="1" customWidth="1"/>
    <col min="5" max="5" width="17.7109375" style="306" customWidth="1"/>
    <col min="6" max="6" width="15.85546875" style="306" customWidth="1"/>
    <col min="7" max="7" width="17.42578125" style="306" customWidth="1"/>
    <col min="8" max="8" width="15.28515625" style="306" customWidth="1"/>
    <col min="9" max="16384" width="9.140625" style="46"/>
  </cols>
  <sheetData>
    <row r="1" spans="1:9">
      <c r="A1" s="2" t="s">
        <v>30</v>
      </c>
      <c r="B1" s="4" t="str">
        <f>'Info '!C2</f>
        <v>JSC ProCredit Bank</v>
      </c>
    </row>
    <row r="2" spans="1:9">
      <c r="A2" s="2" t="s">
        <v>31</v>
      </c>
      <c r="B2" s="453">
        <f>'1. key ratios '!B2</f>
        <v>43646</v>
      </c>
    </row>
    <row r="4" spans="1:9" ht="13.5" thickBot="1">
      <c r="A4" s="2" t="s">
        <v>259</v>
      </c>
      <c r="B4" s="177" t="s">
        <v>383</v>
      </c>
    </row>
    <row r="5" spans="1:9">
      <c r="A5" s="178"/>
      <c r="B5" s="192"/>
      <c r="C5" s="307" t="s">
        <v>0</v>
      </c>
      <c r="D5" s="307" t="s">
        <v>1</v>
      </c>
      <c r="E5" s="307" t="s">
        <v>2</v>
      </c>
      <c r="F5" s="307" t="s">
        <v>3</v>
      </c>
      <c r="G5" s="308" t="s">
        <v>4</v>
      </c>
      <c r="H5" s="309" t="s">
        <v>5</v>
      </c>
      <c r="I5" s="193"/>
    </row>
    <row r="6" spans="1:9" s="193" customFormat="1" ht="12.75" customHeight="1">
      <c r="A6" s="194"/>
      <c r="B6" s="575" t="s">
        <v>258</v>
      </c>
      <c r="C6" s="577" t="s">
        <v>375</v>
      </c>
      <c r="D6" s="579" t="s">
        <v>374</v>
      </c>
      <c r="E6" s="580"/>
      <c r="F6" s="577" t="s">
        <v>379</v>
      </c>
      <c r="G6" s="577" t="s">
        <v>380</v>
      </c>
      <c r="H6" s="573" t="s">
        <v>378</v>
      </c>
    </row>
    <row r="7" spans="1:9" ht="38.25">
      <c r="A7" s="196"/>
      <c r="B7" s="576"/>
      <c r="C7" s="578"/>
      <c r="D7" s="310" t="s">
        <v>377</v>
      </c>
      <c r="E7" s="310" t="s">
        <v>376</v>
      </c>
      <c r="F7" s="578"/>
      <c r="G7" s="578"/>
      <c r="H7" s="574"/>
      <c r="I7" s="193"/>
    </row>
    <row r="8" spans="1:9">
      <c r="A8" s="194">
        <v>1</v>
      </c>
      <c r="B8" s="1" t="s">
        <v>97</v>
      </c>
      <c r="C8" s="311">
        <v>234487582.2518</v>
      </c>
      <c r="D8" s="312"/>
      <c r="E8" s="311"/>
      <c r="F8" s="311">
        <v>196451024.11179999</v>
      </c>
      <c r="G8" s="313">
        <v>59370807.539700001</v>
      </c>
      <c r="H8" s="497">
        <v>0.25319382361128956</v>
      </c>
    </row>
    <row r="9" spans="1:9" ht="15" customHeight="1">
      <c r="A9" s="194">
        <v>2</v>
      </c>
      <c r="B9" s="1" t="s">
        <v>98</v>
      </c>
      <c r="C9" s="311">
        <v>0</v>
      </c>
      <c r="D9" s="312"/>
      <c r="E9" s="311"/>
      <c r="F9" s="311">
        <v>0</v>
      </c>
      <c r="G9" s="313">
        <v>0</v>
      </c>
      <c r="H9" s="497"/>
    </row>
    <row r="10" spans="1:9">
      <c r="A10" s="194">
        <v>3</v>
      </c>
      <c r="B10" s="1" t="s">
        <v>277</v>
      </c>
      <c r="C10" s="311">
        <v>0</v>
      </c>
      <c r="D10" s="312"/>
      <c r="E10" s="311"/>
      <c r="F10" s="311">
        <v>0</v>
      </c>
      <c r="G10" s="313">
        <v>0</v>
      </c>
      <c r="H10" s="497"/>
    </row>
    <row r="11" spans="1:9">
      <c r="A11" s="194">
        <v>4</v>
      </c>
      <c r="B11" s="1" t="s">
        <v>99</v>
      </c>
      <c r="C11" s="311">
        <v>0</v>
      </c>
      <c r="D11" s="312"/>
      <c r="E11" s="311"/>
      <c r="F11" s="311">
        <v>0</v>
      </c>
      <c r="G11" s="313">
        <v>0</v>
      </c>
      <c r="H11" s="497"/>
    </row>
    <row r="12" spans="1:9">
      <c r="A12" s="194">
        <v>5</v>
      </c>
      <c r="B12" s="1" t="s">
        <v>100</v>
      </c>
      <c r="C12" s="311">
        <v>0</v>
      </c>
      <c r="D12" s="312"/>
      <c r="E12" s="311"/>
      <c r="F12" s="311">
        <v>0</v>
      </c>
      <c r="G12" s="313">
        <v>0</v>
      </c>
      <c r="H12" s="497"/>
    </row>
    <row r="13" spans="1:9">
      <c r="A13" s="194">
        <v>6</v>
      </c>
      <c r="B13" s="1" t="s">
        <v>101</v>
      </c>
      <c r="C13" s="311">
        <v>89715715.882799998</v>
      </c>
      <c r="D13" s="312"/>
      <c r="E13" s="311"/>
      <c r="F13" s="311">
        <v>20825568.95067</v>
      </c>
      <c r="G13" s="313">
        <v>20825568.95067</v>
      </c>
      <c r="H13" s="497">
        <v>0.23212843754014573</v>
      </c>
    </row>
    <row r="14" spans="1:9">
      <c r="A14" s="194">
        <v>7</v>
      </c>
      <c r="B14" s="1" t="s">
        <v>102</v>
      </c>
      <c r="C14" s="311">
        <v>581765912.8598001</v>
      </c>
      <c r="D14" s="312">
        <v>99009893.300220996</v>
      </c>
      <c r="E14" s="311">
        <v>58091096.905002706</v>
      </c>
      <c r="F14" s="311">
        <v>639857009.76480281</v>
      </c>
      <c r="G14" s="313">
        <v>590639575.76081204</v>
      </c>
      <c r="H14" s="497">
        <v>0.92308057385808429</v>
      </c>
    </row>
    <row r="15" spans="1:9">
      <c r="A15" s="194">
        <v>8</v>
      </c>
      <c r="B15" s="1" t="s">
        <v>103</v>
      </c>
      <c r="C15" s="311">
        <v>460944121.4853</v>
      </c>
      <c r="D15" s="312"/>
      <c r="E15" s="311"/>
      <c r="F15" s="311">
        <v>345708091.11397499</v>
      </c>
      <c r="G15" s="313">
        <v>336629957.810175</v>
      </c>
      <c r="H15" s="497">
        <v>0.73030534964943794</v>
      </c>
    </row>
    <row r="16" spans="1:9">
      <c r="A16" s="194">
        <v>9</v>
      </c>
      <c r="B16" s="1" t="s">
        <v>104</v>
      </c>
      <c r="C16" s="311">
        <v>0</v>
      </c>
      <c r="D16" s="312"/>
      <c r="E16" s="311"/>
      <c r="F16" s="311">
        <v>0</v>
      </c>
      <c r="G16" s="313">
        <v>0</v>
      </c>
      <c r="H16" s="497"/>
    </row>
    <row r="17" spans="1:8">
      <c r="A17" s="194">
        <v>10</v>
      </c>
      <c r="B17" s="1" t="s">
        <v>105</v>
      </c>
      <c r="C17" s="311">
        <v>6135834.7073999997</v>
      </c>
      <c r="D17" s="312"/>
      <c r="E17" s="311"/>
      <c r="F17" s="311">
        <v>6135834.7073999997</v>
      </c>
      <c r="G17" s="313">
        <v>6135834.7073999997</v>
      </c>
      <c r="H17" s="497">
        <v>1</v>
      </c>
    </row>
    <row r="18" spans="1:8">
      <c r="A18" s="194">
        <v>11</v>
      </c>
      <c r="B18" s="1" t="s">
        <v>106</v>
      </c>
      <c r="C18" s="311">
        <v>23041823.391100001</v>
      </c>
      <c r="D18" s="312"/>
      <c r="E18" s="311"/>
      <c r="F18" s="311">
        <v>39887118.946649998</v>
      </c>
      <c r="G18" s="313">
        <v>39858431.946649998</v>
      </c>
      <c r="H18" s="497">
        <v>1.7298297652105727</v>
      </c>
    </row>
    <row r="19" spans="1:8">
      <c r="A19" s="194">
        <v>12</v>
      </c>
      <c r="B19" s="1" t="s">
        <v>107</v>
      </c>
      <c r="C19" s="311">
        <v>0</v>
      </c>
      <c r="D19" s="312"/>
      <c r="E19" s="311"/>
      <c r="F19" s="311">
        <v>0</v>
      </c>
      <c r="G19" s="313">
        <v>0</v>
      </c>
      <c r="H19" s="497"/>
    </row>
    <row r="20" spans="1:8">
      <c r="A20" s="194">
        <v>13</v>
      </c>
      <c r="B20" s="1" t="s">
        <v>253</v>
      </c>
      <c r="C20" s="311">
        <v>0</v>
      </c>
      <c r="D20" s="312"/>
      <c r="E20" s="311"/>
      <c r="F20" s="311">
        <v>0</v>
      </c>
      <c r="G20" s="313">
        <v>0</v>
      </c>
      <c r="H20" s="497"/>
    </row>
    <row r="21" spans="1:8">
      <c r="A21" s="194">
        <v>14</v>
      </c>
      <c r="B21" s="1" t="s">
        <v>109</v>
      </c>
      <c r="C21" s="311">
        <v>120893395.71529479</v>
      </c>
      <c r="D21" s="312"/>
      <c r="E21" s="311"/>
      <c r="F21" s="311">
        <v>75402230.51529479</v>
      </c>
      <c r="G21" s="313">
        <v>75402230.51529479</v>
      </c>
      <c r="H21" s="497">
        <v>0.62370843394016184</v>
      </c>
    </row>
    <row r="22" spans="1:8" ht="13.5" thickBot="1">
      <c r="A22" s="197"/>
      <c r="B22" s="198" t="s">
        <v>110</v>
      </c>
      <c r="C22" s="314">
        <v>1516984386.2934949</v>
      </c>
      <c r="D22" s="314">
        <v>99009893.300220996</v>
      </c>
      <c r="E22" s="314">
        <v>58091096.905002706</v>
      </c>
      <c r="F22" s="314">
        <v>1324266878.1105926</v>
      </c>
      <c r="G22" s="314">
        <v>1128862407.2307019</v>
      </c>
      <c r="H22" s="315">
        <v>0.71670368771046256</v>
      </c>
    </row>
    <row r="27" spans="1:8">
      <c r="C27" s="534"/>
      <c r="D27" s="534"/>
      <c r="E27" s="534"/>
      <c r="F27" s="534"/>
      <c r="G27" s="534"/>
      <c r="H27" s="534"/>
    </row>
    <row r="28" spans="1:8">
      <c r="C28" s="534"/>
      <c r="D28" s="534"/>
      <c r="E28" s="534"/>
      <c r="F28" s="534"/>
      <c r="G28" s="534"/>
      <c r="H28" s="534"/>
    </row>
    <row r="29" spans="1:8">
      <c r="C29" s="534"/>
      <c r="D29" s="534"/>
      <c r="E29" s="534"/>
      <c r="F29" s="534"/>
      <c r="G29" s="534"/>
      <c r="H29" s="534"/>
    </row>
    <row r="30" spans="1:8">
      <c r="C30" s="534"/>
      <c r="D30" s="534"/>
      <c r="E30" s="534"/>
      <c r="F30" s="534"/>
      <c r="G30" s="534"/>
      <c r="H30" s="534"/>
    </row>
    <row r="31" spans="1:8">
      <c r="C31" s="534"/>
      <c r="D31" s="534"/>
      <c r="E31" s="534"/>
      <c r="F31" s="534"/>
      <c r="G31" s="534"/>
      <c r="H31" s="534"/>
    </row>
    <row r="32" spans="1:8">
      <c r="C32" s="534"/>
      <c r="D32" s="534"/>
      <c r="E32" s="534"/>
      <c r="F32" s="534"/>
      <c r="G32" s="534"/>
      <c r="H32" s="534"/>
    </row>
    <row r="33" spans="3:8">
      <c r="C33" s="534"/>
      <c r="D33" s="534"/>
      <c r="E33" s="534"/>
      <c r="F33" s="534"/>
      <c r="G33" s="534"/>
      <c r="H33" s="534"/>
    </row>
    <row r="34" spans="3:8">
      <c r="C34" s="534"/>
      <c r="D34" s="534"/>
      <c r="E34" s="534"/>
      <c r="F34" s="534"/>
      <c r="G34" s="534"/>
      <c r="H34" s="534"/>
    </row>
    <row r="35" spans="3:8">
      <c r="C35" s="534"/>
      <c r="D35" s="534"/>
      <c r="E35" s="534"/>
      <c r="F35" s="534"/>
      <c r="G35" s="534"/>
      <c r="H35" s="534"/>
    </row>
    <row r="36" spans="3:8">
      <c r="C36" s="534"/>
      <c r="D36" s="534"/>
      <c r="E36" s="534"/>
      <c r="F36" s="534"/>
      <c r="G36" s="534"/>
      <c r="H36" s="534"/>
    </row>
    <row r="37" spans="3:8">
      <c r="C37" s="534"/>
      <c r="D37" s="534"/>
      <c r="E37" s="534"/>
      <c r="F37" s="534"/>
      <c r="G37" s="534"/>
      <c r="H37" s="534"/>
    </row>
    <row r="38" spans="3:8">
      <c r="C38" s="534"/>
      <c r="D38" s="534"/>
      <c r="E38" s="534"/>
      <c r="F38" s="534"/>
      <c r="G38" s="534"/>
      <c r="H38" s="534"/>
    </row>
    <row r="39" spans="3:8">
      <c r="C39" s="534"/>
      <c r="D39" s="534"/>
      <c r="E39" s="534"/>
      <c r="F39" s="534"/>
      <c r="G39" s="534"/>
      <c r="H39" s="534"/>
    </row>
    <row r="40" spans="3:8">
      <c r="C40" s="534"/>
      <c r="D40" s="534"/>
      <c r="E40" s="534"/>
      <c r="F40" s="534"/>
      <c r="G40" s="534"/>
      <c r="H40" s="534"/>
    </row>
    <row r="41" spans="3:8">
      <c r="C41" s="534"/>
      <c r="D41" s="534"/>
      <c r="E41" s="534"/>
      <c r="F41" s="534"/>
      <c r="G41" s="534"/>
      <c r="H41" s="534"/>
    </row>
    <row r="42" spans="3:8">
      <c r="C42" s="534"/>
      <c r="D42" s="534"/>
      <c r="E42" s="534"/>
      <c r="F42" s="534"/>
      <c r="G42" s="534"/>
      <c r="H42" s="534"/>
    </row>
    <row r="43" spans="3:8">
      <c r="C43" s="534"/>
      <c r="D43" s="534"/>
      <c r="E43" s="534"/>
      <c r="F43" s="534"/>
      <c r="G43" s="534"/>
      <c r="H43" s="534"/>
    </row>
    <row r="44" spans="3:8">
      <c r="C44" s="534"/>
      <c r="D44" s="534"/>
      <c r="E44" s="534"/>
      <c r="F44" s="534"/>
      <c r="G44" s="534"/>
      <c r="H44" s="534"/>
    </row>
    <row r="45" spans="3:8">
      <c r="C45" s="534"/>
      <c r="D45" s="534"/>
      <c r="E45" s="534"/>
      <c r="F45" s="534"/>
      <c r="G45" s="534"/>
      <c r="H45" s="534"/>
    </row>
    <row r="46" spans="3:8">
      <c r="C46" s="534"/>
      <c r="D46" s="534"/>
      <c r="E46" s="534"/>
      <c r="F46" s="534"/>
      <c r="G46" s="534"/>
      <c r="H46" s="534"/>
    </row>
    <row r="47" spans="3:8">
      <c r="C47" s="534"/>
      <c r="D47" s="534"/>
      <c r="E47" s="534"/>
      <c r="F47" s="534"/>
      <c r="G47" s="534"/>
      <c r="H47" s="534"/>
    </row>
    <row r="48" spans="3:8">
      <c r="C48" s="534"/>
      <c r="D48" s="534"/>
      <c r="E48" s="534"/>
      <c r="F48" s="534"/>
      <c r="G48" s="534"/>
      <c r="H48" s="534"/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zoomScale="90" zoomScaleNormal="90" workbookViewId="0">
      <pane xSplit="2" ySplit="6" topLeftCell="C7" activePane="bottomRight" state="frozen"/>
      <selection activeCell="D6" sqref="D6:D41"/>
      <selection pane="topRight" activeCell="D6" sqref="D6:D41"/>
      <selection pane="bottomLeft" activeCell="D6" sqref="D6:D41"/>
      <selection pane="bottomRight" activeCell="D6" sqref="D6:D41"/>
    </sheetView>
  </sheetViews>
  <sheetFormatPr defaultColWidth="9.140625" defaultRowHeight="12.75"/>
  <cols>
    <col min="1" max="1" width="10.5703125" style="306" bestFit="1" customWidth="1"/>
    <col min="2" max="2" width="84.140625" style="306" customWidth="1"/>
    <col min="3" max="3" width="12.7109375" style="306" customWidth="1"/>
    <col min="4" max="4" width="14.42578125" style="306" customWidth="1"/>
    <col min="5" max="5" width="13.85546875" style="306" customWidth="1"/>
    <col min="6" max="11" width="12.7109375" style="306" customWidth="1"/>
    <col min="12" max="16384" width="9.140625" style="306"/>
  </cols>
  <sheetData>
    <row r="1" spans="1:11">
      <c r="A1" s="306" t="s">
        <v>30</v>
      </c>
      <c r="B1" s="306" t="str">
        <f>'Info '!C2</f>
        <v>JSC ProCredit Bank</v>
      </c>
    </row>
    <row r="2" spans="1:11">
      <c r="A2" s="306" t="s">
        <v>31</v>
      </c>
      <c r="B2" s="455">
        <f>'1. key ratios '!B2</f>
        <v>43646</v>
      </c>
      <c r="C2" s="329"/>
      <c r="D2" s="329"/>
    </row>
    <row r="3" spans="1:11">
      <c r="B3" s="329"/>
      <c r="C3" s="329"/>
      <c r="D3" s="329"/>
    </row>
    <row r="4" spans="1:11" ht="13.5" thickBot="1">
      <c r="A4" s="306" t="s">
        <v>255</v>
      </c>
      <c r="B4" s="359" t="s">
        <v>384</v>
      </c>
      <c r="C4" s="329"/>
      <c r="D4" s="329"/>
    </row>
    <row r="5" spans="1:11" ht="30" customHeight="1">
      <c r="A5" s="581"/>
      <c r="B5" s="582"/>
      <c r="C5" s="583" t="s">
        <v>437</v>
      </c>
      <c r="D5" s="583"/>
      <c r="E5" s="583"/>
      <c r="F5" s="583" t="s">
        <v>438</v>
      </c>
      <c r="G5" s="583"/>
      <c r="H5" s="583"/>
      <c r="I5" s="583" t="s">
        <v>439</v>
      </c>
      <c r="J5" s="583"/>
      <c r="K5" s="584"/>
    </row>
    <row r="6" spans="1:11">
      <c r="A6" s="330"/>
      <c r="B6" s="331"/>
      <c r="C6" s="53" t="s">
        <v>69</v>
      </c>
      <c r="D6" s="53" t="s">
        <v>70</v>
      </c>
      <c r="E6" s="53" t="s">
        <v>71</v>
      </c>
      <c r="F6" s="53" t="s">
        <v>69</v>
      </c>
      <c r="G6" s="53" t="s">
        <v>70</v>
      </c>
      <c r="H6" s="53" t="s">
        <v>71</v>
      </c>
      <c r="I6" s="53" t="s">
        <v>69</v>
      </c>
      <c r="J6" s="53" t="s">
        <v>70</v>
      </c>
      <c r="K6" s="53" t="s">
        <v>71</v>
      </c>
    </row>
    <row r="7" spans="1:11">
      <c r="A7" s="332" t="s">
        <v>387</v>
      </c>
      <c r="B7" s="333"/>
      <c r="C7" s="333"/>
      <c r="D7" s="333"/>
      <c r="E7" s="333"/>
      <c r="F7" s="333"/>
      <c r="G7" s="333"/>
      <c r="H7" s="333"/>
      <c r="I7" s="333"/>
      <c r="J7" s="333"/>
      <c r="K7" s="334"/>
    </row>
    <row r="8" spans="1:11">
      <c r="A8" s="335">
        <v>1</v>
      </c>
      <c r="B8" s="336" t="s">
        <v>385</v>
      </c>
      <c r="C8" s="459"/>
      <c r="D8" s="459"/>
      <c r="E8" s="459"/>
      <c r="F8" s="498">
        <v>80630856.206666663</v>
      </c>
      <c r="G8" s="498">
        <v>212592772.3775</v>
      </c>
      <c r="H8" s="498">
        <v>293223628.58416665</v>
      </c>
      <c r="I8" s="498">
        <v>63915675.096666664</v>
      </c>
      <c r="J8" s="498">
        <v>209560011.34999999</v>
      </c>
      <c r="K8" s="499">
        <v>273475686.44666666</v>
      </c>
    </row>
    <row r="9" spans="1:11">
      <c r="A9" s="332" t="s">
        <v>388</v>
      </c>
      <c r="B9" s="333"/>
      <c r="C9" s="500"/>
      <c r="D9" s="500"/>
      <c r="E9" s="500"/>
      <c r="F9" s="500"/>
      <c r="G9" s="500"/>
      <c r="H9" s="500"/>
      <c r="I9" s="500"/>
      <c r="J9" s="500"/>
      <c r="K9" s="501"/>
    </row>
    <row r="10" spans="1:11">
      <c r="A10" s="337">
        <v>2</v>
      </c>
      <c r="B10" s="338" t="s">
        <v>396</v>
      </c>
      <c r="C10" s="502">
        <v>50626707.210599989</v>
      </c>
      <c r="D10" s="503">
        <v>359227113.06669998</v>
      </c>
      <c r="E10" s="503">
        <v>409853820.2773</v>
      </c>
      <c r="F10" s="503">
        <v>10000467.374711005</v>
      </c>
      <c r="G10" s="503">
        <v>65197845.000879005</v>
      </c>
      <c r="H10" s="503">
        <v>75198312.375590011</v>
      </c>
      <c r="I10" s="503">
        <v>2361240.1449099998</v>
      </c>
      <c r="J10" s="503">
        <v>15996727.115055</v>
      </c>
      <c r="K10" s="504">
        <v>18357967.259964999</v>
      </c>
    </row>
    <row r="11" spans="1:11">
      <c r="A11" s="337">
        <v>3</v>
      </c>
      <c r="B11" s="338" t="s">
        <v>390</v>
      </c>
      <c r="C11" s="502">
        <v>141898189.45479995</v>
      </c>
      <c r="D11" s="503">
        <v>674078039.26110005</v>
      </c>
      <c r="E11" s="503">
        <v>815976228.71589994</v>
      </c>
      <c r="F11" s="503">
        <v>35935162.974017523</v>
      </c>
      <c r="G11" s="503">
        <v>52979053.4947</v>
      </c>
      <c r="H11" s="503">
        <v>88914216.468717515</v>
      </c>
      <c r="I11" s="503">
        <v>33065559.178465001</v>
      </c>
      <c r="J11" s="503">
        <v>49507284.594045006</v>
      </c>
      <c r="K11" s="504">
        <v>82572843.772510007</v>
      </c>
    </row>
    <row r="12" spans="1:11">
      <c r="A12" s="337">
        <v>4</v>
      </c>
      <c r="B12" s="338" t="s">
        <v>391</v>
      </c>
      <c r="C12" s="502">
        <v>0</v>
      </c>
      <c r="D12" s="503">
        <v>0</v>
      </c>
      <c r="E12" s="503">
        <v>0</v>
      </c>
      <c r="F12" s="503">
        <v>0</v>
      </c>
      <c r="G12" s="503">
        <v>0</v>
      </c>
      <c r="H12" s="503">
        <v>0</v>
      </c>
      <c r="I12" s="503">
        <v>0</v>
      </c>
      <c r="J12" s="503">
        <v>0</v>
      </c>
      <c r="K12" s="504">
        <v>0</v>
      </c>
    </row>
    <row r="13" spans="1:11">
      <c r="A13" s="337">
        <v>5</v>
      </c>
      <c r="B13" s="338" t="s">
        <v>399</v>
      </c>
      <c r="C13" s="502">
        <v>47926602.499999993</v>
      </c>
      <c r="D13" s="503">
        <v>43073483.729999997</v>
      </c>
      <c r="E13" s="503">
        <v>91000086.229999989</v>
      </c>
      <c r="F13" s="503">
        <v>9179000.93695</v>
      </c>
      <c r="G13" s="503">
        <v>10275936.818499999</v>
      </c>
      <c r="H13" s="503">
        <v>19454937.755449999</v>
      </c>
      <c r="I13" s="503">
        <v>3380710.1910000006</v>
      </c>
      <c r="J13" s="503">
        <v>3518125.8525000005</v>
      </c>
      <c r="K13" s="504">
        <v>6898836.0435000006</v>
      </c>
    </row>
    <row r="14" spans="1:11">
      <c r="A14" s="337">
        <v>6</v>
      </c>
      <c r="B14" s="338" t="s">
        <v>432</v>
      </c>
      <c r="C14" s="502"/>
      <c r="D14" s="503"/>
      <c r="E14" s="503">
        <v>0</v>
      </c>
      <c r="F14" s="503"/>
      <c r="G14" s="503"/>
      <c r="H14" s="503">
        <v>0</v>
      </c>
      <c r="I14" s="503"/>
      <c r="J14" s="503"/>
      <c r="K14" s="504">
        <v>0</v>
      </c>
    </row>
    <row r="15" spans="1:11">
      <c r="A15" s="337">
        <v>7</v>
      </c>
      <c r="B15" s="338" t="s">
        <v>433</v>
      </c>
      <c r="C15" s="502">
        <v>8730966.0800000001</v>
      </c>
      <c r="D15" s="503">
        <v>12912267.99</v>
      </c>
      <c r="E15" s="503">
        <v>21643234.07</v>
      </c>
      <c r="F15" s="503">
        <v>3037212.75</v>
      </c>
      <c r="G15" s="503">
        <v>5850542.54</v>
      </c>
      <c r="H15" s="503">
        <v>8887755.2899999991</v>
      </c>
      <c r="I15" s="503">
        <v>3037212.75</v>
      </c>
      <c r="J15" s="503">
        <v>5850542.54</v>
      </c>
      <c r="K15" s="504">
        <v>8887755.2899999991</v>
      </c>
    </row>
    <row r="16" spans="1:11">
      <c r="A16" s="337">
        <v>8</v>
      </c>
      <c r="B16" s="339" t="s">
        <v>392</v>
      </c>
      <c r="C16" s="502">
        <v>249182465.24539995</v>
      </c>
      <c r="D16" s="503">
        <v>1089290904.0478001</v>
      </c>
      <c r="E16" s="503">
        <v>1338473369.2932</v>
      </c>
      <c r="F16" s="503">
        <v>58151844.035678528</v>
      </c>
      <c r="G16" s="503">
        <v>134303377.85407901</v>
      </c>
      <c r="H16" s="503">
        <v>192455221.88975754</v>
      </c>
      <c r="I16" s="503">
        <v>41844722.264375001</v>
      </c>
      <c r="J16" s="503">
        <v>74872680.101600021</v>
      </c>
      <c r="K16" s="504">
        <v>116717402.36597502</v>
      </c>
    </row>
    <row r="17" spans="1:11">
      <c r="A17" s="332" t="s">
        <v>389</v>
      </c>
      <c r="B17" s="333"/>
      <c r="C17" s="500"/>
      <c r="D17" s="500"/>
      <c r="E17" s="500"/>
      <c r="F17" s="500"/>
      <c r="G17" s="500"/>
      <c r="H17" s="500"/>
      <c r="I17" s="500"/>
      <c r="J17" s="500"/>
      <c r="K17" s="501"/>
    </row>
    <row r="18" spans="1:11">
      <c r="A18" s="337">
        <v>9</v>
      </c>
      <c r="B18" s="338" t="s">
        <v>395</v>
      </c>
      <c r="C18" s="502">
        <v>715109.89</v>
      </c>
      <c r="D18" s="503">
        <v>0</v>
      </c>
      <c r="E18" s="503">
        <v>715109.89</v>
      </c>
      <c r="F18" s="503">
        <v>0</v>
      </c>
      <c r="G18" s="503">
        <v>0</v>
      </c>
      <c r="H18" s="503">
        <v>0</v>
      </c>
      <c r="I18" s="503">
        <v>0</v>
      </c>
      <c r="J18" s="503">
        <v>0</v>
      </c>
      <c r="K18" s="504">
        <v>0</v>
      </c>
    </row>
    <row r="19" spans="1:11">
      <c r="A19" s="337">
        <v>10</v>
      </c>
      <c r="B19" s="338" t="s">
        <v>434</v>
      </c>
      <c r="C19" s="502">
        <v>249613453.20550001</v>
      </c>
      <c r="D19" s="503">
        <v>803022581.94150007</v>
      </c>
      <c r="E19" s="503">
        <v>1052636035.1470001</v>
      </c>
      <c r="F19" s="503">
        <v>4599494.8053000001</v>
      </c>
      <c r="G19" s="503">
        <v>10452604.968950002</v>
      </c>
      <c r="H19" s="503">
        <v>15052099.774250001</v>
      </c>
      <c r="I19" s="503">
        <v>21314675.915299997</v>
      </c>
      <c r="J19" s="503">
        <v>59777115.398950003</v>
      </c>
      <c r="K19" s="504">
        <v>81091791.314249992</v>
      </c>
    </row>
    <row r="20" spans="1:11">
      <c r="A20" s="337">
        <v>11</v>
      </c>
      <c r="B20" s="338" t="s">
        <v>394</v>
      </c>
      <c r="C20" s="502">
        <v>560439.56043956045</v>
      </c>
      <c r="D20" s="503">
        <v>23109945.050000001</v>
      </c>
      <c r="E20" s="503">
        <v>23670384.610439561</v>
      </c>
      <c r="F20" s="503">
        <v>560439.56043956045</v>
      </c>
      <c r="G20" s="503">
        <v>0</v>
      </c>
      <c r="H20" s="503">
        <v>560439.56043956045</v>
      </c>
      <c r="I20" s="503">
        <v>560439.56043956045</v>
      </c>
      <c r="J20" s="503">
        <v>0</v>
      </c>
      <c r="K20" s="504">
        <v>560439.56043956045</v>
      </c>
    </row>
    <row r="21" spans="1:11" ht="13.5" thickBot="1">
      <c r="A21" s="340">
        <v>12</v>
      </c>
      <c r="B21" s="341" t="s">
        <v>393</v>
      </c>
      <c r="C21" s="505">
        <v>250889002.65593955</v>
      </c>
      <c r="D21" s="506">
        <v>826132526.99150002</v>
      </c>
      <c r="E21" s="505">
        <v>1077021529.6474397</v>
      </c>
      <c r="F21" s="506">
        <v>5159934.3657395607</v>
      </c>
      <c r="G21" s="506">
        <v>10452604.968950002</v>
      </c>
      <c r="H21" s="506">
        <v>15612539.334689561</v>
      </c>
      <c r="I21" s="506">
        <v>21875115.475739557</v>
      </c>
      <c r="J21" s="506">
        <v>59777115.398950003</v>
      </c>
      <c r="K21" s="507">
        <v>81652230.874689564</v>
      </c>
    </row>
    <row r="22" spans="1:11" ht="38.25" customHeight="1" thickBot="1">
      <c r="A22" s="342"/>
      <c r="B22" s="343"/>
      <c r="C22" s="343"/>
      <c r="D22" s="343"/>
      <c r="E22" s="343"/>
      <c r="F22" s="585" t="s">
        <v>436</v>
      </c>
      <c r="G22" s="583"/>
      <c r="H22" s="583"/>
      <c r="I22" s="585" t="s">
        <v>400</v>
      </c>
      <c r="J22" s="583"/>
      <c r="K22" s="584"/>
    </row>
    <row r="23" spans="1:11">
      <c r="A23" s="344">
        <v>13</v>
      </c>
      <c r="B23" s="345" t="s">
        <v>385</v>
      </c>
      <c r="C23" s="346"/>
      <c r="D23" s="346"/>
      <c r="E23" s="346"/>
      <c r="F23" s="347">
        <v>104581886.64</v>
      </c>
      <c r="G23" s="347">
        <v>211284017.74250004</v>
      </c>
      <c r="H23" s="347">
        <v>315865904.38250005</v>
      </c>
      <c r="I23" s="347">
        <v>57331395.119999997</v>
      </c>
      <c r="J23" s="347">
        <v>220019181.50000003</v>
      </c>
      <c r="K23" s="348">
        <v>277350576.62</v>
      </c>
    </row>
    <row r="24" spans="1:11" ht="13.5" thickBot="1">
      <c r="A24" s="349">
        <v>14</v>
      </c>
      <c r="B24" s="350" t="s">
        <v>397</v>
      </c>
      <c r="C24" s="351"/>
      <c r="D24" s="352"/>
      <c r="E24" s="353"/>
      <c r="F24" s="354">
        <v>64259263.880849987</v>
      </c>
      <c r="G24" s="354">
        <v>115241930.0057085</v>
      </c>
      <c r="H24" s="354">
        <v>179501193.88655847</v>
      </c>
      <c r="I24" s="354">
        <v>12074186.417750001</v>
      </c>
      <c r="J24" s="354">
        <v>16509323.757513752</v>
      </c>
      <c r="K24" s="355">
        <v>28583510.175263755</v>
      </c>
    </row>
    <row r="25" spans="1:11" ht="13.5" thickBot="1">
      <c r="A25" s="356">
        <v>15</v>
      </c>
      <c r="B25" s="357" t="s">
        <v>398</v>
      </c>
      <c r="C25" s="358"/>
      <c r="D25" s="358"/>
      <c r="E25" s="358"/>
      <c r="F25" s="508">
        <v>1.6274989833981997</v>
      </c>
      <c r="G25" s="508">
        <v>1.8333953425809</v>
      </c>
      <c r="H25" s="508">
        <v>1.7596869276653482</v>
      </c>
      <c r="I25" s="508">
        <v>4.7482615504195254</v>
      </c>
      <c r="J25" s="508">
        <v>13.326965097517366</v>
      </c>
      <c r="K25" s="509">
        <v>9.7031671379542441</v>
      </c>
    </row>
    <row r="27" spans="1:11" ht="38.25">
      <c r="B27" s="328" t="s">
        <v>435</v>
      </c>
    </row>
    <row r="29" spans="1:11">
      <c r="C29" s="520"/>
      <c r="D29" s="520"/>
      <c r="E29" s="520"/>
      <c r="F29" s="520"/>
      <c r="G29" s="520"/>
      <c r="H29" s="520"/>
      <c r="I29" s="520"/>
      <c r="J29" s="520"/>
      <c r="K29" s="520"/>
    </row>
    <row r="30" spans="1:11">
      <c r="C30" s="520"/>
      <c r="D30" s="520"/>
      <c r="E30" s="520"/>
      <c r="F30" s="520"/>
      <c r="G30" s="520"/>
      <c r="H30" s="520"/>
      <c r="I30" s="520"/>
      <c r="J30" s="520"/>
      <c r="K30" s="520"/>
    </row>
    <row r="31" spans="1:11">
      <c r="C31" s="520"/>
      <c r="D31" s="520"/>
      <c r="E31" s="520"/>
      <c r="F31" s="520"/>
      <c r="G31" s="520"/>
      <c r="H31" s="520"/>
      <c r="I31" s="520"/>
      <c r="J31" s="520"/>
      <c r="K31" s="520"/>
    </row>
    <row r="32" spans="1:11">
      <c r="C32" s="520"/>
      <c r="D32" s="520"/>
      <c r="E32" s="520"/>
      <c r="F32" s="520"/>
      <c r="G32" s="520"/>
      <c r="H32" s="520"/>
      <c r="I32" s="520"/>
      <c r="J32" s="520"/>
      <c r="K32" s="520"/>
    </row>
    <row r="33" spans="3:11">
      <c r="C33" s="520"/>
      <c r="D33" s="520"/>
      <c r="E33" s="520"/>
      <c r="F33" s="520"/>
      <c r="G33" s="520"/>
      <c r="H33" s="520"/>
      <c r="I33" s="520"/>
      <c r="J33" s="520"/>
      <c r="K33" s="520"/>
    </row>
    <row r="34" spans="3:11">
      <c r="C34" s="520"/>
      <c r="D34" s="520"/>
      <c r="E34" s="520"/>
      <c r="F34" s="520"/>
      <c r="G34" s="520"/>
      <c r="H34" s="520"/>
      <c r="I34" s="520"/>
      <c r="J34" s="520"/>
      <c r="K34" s="520"/>
    </row>
    <row r="35" spans="3:11">
      <c r="C35" s="520"/>
      <c r="D35" s="520"/>
      <c r="E35" s="520"/>
      <c r="F35" s="520"/>
      <c r="G35" s="520"/>
      <c r="H35" s="520"/>
      <c r="I35" s="520"/>
      <c r="J35" s="520"/>
      <c r="K35" s="520"/>
    </row>
    <row r="36" spans="3:11">
      <c r="C36" s="520"/>
      <c r="D36" s="520"/>
      <c r="E36" s="520"/>
      <c r="F36" s="520"/>
      <c r="G36" s="520"/>
      <c r="H36" s="520"/>
      <c r="I36" s="520"/>
      <c r="J36" s="520"/>
      <c r="K36" s="520"/>
    </row>
    <row r="37" spans="3:11">
      <c r="C37" s="520"/>
      <c r="D37" s="520"/>
      <c r="E37" s="520"/>
      <c r="F37" s="520"/>
      <c r="G37" s="520"/>
      <c r="H37" s="520"/>
      <c r="I37" s="520"/>
      <c r="J37" s="520"/>
      <c r="K37" s="520"/>
    </row>
    <row r="38" spans="3:11">
      <c r="C38" s="520"/>
      <c r="D38" s="520"/>
      <c r="E38" s="520"/>
      <c r="F38" s="520"/>
      <c r="G38" s="520"/>
      <c r="H38" s="520"/>
      <c r="I38" s="520"/>
      <c r="J38" s="520"/>
      <c r="K38" s="520"/>
    </row>
    <row r="39" spans="3:11">
      <c r="C39" s="520"/>
      <c r="D39" s="520"/>
      <c r="E39" s="520"/>
      <c r="F39" s="520"/>
      <c r="G39" s="520"/>
      <c r="H39" s="520"/>
      <c r="I39" s="520"/>
      <c r="J39" s="520"/>
      <c r="K39" s="520"/>
    </row>
    <row r="40" spans="3:11">
      <c r="C40" s="520"/>
      <c r="D40" s="520"/>
      <c r="E40" s="520"/>
      <c r="F40" s="520"/>
      <c r="G40" s="520"/>
      <c r="H40" s="520"/>
      <c r="I40" s="520"/>
      <c r="J40" s="520"/>
      <c r="K40" s="520"/>
    </row>
    <row r="41" spans="3:11">
      <c r="C41" s="520"/>
      <c r="D41" s="520"/>
      <c r="E41" s="520"/>
      <c r="F41" s="520"/>
      <c r="G41" s="520"/>
      <c r="H41" s="520"/>
      <c r="I41" s="520"/>
      <c r="J41" s="520"/>
      <c r="K41" s="520"/>
    </row>
    <row r="42" spans="3:11">
      <c r="C42" s="520"/>
      <c r="D42" s="520"/>
      <c r="E42" s="520"/>
      <c r="F42" s="520"/>
      <c r="G42" s="520"/>
      <c r="H42" s="520"/>
      <c r="I42" s="520"/>
      <c r="J42" s="520"/>
      <c r="K42" s="520"/>
    </row>
    <row r="43" spans="3:11">
      <c r="C43" s="520"/>
      <c r="D43" s="520"/>
      <c r="E43" s="520"/>
      <c r="F43" s="520"/>
      <c r="G43" s="520"/>
      <c r="H43" s="520"/>
      <c r="I43" s="520"/>
      <c r="J43" s="520"/>
      <c r="K43" s="520"/>
    </row>
    <row r="44" spans="3:11">
      <c r="C44" s="520"/>
      <c r="D44" s="520"/>
      <c r="E44" s="520"/>
      <c r="F44" s="520"/>
      <c r="G44" s="520"/>
      <c r="H44" s="520"/>
      <c r="I44" s="520"/>
      <c r="J44" s="520"/>
      <c r="K44" s="520"/>
    </row>
    <row r="45" spans="3:11">
      <c r="C45" s="520"/>
      <c r="D45" s="520"/>
      <c r="E45" s="520"/>
      <c r="F45" s="520"/>
      <c r="G45" s="520"/>
      <c r="H45" s="520"/>
      <c r="I45" s="520"/>
      <c r="J45" s="520"/>
      <c r="K45" s="520"/>
    </row>
    <row r="46" spans="3:11">
      <c r="C46" s="520"/>
      <c r="D46" s="520"/>
      <c r="E46" s="520"/>
      <c r="F46" s="520"/>
      <c r="G46" s="520"/>
      <c r="H46" s="520"/>
      <c r="I46" s="520"/>
      <c r="J46" s="520"/>
      <c r="K46" s="520"/>
    </row>
    <row r="47" spans="3:11">
      <c r="C47" s="520"/>
      <c r="D47" s="520"/>
      <c r="E47" s="520"/>
      <c r="F47" s="520"/>
      <c r="G47" s="520"/>
      <c r="H47" s="520"/>
      <c r="I47" s="520"/>
      <c r="J47" s="520"/>
      <c r="K47" s="520"/>
    </row>
    <row r="48" spans="3:11">
      <c r="C48" s="520"/>
      <c r="D48" s="520"/>
      <c r="E48" s="520"/>
      <c r="F48" s="520"/>
      <c r="G48" s="520"/>
      <c r="H48" s="520"/>
      <c r="I48" s="520"/>
      <c r="J48" s="520"/>
      <c r="K48" s="520"/>
    </row>
    <row r="49" spans="3:11">
      <c r="C49" s="520"/>
      <c r="D49" s="520"/>
      <c r="E49" s="520"/>
      <c r="F49" s="520"/>
      <c r="G49" s="520"/>
      <c r="H49" s="520"/>
      <c r="I49" s="520"/>
      <c r="J49" s="520"/>
      <c r="K49" s="520"/>
    </row>
    <row r="50" spans="3:11">
      <c r="C50" s="520"/>
      <c r="D50" s="520"/>
      <c r="E50" s="520"/>
      <c r="F50" s="520"/>
      <c r="G50" s="520"/>
      <c r="H50" s="520"/>
      <c r="I50" s="520"/>
      <c r="J50" s="520"/>
      <c r="K50" s="520"/>
    </row>
    <row r="51" spans="3:11">
      <c r="C51" s="520"/>
      <c r="D51" s="520"/>
      <c r="E51" s="520"/>
      <c r="F51" s="520"/>
      <c r="G51" s="520"/>
      <c r="H51" s="520"/>
      <c r="I51" s="520"/>
      <c r="J51" s="520"/>
      <c r="K51" s="520"/>
    </row>
    <row r="52" spans="3:11">
      <c r="C52" s="520"/>
      <c r="D52" s="520"/>
      <c r="E52" s="520"/>
      <c r="F52" s="520"/>
      <c r="G52" s="520"/>
      <c r="H52" s="520"/>
      <c r="I52" s="520"/>
      <c r="J52" s="520"/>
      <c r="K52" s="520"/>
    </row>
    <row r="53" spans="3:11">
      <c r="C53" s="520"/>
      <c r="D53" s="520"/>
      <c r="E53" s="520"/>
      <c r="F53" s="520"/>
      <c r="G53" s="520"/>
      <c r="H53" s="520"/>
      <c r="I53" s="520"/>
      <c r="J53" s="520"/>
      <c r="K53" s="520"/>
    </row>
    <row r="54" spans="3:11">
      <c r="C54" s="520"/>
      <c r="D54" s="520"/>
      <c r="E54" s="520"/>
      <c r="F54" s="520"/>
      <c r="G54" s="520"/>
      <c r="H54" s="520"/>
      <c r="I54" s="520"/>
      <c r="J54" s="520"/>
      <c r="K54" s="520"/>
    </row>
    <row r="55" spans="3:11">
      <c r="C55" s="520"/>
      <c r="D55" s="520"/>
      <c r="E55" s="520"/>
      <c r="F55" s="520"/>
      <c r="G55" s="520"/>
      <c r="H55" s="520"/>
      <c r="I55" s="520"/>
      <c r="J55" s="520"/>
      <c r="K55" s="520"/>
    </row>
    <row r="56" spans="3:11">
      <c r="C56" s="520"/>
      <c r="D56" s="520"/>
      <c r="E56" s="520"/>
      <c r="F56" s="520"/>
      <c r="G56" s="520"/>
      <c r="H56" s="520"/>
      <c r="I56" s="520"/>
      <c r="J56" s="520"/>
      <c r="K56" s="520"/>
    </row>
    <row r="57" spans="3:11">
      <c r="C57" s="520"/>
      <c r="D57" s="520"/>
      <c r="E57" s="520"/>
      <c r="F57" s="520"/>
      <c r="G57" s="520"/>
      <c r="H57" s="520"/>
      <c r="I57" s="520"/>
      <c r="J57" s="520"/>
      <c r="K57" s="520"/>
    </row>
    <row r="58" spans="3:11">
      <c r="C58" s="520"/>
      <c r="D58" s="520"/>
      <c r="E58" s="520"/>
      <c r="F58" s="520"/>
      <c r="G58" s="520"/>
      <c r="H58" s="520"/>
      <c r="I58" s="520"/>
      <c r="J58" s="520"/>
      <c r="K58" s="520"/>
    </row>
    <row r="59" spans="3:11">
      <c r="C59" s="520"/>
      <c r="D59" s="520"/>
      <c r="E59" s="520"/>
      <c r="F59" s="520"/>
      <c r="G59" s="520"/>
      <c r="H59" s="520"/>
      <c r="I59" s="520"/>
      <c r="J59" s="520"/>
      <c r="K59" s="520"/>
    </row>
    <row r="60" spans="3:11">
      <c r="C60" s="520"/>
      <c r="D60" s="520"/>
      <c r="E60" s="520"/>
      <c r="F60" s="520"/>
      <c r="G60" s="520"/>
      <c r="H60" s="520"/>
      <c r="I60" s="520"/>
      <c r="J60" s="520"/>
      <c r="K60" s="520"/>
    </row>
    <row r="61" spans="3:11">
      <c r="C61" s="520"/>
      <c r="D61" s="520"/>
      <c r="E61" s="520"/>
      <c r="F61" s="520"/>
      <c r="G61" s="520"/>
      <c r="H61" s="520"/>
      <c r="I61" s="520"/>
      <c r="J61" s="520"/>
      <c r="K61" s="520"/>
    </row>
    <row r="62" spans="3:11">
      <c r="C62" s="520"/>
      <c r="D62" s="520"/>
      <c r="E62" s="520"/>
      <c r="F62" s="520"/>
      <c r="G62" s="520"/>
      <c r="H62" s="520"/>
      <c r="I62" s="520"/>
      <c r="J62" s="520"/>
      <c r="K62" s="520"/>
    </row>
    <row r="63" spans="3:11">
      <c r="C63" s="520"/>
      <c r="D63" s="520"/>
      <c r="E63" s="520"/>
      <c r="F63" s="520"/>
      <c r="G63" s="520"/>
      <c r="H63" s="520"/>
      <c r="I63" s="520"/>
      <c r="J63" s="520"/>
      <c r="K63" s="520"/>
    </row>
    <row r="64" spans="3:11">
      <c r="C64" s="520"/>
      <c r="D64" s="520"/>
      <c r="E64" s="520"/>
      <c r="F64" s="520"/>
      <c r="G64" s="520"/>
      <c r="H64" s="520"/>
      <c r="I64" s="520"/>
      <c r="J64" s="520"/>
      <c r="K64" s="520"/>
    </row>
    <row r="65" spans="3:11">
      <c r="C65" s="520"/>
      <c r="D65" s="520"/>
      <c r="E65" s="520"/>
      <c r="F65" s="520"/>
      <c r="G65" s="520"/>
      <c r="H65" s="520"/>
      <c r="I65" s="520"/>
      <c r="J65" s="520"/>
      <c r="K65" s="520"/>
    </row>
    <row r="66" spans="3:11">
      <c r="C66" s="520"/>
      <c r="D66" s="520"/>
      <c r="E66" s="520"/>
      <c r="F66" s="520"/>
      <c r="G66" s="520"/>
      <c r="H66" s="520"/>
      <c r="I66" s="520"/>
      <c r="J66" s="520"/>
      <c r="K66" s="520"/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zoomScale="85" zoomScaleNormal="85" workbookViewId="0">
      <pane xSplit="1" ySplit="5" topLeftCell="B6" activePane="bottomRight" state="frozen"/>
      <selection activeCell="D6" sqref="D6:D41"/>
      <selection pane="topRight" activeCell="D6" sqref="D6:D41"/>
      <selection pane="bottomLeft" activeCell="D6" sqref="D6:D41"/>
      <selection pane="bottomRight" activeCell="D6" sqref="D6:D41"/>
    </sheetView>
  </sheetViews>
  <sheetFormatPr defaultColWidth="9.140625" defaultRowHeight="12.75"/>
  <cols>
    <col min="1" max="1" width="10.5703125" style="4" bestFit="1" customWidth="1"/>
    <col min="2" max="2" width="33.85546875" style="4" bestFit="1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46"/>
  </cols>
  <sheetData>
    <row r="1" spans="1:14">
      <c r="A1" s="4" t="s">
        <v>30</v>
      </c>
      <c r="B1" s="4" t="str">
        <f>'Info '!C2</f>
        <v>JSC ProCredit Bank</v>
      </c>
    </row>
    <row r="2" spans="1:14" ht="14.25" customHeight="1">
      <c r="A2" s="4" t="s">
        <v>31</v>
      </c>
      <c r="B2" s="453">
        <f>'1. key ratios '!B2</f>
        <v>43646</v>
      </c>
    </row>
    <row r="3" spans="1:14" ht="14.25" customHeight="1"/>
    <row r="4" spans="1:14" ht="13.5" thickBot="1">
      <c r="A4" s="4" t="s">
        <v>271</v>
      </c>
      <c r="B4" s="269" t="s">
        <v>28</v>
      </c>
    </row>
    <row r="5" spans="1:14" s="204" customFormat="1">
      <c r="A5" s="200"/>
      <c r="B5" s="201"/>
      <c r="C5" s="202" t="s">
        <v>0</v>
      </c>
      <c r="D5" s="202" t="s">
        <v>1</v>
      </c>
      <c r="E5" s="202" t="s">
        <v>2</v>
      </c>
      <c r="F5" s="202" t="s">
        <v>3</v>
      </c>
      <c r="G5" s="202" t="s">
        <v>4</v>
      </c>
      <c r="H5" s="202" t="s">
        <v>5</v>
      </c>
      <c r="I5" s="202" t="s">
        <v>8</v>
      </c>
      <c r="J5" s="202" t="s">
        <v>9</v>
      </c>
      <c r="K5" s="202" t="s">
        <v>10</v>
      </c>
      <c r="L5" s="202" t="s">
        <v>11</v>
      </c>
      <c r="M5" s="202" t="s">
        <v>12</v>
      </c>
      <c r="N5" s="203" t="s">
        <v>13</v>
      </c>
    </row>
    <row r="6" spans="1:14" ht="25.5">
      <c r="A6" s="205"/>
      <c r="B6" s="206"/>
      <c r="C6" s="207" t="s">
        <v>270</v>
      </c>
      <c r="D6" s="208" t="s">
        <v>269</v>
      </c>
      <c r="E6" s="209" t="s">
        <v>268</v>
      </c>
      <c r="F6" s="210">
        <v>0</v>
      </c>
      <c r="G6" s="210">
        <v>0.2</v>
      </c>
      <c r="H6" s="210">
        <v>0.35</v>
      </c>
      <c r="I6" s="210">
        <v>0.5</v>
      </c>
      <c r="J6" s="210">
        <v>0.75</v>
      </c>
      <c r="K6" s="210">
        <v>1</v>
      </c>
      <c r="L6" s="210">
        <v>1.5</v>
      </c>
      <c r="M6" s="210">
        <v>2.5</v>
      </c>
      <c r="N6" s="268" t="s">
        <v>283</v>
      </c>
    </row>
    <row r="7" spans="1:14" ht="15">
      <c r="A7" s="211">
        <v>1</v>
      </c>
      <c r="B7" s="212" t="s">
        <v>267</v>
      </c>
      <c r="C7" s="213">
        <v>105139555.5654</v>
      </c>
      <c r="D7" s="206"/>
      <c r="E7" s="214">
        <v>2102791.1113080001</v>
      </c>
      <c r="F7" s="215">
        <v>0</v>
      </c>
      <c r="G7" s="215">
        <v>2102791.1113080001</v>
      </c>
      <c r="H7" s="215">
        <v>0</v>
      </c>
      <c r="I7" s="215">
        <v>0</v>
      </c>
      <c r="J7" s="215">
        <v>0</v>
      </c>
      <c r="K7" s="215">
        <v>0</v>
      </c>
      <c r="L7" s="215">
        <v>0</v>
      </c>
      <c r="M7" s="215">
        <v>0</v>
      </c>
      <c r="N7" s="216">
        <v>420558.22226160002</v>
      </c>
    </row>
    <row r="8" spans="1:14" ht="14.25">
      <c r="A8" s="211">
        <v>1.1000000000000001</v>
      </c>
      <c r="B8" s="217" t="s">
        <v>265</v>
      </c>
      <c r="C8" s="215">
        <v>105139555.5654</v>
      </c>
      <c r="D8" s="218">
        <v>0.02</v>
      </c>
      <c r="E8" s="214">
        <v>2102791.1113080001</v>
      </c>
      <c r="F8" s="215"/>
      <c r="G8" s="215">
        <v>2102791.1113080001</v>
      </c>
      <c r="H8" s="215"/>
      <c r="I8" s="215"/>
      <c r="J8" s="215"/>
      <c r="K8" s="215"/>
      <c r="L8" s="215"/>
      <c r="M8" s="215"/>
      <c r="N8" s="216">
        <v>420558.22226160002</v>
      </c>
    </row>
    <row r="9" spans="1:14" ht="14.25">
      <c r="A9" s="211">
        <v>1.2</v>
      </c>
      <c r="B9" s="217" t="s">
        <v>264</v>
      </c>
      <c r="C9" s="215"/>
      <c r="D9" s="218">
        <v>0.05</v>
      </c>
      <c r="E9" s="214">
        <v>0</v>
      </c>
      <c r="F9" s="215"/>
      <c r="G9" s="215"/>
      <c r="H9" s="215"/>
      <c r="I9" s="215"/>
      <c r="J9" s="215"/>
      <c r="K9" s="215"/>
      <c r="L9" s="215"/>
      <c r="M9" s="215"/>
      <c r="N9" s="216">
        <v>0</v>
      </c>
    </row>
    <row r="10" spans="1:14" ht="14.25">
      <c r="A10" s="211">
        <v>1.3</v>
      </c>
      <c r="B10" s="217" t="s">
        <v>263</v>
      </c>
      <c r="C10" s="215"/>
      <c r="D10" s="218">
        <v>0.08</v>
      </c>
      <c r="E10" s="214">
        <v>0</v>
      </c>
      <c r="F10" s="215"/>
      <c r="G10" s="215"/>
      <c r="H10" s="215"/>
      <c r="I10" s="215"/>
      <c r="J10" s="215"/>
      <c r="K10" s="215"/>
      <c r="L10" s="215"/>
      <c r="M10" s="215"/>
      <c r="N10" s="216">
        <v>0</v>
      </c>
    </row>
    <row r="11" spans="1:14" ht="14.25">
      <c r="A11" s="211">
        <v>1.4</v>
      </c>
      <c r="B11" s="217" t="s">
        <v>262</v>
      </c>
      <c r="C11" s="215"/>
      <c r="D11" s="218">
        <v>0.11</v>
      </c>
      <c r="E11" s="214">
        <v>0</v>
      </c>
      <c r="F11" s="215"/>
      <c r="G11" s="215"/>
      <c r="H11" s="215"/>
      <c r="I11" s="215"/>
      <c r="J11" s="215"/>
      <c r="K11" s="215"/>
      <c r="L11" s="215"/>
      <c r="M11" s="215"/>
      <c r="N11" s="216">
        <v>0</v>
      </c>
    </row>
    <row r="12" spans="1:14" ht="14.25">
      <c r="A12" s="211">
        <v>1.5</v>
      </c>
      <c r="B12" s="217" t="s">
        <v>261</v>
      </c>
      <c r="C12" s="215"/>
      <c r="D12" s="218">
        <v>0.14000000000000001</v>
      </c>
      <c r="E12" s="214">
        <v>0</v>
      </c>
      <c r="F12" s="215"/>
      <c r="G12" s="215"/>
      <c r="H12" s="215"/>
      <c r="I12" s="215"/>
      <c r="J12" s="215"/>
      <c r="K12" s="215"/>
      <c r="L12" s="215"/>
      <c r="M12" s="215"/>
      <c r="N12" s="216">
        <v>0</v>
      </c>
    </row>
    <row r="13" spans="1:14" ht="14.25">
      <c r="A13" s="211">
        <v>1.6</v>
      </c>
      <c r="B13" s="219" t="s">
        <v>260</v>
      </c>
      <c r="C13" s="215"/>
      <c r="D13" s="220"/>
      <c r="E13" s="215"/>
      <c r="F13" s="215"/>
      <c r="G13" s="215"/>
      <c r="H13" s="215"/>
      <c r="I13" s="215"/>
      <c r="J13" s="215"/>
      <c r="K13" s="215"/>
      <c r="L13" s="215"/>
      <c r="M13" s="215"/>
      <c r="N13" s="216">
        <v>0</v>
      </c>
    </row>
    <row r="14" spans="1:14" ht="15">
      <c r="A14" s="211">
        <v>2</v>
      </c>
      <c r="B14" s="221" t="s">
        <v>266</v>
      </c>
      <c r="C14" s="213">
        <v>0</v>
      </c>
      <c r="D14" s="206"/>
      <c r="E14" s="214">
        <v>0</v>
      </c>
      <c r="F14" s="215">
        <v>0</v>
      </c>
      <c r="G14" s="215">
        <v>0</v>
      </c>
      <c r="H14" s="215">
        <v>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6">
        <v>0</v>
      </c>
    </row>
    <row r="15" spans="1:14" ht="14.25">
      <c r="A15" s="211">
        <v>2.1</v>
      </c>
      <c r="B15" s="219" t="s">
        <v>265</v>
      </c>
      <c r="C15" s="215"/>
      <c r="D15" s="218">
        <v>5.0000000000000001E-3</v>
      </c>
      <c r="E15" s="214">
        <v>0</v>
      </c>
      <c r="F15" s="215"/>
      <c r="G15" s="215"/>
      <c r="H15" s="215"/>
      <c r="I15" s="215"/>
      <c r="J15" s="215"/>
      <c r="K15" s="215"/>
      <c r="L15" s="215"/>
      <c r="M15" s="215"/>
      <c r="N15" s="216">
        <v>0</v>
      </c>
    </row>
    <row r="16" spans="1:14" ht="14.25">
      <c r="A16" s="211">
        <v>2.2000000000000002</v>
      </c>
      <c r="B16" s="219" t="s">
        <v>264</v>
      </c>
      <c r="C16" s="215"/>
      <c r="D16" s="218">
        <v>0.01</v>
      </c>
      <c r="E16" s="214">
        <v>0</v>
      </c>
      <c r="F16" s="215"/>
      <c r="G16" s="215"/>
      <c r="H16" s="215"/>
      <c r="I16" s="215"/>
      <c r="J16" s="215"/>
      <c r="K16" s="215"/>
      <c r="L16" s="215"/>
      <c r="M16" s="215"/>
      <c r="N16" s="216">
        <v>0</v>
      </c>
    </row>
    <row r="17" spans="1:14" ht="14.25">
      <c r="A17" s="211">
        <v>2.2999999999999998</v>
      </c>
      <c r="B17" s="219" t="s">
        <v>263</v>
      </c>
      <c r="C17" s="215"/>
      <c r="D17" s="218">
        <v>0.02</v>
      </c>
      <c r="E17" s="214">
        <v>0</v>
      </c>
      <c r="F17" s="215"/>
      <c r="G17" s="215"/>
      <c r="H17" s="215"/>
      <c r="I17" s="215"/>
      <c r="J17" s="215"/>
      <c r="K17" s="215"/>
      <c r="L17" s="215"/>
      <c r="M17" s="215"/>
      <c r="N17" s="216">
        <v>0</v>
      </c>
    </row>
    <row r="18" spans="1:14" ht="14.25">
      <c r="A18" s="211">
        <v>2.4</v>
      </c>
      <c r="B18" s="219" t="s">
        <v>262</v>
      </c>
      <c r="C18" s="215"/>
      <c r="D18" s="218">
        <v>0.03</v>
      </c>
      <c r="E18" s="214">
        <v>0</v>
      </c>
      <c r="F18" s="215"/>
      <c r="G18" s="215"/>
      <c r="H18" s="215"/>
      <c r="I18" s="215"/>
      <c r="J18" s="215"/>
      <c r="K18" s="215"/>
      <c r="L18" s="215"/>
      <c r="M18" s="215"/>
      <c r="N18" s="216">
        <v>0</v>
      </c>
    </row>
    <row r="19" spans="1:14" ht="14.25">
      <c r="A19" s="211">
        <v>2.5</v>
      </c>
      <c r="B19" s="219" t="s">
        <v>261</v>
      </c>
      <c r="C19" s="215"/>
      <c r="D19" s="218">
        <v>0.04</v>
      </c>
      <c r="E19" s="214">
        <v>0</v>
      </c>
      <c r="F19" s="215"/>
      <c r="G19" s="215"/>
      <c r="H19" s="215"/>
      <c r="I19" s="215"/>
      <c r="J19" s="215"/>
      <c r="K19" s="215"/>
      <c r="L19" s="215"/>
      <c r="M19" s="215"/>
      <c r="N19" s="216">
        <v>0</v>
      </c>
    </row>
    <row r="20" spans="1:14" ht="14.25">
      <c r="A20" s="211">
        <v>2.6</v>
      </c>
      <c r="B20" s="219" t="s">
        <v>260</v>
      </c>
      <c r="C20" s="215"/>
      <c r="D20" s="220"/>
      <c r="E20" s="222"/>
      <c r="F20" s="215"/>
      <c r="G20" s="215"/>
      <c r="H20" s="215"/>
      <c r="I20" s="215"/>
      <c r="J20" s="215"/>
      <c r="K20" s="215"/>
      <c r="L20" s="215"/>
      <c r="M20" s="215"/>
      <c r="N20" s="216">
        <v>0</v>
      </c>
    </row>
    <row r="21" spans="1:14" ht="15.75" thickBot="1">
      <c r="A21" s="223"/>
      <c r="B21" s="224" t="s">
        <v>110</v>
      </c>
      <c r="C21" s="199">
        <v>105139555.5654</v>
      </c>
      <c r="D21" s="225"/>
      <c r="E21" s="226">
        <v>2102791.1113080001</v>
      </c>
      <c r="F21" s="227">
        <v>0</v>
      </c>
      <c r="G21" s="227">
        <v>2102791.1113080001</v>
      </c>
      <c r="H21" s="227">
        <v>0</v>
      </c>
      <c r="I21" s="227">
        <v>0</v>
      </c>
      <c r="J21" s="227">
        <v>0</v>
      </c>
      <c r="K21" s="227">
        <v>0</v>
      </c>
      <c r="L21" s="227">
        <v>0</v>
      </c>
      <c r="M21" s="227">
        <v>0</v>
      </c>
      <c r="N21" s="228">
        <v>420558.22226160002</v>
      </c>
    </row>
    <row r="22" spans="1:14">
      <c r="E22" s="229"/>
      <c r="F22" s="229"/>
      <c r="G22" s="229"/>
      <c r="H22" s="229"/>
      <c r="I22" s="229"/>
      <c r="J22" s="229"/>
      <c r="K22" s="229"/>
      <c r="L22" s="229"/>
      <c r="M22" s="229"/>
    </row>
    <row r="28" spans="1:14"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</row>
    <row r="29" spans="1:14"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</row>
    <row r="30" spans="1:14"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</row>
    <row r="31" spans="1:14"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</row>
    <row r="32" spans="1:14"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</row>
    <row r="33" spans="3:14"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</row>
    <row r="34" spans="3:14"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</row>
    <row r="35" spans="3:14"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</row>
    <row r="36" spans="3:14"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</row>
    <row r="37" spans="3:14"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</row>
    <row r="38" spans="3:14"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</row>
    <row r="39" spans="3:14"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</row>
    <row r="40" spans="3:14"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</row>
    <row r="41" spans="3:14"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</row>
    <row r="42" spans="3:14"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</row>
    <row r="43" spans="3:14"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</row>
    <row r="44" spans="3:14"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</row>
    <row r="45" spans="3:14"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</row>
    <row r="46" spans="3:14"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</row>
    <row r="47" spans="3:14"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</row>
    <row r="48" spans="3:14"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</row>
    <row r="49" spans="3:14"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</row>
    <row r="50" spans="3:14"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</row>
    <row r="51" spans="3:14"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29"/>
    </row>
    <row r="52" spans="3:14"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</row>
    <row r="53" spans="3:14"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</row>
    <row r="54" spans="3:14"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</row>
    <row r="55" spans="3:14"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</row>
    <row r="56" spans="3:14"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9"/>
    </row>
    <row r="57" spans="3:14"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zoomScale="90" zoomScaleNormal="90" workbookViewId="0">
      <selection activeCell="D6" sqref="D6:D41"/>
    </sheetView>
  </sheetViews>
  <sheetFormatPr defaultRowHeight="15"/>
  <cols>
    <col min="1" max="1" width="11.42578125" customWidth="1"/>
    <col min="2" max="2" width="76.85546875" style="400" customWidth="1"/>
    <col min="3" max="3" width="22.85546875" customWidth="1"/>
  </cols>
  <sheetData>
    <row r="1" spans="1:4">
      <c r="A1" s="2" t="s">
        <v>30</v>
      </c>
      <c r="B1" t="str">
        <f>'Info '!C2</f>
        <v>JSC ProCredit Bank</v>
      </c>
    </row>
    <row r="2" spans="1:4">
      <c r="A2" s="2" t="s">
        <v>31</v>
      </c>
      <c r="B2" s="454">
        <f>'1. key ratios '!B2</f>
        <v>43646</v>
      </c>
    </row>
    <row r="3" spans="1:4">
      <c r="A3" s="4"/>
      <c r="B3"/>
    </row>
    <row r="4" spans="1:4">
      <c r="A4" s="4" t="s">
        <v>440</v>
      </c>
      <c r="B4" t="s">
        <v>441</v>
      </c>
    </row>
    <row r="5" spans="1:4">
      <c r="A5" s="401" t="s">
        <v>442</v>
      </c>
      <c r="B5" s="402"/>
      <c r="C5" s="403"/>
    </row>
    <row r="6" spans="1:4" ht="24">
      <c r="A6" s="404">
        <v>1</v>
      </c>
      <c r="B6" s="405" t="s">
        <v>443</v>
      </c>
      <c r="C6" s="406">
        <v>1504167842.6403949</v>
      </c>
      <c r="D6" s="521"/>
    </row>
    <row r="7" spans="1:4">
      <c r="A7" s="404">
        <v>2</v>
      </c>
      <c r="B7" s="405" t="s">
        <v>444</v>
      </c>
      <c r="C7" s="406">
        <v>-7514976.2299999995</v>
      </c>
      <c r="D7" s="521"/>
    </row>
    <row r="8" spans="1:4" ht="24">
      <c r="A8" s="407">
        <v>3</v>
      </c>
      <c r="B8" s="408" t="s">
        <v>445</v>
      </c>
      <c r="C8" s="406">
        <v>1496652866.4103949</v>
      </c>
      <c r="D8" s="521"/>
    </row>
    <row r="9" spans="1:4">
      <c r="A9" s="401" t="s">
        <v>446</v>
      </c>
      <c r="B9" s="402"/>
      <c r="C9" s="409"/>
      <c r="D9" s="521"/>
    </row>
    <row r="10" spans="1:4" ht="24">
      <c r="A10" s="410">
        <v>4</v>
      </c>
      <c r="B10" s="411" t="s">
        <v>447</v>
      </c>
      <c r="C10" s="406"/>
      <c r="D10" s="521"/>
    </row>
    <row r="11" spans="1:4">
      <c r="A11" s="410">
        <v>5</v>
      </c>
      <c r="B11" s="412" t="s">
        <v>448</v>
      </c>
      <c r="C11" s="406"/>
      <c r="D11" s="521"/>
    </row>
    <row r="12" spans="1:4">
      <c r="A12" s="410" t="s">
        <v>449</v>
      </c>
      <c r="B12" s="412" t="s">
        <v>450</v>
      </c>
      <c r="C12" s="406">
        <v>2102791.1113080001</v>
      </c>
      <c r="D12" s="521"/>
    </row>
    <row r="13" spans="1:4" ht="24">
      <c r="A13" s="413">
        <v>6</v>
      </c>
      <c r="B13" s="411" t="s">
        <v>451</v>
      </c>
      <c r="C13" s="406"/>
      <c r="D13" s="521"/>
    </row>
    <row r="14" spans="1:4">
      <c r="A14" s="413">
        <v>7</v>
      </c>
      <c r="B14" s="414" t="s">
        <v>452</v>
      </c>
      <c r="C14" s="406"/>
      <c r="D14" s="521"/>
    </row>
    <row r="15" spans="1:4">
      <c r="A15" s="415">
        <v>8</v>
      </c>
      <c r="B15" s="416" t="s">
        <v>453</v>
      </c>
      <c r="C15" s="406"/>
      <c r="D15" s="521"/>
    </row>
    <row r="16" spans="1:4">
      <c r="A16" s="413">
        <v>9</v>
      </c>
      <c r="B16" s="414" t="s">
        <v>454</v>
      </c>
      <c r="C16" s="406"/>
      <c r="D16" s="521"/>
    </row>
    <row r="17" spans="1:4">
      <c r="A17" s="413">
        <v>10</v>
      </c>
      <c r="B17" s="414" t="s">
        <v>455</v>
      </c>
      <c r="C17" s="406"/>
      <c r="D17" s="521"/>
    </row>
    <row r="18" spans="1:4">
      <c r="A18" s="417">
        <v>11</v>
      </c>
      <c r="B18" s="418" t="s">
        <v>456</v>
      </c>
      <c r="C18" s="419">
        <v>2102791.1113080001</v>
      </c>
      <c r="D18" s="521"/>
    </row>
    <row r="19" spans="1:4">
      <c r="A19" s="420" t="s">
        <v>457</v>
      </c>
      <c r="B19" s="421"/>
      <c r="C19" s="422"/>
      <c r="D19" s="521"/>
    </row>
    <row r="20" spans="1:4" ht="24">
      <c r="A20" s="423">
        <v>12</v>
      </c>
      <c r="B20" s="411" t="s">
        <v>458</v>
      </c>
      <c r="C20" s="406"/>
      <c r="D20" s="521"/>
    </row>
    <row r="21" spans="1:4">
      <c r="A21" s="423">
        <v>13</v>
      </c>
      <c r="B21" s="411" t="s">
        <v>459</v>
      </c>
      <c r="C21" s="406"/>
      <c r="D21" s="521"/>
    </row>
    <row r="22" spans="1:4">
      <c r="A22" s="423">
        <v>14</v>
      </c>
      <c r="B22" s="411" t="s">
        <v>460</v>
      </c>
      <c r="C22" s="406"/>
      <c r="D22" s="521"/>
    </row>
    <row r="23" spans="1:4" ht="24">
      <c r="A23" s="423" t="s">
        <v>461</v>
      </c>
      <c r="B23" s="411" t="s">
        <v>462</v>
      </c>
      <c r="C23" s="406"/>
      <c r="D23" s="521"/>
    </row>
    <row r="24" spans="1:4">
      <c r="A24" s="423">
        <v>15</v>
      </c>
      <c r="B24" s="411" t="s">
        <v>463</v>
      </c>
      <c r="C24" s="406"/>
      <c r="D24" s="521"/>
    </row>
    <row r="25" spans="1:4">
      <c r="A25" s="423" t="s">
        <v>464</v>
      </c>
      <c r="B25" s="411" t="s">
        <v>465</v>
      </c>
      <c r="C25" s="406"/>
      <c r="D25" s="521"/>
    </row>
    <row r="26" spans="1:4">
      <c r="A26" s="424">
        <v>16</v>
      </c>
      <c r="B26" s="425" t="s">
        <v>466</v>
      </c>
      <c r="C26" s="419">
        <v>0</v>
      </c>
      <c r="D26" s="521"/>
    </row>
    <row r="27" spans="1:4">
      <c r="A27" s="401" t="s">
        <v>467</v>
      </c>
      <c r="B27" s="402"/>
      <c r="C27" s="409"/>
      <c r="D27" s="521"/>
    </row>
    <row r="28" spans="1:4">
      <c r="A28" s="426">
        <v>17</v>
      </c>
      <c r="B28" s="412" t="s">
        <v>468</v>
      </c>
      <c r="C28" s="406">
        <v>99009893.300220996</v>
      </c>
      <c r="D28" s="521"/>
    </row>
    <row r="29" spans="1:4">
      <c r="A29" s="426">
        <v>18</v>
      </c>
      <c r="B29" s="412" t="s">
        <v>469</v>
      </c>
      <c r="C29" s="406">
        <v>-40918796.39521829</v>
      </c>
      <c r="D29" s="521"/>
    </row>
    <row r="30" spans="1:4">
      <c r="A30" s="424">
        <v>19</v>
      </c>
      <c r="B30" s="425" t="s">
        <v>470</v>
      </c>
      <c r="C30" s="419">
        <v>58091096.905002706</v>
      </c>
      <c r="D30" s="521"/>
    </row>
    <row r="31" spans="1:4">
      <c r="A31" s="401" t="s">
        <v>471</v>
      </c>
      <c r="B31" s="402"/>
      <c r="C31" s="409"/>
      <c r="D31" s="521"/>
    </row>
    <row r="32" spans="1:4" ht="24">
      <c r="A32" s="426" t="s">
        <v>472</v>
      </c>
      <c r="B32" s="411" t="s">
        <v>473</v>
      </c>
      <c r="C32" s="427">
        <v>178327729.99906981</v>
      </c>
      <c r="D32" s="521"/>
    </row>
    <row r="33" spans="1:4">
      <c r="A33" s="426" t="s">
        <v>474</v>
      </c>
      <c r="B33" s="412" t="s">
        <v>475</v>
      </c>
      <c r="C33" s="427">
        <v>0</v>
      </c>
      <c r="D33" s="521"/>
    </row>
    <row r="34" spans="1:4">
      <c r="A34" s="401" t="s">
        <v>476</v>
      </c>
      <c r="B34" s="402"/>
      <c r="C34" s="409"/>
      <c r="D34" s="521"/>
    </row>
    <row r="35" spans="1:4">
      <c r="A35" s="428">
        <v>20</v>
      </c>
      <c r="B35" s="429" t="s">
        <v>477</v>
      </c>
      <c r="C35" s="419">
        <v>178327729.99906981</v>
      </c>
      <c r="D35" s="521"/>
    </row>
    <row r="36" spans="1:4">
      <c r="A36" s="424">
        <v>21</v>
      </c>
      <c r="B36" s="425" t="s">
        <v>478</v>
      </c>
      <c r="C36" s="419">
        <v>1556846754.4267056</v>
      </c>
      <c r="D36" s="521"/>
    </row>
    <row r="37" spans="1:4">
      <c r="A37" s="401" t="s">
        <v>479</v>
      </c>
      <c r="B37" s="402"/>
      <c r="C37" s="409"/>
      <c r="D37" s="521"/>
    </row>
    <row r="38" spans="1:4">
      <c r="A38" s="424">
        <v>22</v>
      </c>
      <c r="B38" s="425" t="s">
        <v>479</v>
      </c>
      <c r="C38" s="510">
        <v>0.11454417687034157</v>
      </c>
      <c r="D38" s="521"/>
    </row>
    <row r="39" spans="1:4">
      <c r="A39" s="401" t="s">
        <v>480</v>
      </c>
      <c r="B39" s="402"/>
      <c r="C39" s="409"/>
      <c r="D39" s="521"/>
    </row>
    <row r="40" spans="1:4">
      <c r="A40" s="430" t="s">
        <v>481</v>
      </c>
      <c r="B40" s="411" t="s">
        <v>482</v>
      </c>
      <c r="C40" s="427"/>
      <c r="D40" s="521"/>
    </row>
    <row r="41" spans="1:4" ht="24">
      <c r="A41" s="431" t="s">
        <v>483</v>
      </c>
      <c r="B41" s="405" t="s">
        <v>484</v>
      </c>
      <c r="C41" s="427"/>
      <c r="D41" s="5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zoomScale="85" zoomScaleNormal="85" workbookViewId="0">
      <pane xSplit="1" ySplit="5" topLeftCell="B6" activePane="bottomRight" state="frozen"/>
      <selection activeCell="D6" sqref="D6:D41"/>
      <selection pane="topRight" activeCell="D6" sqref="D6:D41"/>
      <selection pane="bottomLeft" activeCell="D6" sqref="D6:D41"/>
      <selection pane="bottomRight" activeCell="D6" sqref="D6:D41"/>
    </sheetView>
  </sheetViews>
  <sheetFormatPr defaultColWidth="9.140625" defaultRowHeight="14.25"/>
  <cols>
    <col min="1" max="1" width="9.5703125" style="3" bestFit="1" customWidth="1"/>
    <col min="2" max="2" width="69.5703125" style="3" customWidth="1"/>
    <col min="3" max="3" width="14" style="3" bestFit="1" customWidth="1"/>
    <col min="4" max="7" width="14" style="4" bestFit="1" customWidth="1"/>
    <col min="8" max="13" width="6.7109375" style="5" customWidth="1"/>
    <col min="14" max="16384" width="9.140625" style="5"/>
  </cols>
  <sheetData>
    <row r="1" spans="1:12">
      <c r="A1" s="2" t="s">
        <v>30</v>
      </c>
      <c r="B1" s="3" t="str">
        <f>'Info '!C2</f>
        <v>JSC ProCredit Bank</v>
      </c>
    </row>
    <row r="2" spans="1:12">
      <c r="A2" s="2" t="s">
        <v>31</v>
      </c>
      <c r="B2" s="452">
        <v>43646</v>
      </c>
      <c r="C2" s="6"/>
      <c r="D2" s="7"/>
      <c r="E2" s="7"/>
      <c r="F2" s="7"/>
      <c r="G2" s="7"/>
      <c r="H2" s="8"/>
    </row>
    <row r="3" spans="1:12">
      <c r="A3" s="2"/>
      <c r="B3" s="6"/>
      <c r="C3" s="6"/>
      <c r="D3" s="7"/>
      <c r="E3" s="7"/>
      <c r="F3" s="7"/>
      <c r="G3" s="7"/>
      <c r="H3" s="8"/>
    </row>
    <row r="4" spans="1:12" ht="15" thickBot="1">
      <c r="A4" s="9" t="s">
        <v>145</v>
      </c>
      <c r="B4" s="10" t="s">
        <v>144</v>
      </c>
      <c r="C4" s="10"/>
      <c r="D4" s="10"/>
      <c r="E4" s="10"/>
      <c r="F4" s="10"/>
      <c r="G4" s="10"/>
      <c r="H4" s="8"/>
    </row>
    <row r="5" spans="1:12">
      <c r="A5" s="11" t="s">
        <v>6</v>
      </c>
      <c r="B5" s="12"/>
      <c r="C5" s="511">
        <v>43646</v>
      </c>
      <c r="D5" s="512">
        <v>43555</v>
      </c>
      <c r="E5" s="512">
        <v>43465</v>
      </c>
      <c r="F5" s="512">
        <v>43373</v>
      </c>
      <c r="G5" s="513">
        <v>43281</v>
      </c>
    </row>
    <row r="6" spans="1:12">
      <c r="B6" s="245" t="s">
        <v>143</v>
      </c>
      <c r="C6" s="459"/>
      <c r="D6" s="459"/>
      <c r="E6" s="459"/>
      <c r="F6" s="459"/>
      <c r="G6" s="460"/>
    </row>
    <row r="7" spans="1:12">
      <c r="A7" s="13"/>
      <c r="B7" s="246" t="s">
        <v>137</v>
      </c>
      <c r="C7" s="459"/>
      <c r="D7" s="459"/>
      <c r="E7" s="459"/>
      <c r="F7" s="459"/>
      <c r="G7" s="460"/>
    </row>
    <row r="8" spans="1:12" ht="15">
      <c r="A8" s="394">
        <v>1</v>
      </c>
      <c r="B8" s="14" t="s">
        <v>142</v>
      </c>
      <c r="C8" s="461">
        <v>178327729.99906981</v>
      </c>
      <c r="D8" s="462">
        <v>173631793.57676041</v>
      </c>
      <c r="E8" s="462">
        <v>169150626.97890002</v>
      </c>
      <c r="F8" s="462">
        <v>162771321.9727</v>
      </c>
      <c r="G8" s="463">
        <v>186457105.54820001</v>
      </c>
      <c r="H8" s="514"/>
      <c r="I8" s="514"/>
      <c r="J8" s="514"/>
      <c r="K8" s="514"/>
      <c r="L8" s="514"/>
    </row>
    <row r="9" spans="1:12" ht="15">
      <c r="A9" s="394">
        <v>2</v>
      </c>
      <c r="B9" s="14" t="s">
        <v>141</v>
      </c>
      <c r="C9" s="461">
        <v>178327729.99906981</v>
      </c>
      <c r="D9" s="462">
        <v>173631793.57676041</v>
      </c>
      <c r="E9" s="462">
        <v>169150626.97890002</v>
      </c>
      <c r="F9" s="462">
        <v>162771321.9727</v>
      </c>
      <c r="G9" s="463">
        <v>186457105.54820001</v>
      </c>
      <c r="H9" s="514"/>
      <c r="I9" s="514"/>
      <c r="J9" s="514"/>
      <c r="K9" s="514"/>
      <c r="L9" s="514"/>
    </row>
    <row r="10" spans="1:12" ht="15">
      <c r="A10" s="394">
        <v>3</v>
      </c>
      <c r="B10" s="14" t="s">
        <v>140</v>
      </c>
      <c r="C10" s="461">
        <v>237459267.06723186</v>
      </c>
      <c r="D10" s="462">
        <v>228911133.04058027</v>
      </c>
      <c r="E10" s="462">
        <v>225112407.15249586</v>
      </c>
      <c r="F10" s="462">
        <v>223305529.12064809</v>
      </c>
      <c r="G10" s="463">
        <v>230596152.82838216</v>
      </c>
      <c r="H10" s="514"/>
      <c r="I10" s="514"/>
      <c r="J10" s="514"/>
      <c r="K10" s="514"/>
      <c r="L10" s="514"/>
    </row>
    <row r="11" spans="1:12" ht="15">
      <c r="A11" s="395"/>
      <c r="B11" s="245" t="s">
        <v>139</v>
      </c>
      <c r="C11" s="459"/>
      <c r="D11" s="459"/>
      <c r="E11" s="459"/>
      <c r="F11" s="459"/>
      <c r="G11" s="460"/>
      <c r="H11" s="514"/>
      <c r="I11" s="514"/>
      <c r="J11" s="514"/>
      <c r="K11" s="514"/>
      <c r="L11" s="514"/>
    </row>
    <row r="12" spans="1:12" ht="15" customHeight="1">
      <c r="A12" s="394">
        <v>4</v>
      </c>
      <c r="B12" s="14" t="s">
        <v>272</v>
      </c>
      <c r="C12" s="464">
        <v>1282620740.5341537</v>
      </c>
      <c r="D12" s="462">
        <v>1215881086.5662558</v>
      </c>
      <c r="E12" s="462">
        <v>1265298589.3955257</v>
      </c>
      <c r="F12" s="462">
        <v>1246086715.9894814</v>
      </c>
      <c r="G12" s="463">
        <v>1143607668.793762</v>
      </c>
      <c r="H12" s="514"/>
      <c r="I12" s="514"/>
      <c r="J12" s="514"/>
      <c r="K12" s="514"/>
      <c r="L12" s="514"/>
    </row>
    <row r="13" spans="1:12" ht="15">
      <c r="A13" s="395"/>
      <c r="B13" s="245" t="s">
        <v>138</v>
      </c>
      <c r="C13" s="459"/>
      <c r="D13" s="459"/>
      <c r="E13" s="459"/>
      <c r="F13" s="459"/>
      <c r="G13" s="460"/>
      <c r="H13" s="514"/>
      <c r="I13" s="514"/>
      <c r="J13" s="514"/>
      <c r="K13" s="514"/>
      <c r="L13" s="514"/>
    </row>
    <row r="14" spans="1:12" s="15" customFormat="1" ht="15">
      <c r="A14" s="394"/>
      <c r="B14" s="246" t="s">
        <v>137</v>
      </c>
      <c r="C14" s="465"/>
      <c r="D14" s="462"/>
      <c r="E14" s="462"/>
      <c r="F14" s="462"/>
      <c r="G14" s="463"/>
      <c r="H14" s="514"/>
      <c r="I14" s="514"/>
      <c r="J14" s="514"/>
      <c r="K14" s="514"/>
      <c r="L14" s="514"/>
    </row>
    <row r="15" spans="1:12" ht="15">
      <c r="A15" s="396">
        <v>5</v>
      </c>
      <c r="B15" s="14" t="str">
        <f>"Common equity Tier 1 ratio &gt;="&amp;'9.1. Capital Requirements'!C19*100&amp;"%"</f>
        <v>Common equity Tier 1 ratio &gt;=9.36185263391478%</v>
      </c>
      <c r="C15" s="469">
        <v>0.13903387366463787</v>
      </c>
      <c r="D15" s="470">
        <v>0.14280326875312313</v>
      </c>
      <c r="E15" s="470">
        <v>0.13368435592717193</v>
      </c>
      <c r="F15" s="470">
        <v>0.13062599888439386</v>
      </c>
      <c r="G15" s="471">
        <v>0.16304289542310305</v>
      </c>
      <c r="H15" s="514"/>
      <c r="I15" s="514"/>
      <c r="J15" s="514"/>
      <c r="K15" s="514"/>
      <c r="L15" s="514"/>
    </row>
    <row r="16" spans="1:12" ht="15" customHeight="1">
      <c r="A16" s="396">
        <v>6</v>
      </c>
      <c r="B16" s="14" t="str">
        <f>"Tier 1 ratio &gt;="&amp;'9.1. Capital Requirements'!C20*100&amp;"%"</f>
        <v>Tier 1 ratio &gt;=11.6617327379806%</v>
      </c>
      <c r="C16" s="469">
        <v>0.13903387366463787</v>
      </c>
      <c r="D16" s="470">
        <v>0.14280326875312313</v>
      </c>
      <c r="E16" s="470">
        <v>0.13368435592717193</v>
      </c>
      <c r="F16" s="470">
        <v>0.13062599888439386</v>
      </c>
      <c r="G16" s="471">
        <v>0.16304289542310305</v>
      </c>
      <c r="H16" s="514"/>
      <c r="I16" s="514"/>
      <c r="J16" s="514"/>
      <c r="K16" s="514"/>
      <c r="L16" s="514"/>
    </row>
    <row r="17" spans="1:12" ht="15">
      <c r="A17" s="396">
        <v>7</v>
      </c>
      <c r="B17" s="14" t="str">
        <f>"Total Regulatory Capital ratio &gt;="&amp;'9.1. Capital Requirements'!C21*100&amp;"%"</f>
        <v>Total Regulatory Capital ratio &gt;=15.9170521621748%</v>
      </c>
      <c r="C17" s="469">
        <v>0.18513599504740644</v>
      </c>
      <c r="D17" s="470">
        <v>0.18826769786101649</v>
      </c>
      <c r="E17" s="470">
        <v>0.17791247776545724</v>
      </c>
      <c r="F17" s="470">
        <v>0.17920544875027225</v>
      </c>
      <c r="G17" s="471">
        <v>0.20163921519659539</v>
      </c>
      <c r="H17" s="514"/>
      <c r="I17" s="514"/>
      <c r="J17" s="514"/>
      <c r="K17" s="514"/>
      <c r="L17" s="514"/>
    </row>
    <row r="18" spans="1:12" ht="15">
      <c r="A18" s="395"/>
      <c r="B18" s="247" t="s">
        <v>136</v>
      </c>
      <c r="C18" s="472"/>
      <c r="D18" s="472"/>
      <c r="E18" s="472"/>
      <c r="F18" s="472"/>
      <c r="G18" s="473"/>
      <c r="H18" s="514"/>
      <c r="I18" s="514"/>
      <c r="J18" s="514"/>
      <c r="K18" s="514"/>
      <c r="L18" s="514"/>
    </row>
    <row r="19" spans="1:12" ht="15" customHeight="1">
      <c r="A19" s="397">
        <v>8</v>
      </c>
      <c r="B19" s="14" t="s">
        <v>135</v>
      </c>
      <c r="C19" s="474">
        <v>5.9611255613292329E-2</v>
      </c>
      <c r="D19" s="475">
        <v>5.8783972928478818E-2</v>
      </c>
      <c r="E19" s="475">
        <v>6.3928922089932963E-2</v>
      </c>
      <c r="F19" s="475">
        <v>6.5108887043882666E-2</v>
      </c>
      <c r="G19" s="476">
        <v>6.5383484772480432E-2</v>
      </c>
      <c r="H19" s="514"/>
      <c r="I19" s="514"/>
      <c r="J19" s="514"/>
      <c r="K19" s="514"/>
      <c r="L19" s="514"/>
    </row>
    <row r="20" spans="1:12" ht="15">
      <c r="A20" s="397">
        <v>9</v>
      </c>
      <c r="B20" s="14" t="s">
        <v>134</v>
      </c>
      <c r="C20" s="474">
        <v>2.6542243907060552E-2</v>
      </c>
      <c r="D20" s="475">
        <v>2.7134363320334066E-2</v>
      </c>
      <c r="E20" s="475">
        <v>2.4837714760723526E-2</v>
      </c>
      <c r="F20" s="475">
        <v>2.3735139364593323E-2</v>
      </c>
      <c r="G20" s="476">
        <v>2.3109024523697681E-2</v>
      </c>
      <c r="H20" s="514"/>
      <c r="I20" s="514"/>
      <c r="J20" s="514"/>
      <c r="K20" s="514"/>
      <c r="L20" s="514"/>
    </row>
    <row r="21" spans="1:12" ht="15">
      <c r="A21" s="397">
        <v>10</v>
      </c>
      <c r="B21" s="14" t="s">
        <v>133</v>
      </c>
      <c r="C21" s="474">
        <v>1.8440517780164527E-2</v>
      </c>
      <c r="D21" s="475">
        <v>1.9060455530065985E-2</v>
      </c>
      <c r="E21" s="475">
        <v>2.4526950610113049E-2</v>
      </c>
      <c r="F21" s="475">
        <v>2.5288400626654092E-2</v>
      </c>
      <c r="G21" s="476">
        <v>2.4697752699274853E-2</v>
      </c>
      <c r="H21" s="514"/>
      <c r="I21" s="514"/>
      <c r="J21" s="514"/>
      <c r="K21" s="514"/>
      <c r="L21" s="514"/>
    </row>
    <row r="22" spans="1:12" ht="15">
      <c r="A22" s="397">
        <v>11</v>
      </c>
      <c r="B22" s="14" t="s">
        <v>132</v>
      </c>
      <c r="C22" s="474">
        <v>3.3069011706231777E-2</v>
      </c>
      <c r="D22" s="475">
        <v>3.1649609608144759E-2</v>
      </c>
      <c r="E22" s="475">
        <v>3.9091207329209433E-2</v>
      </c>
      <c r="F22" s="475">
        <v>4.1373747679289349E-2</v>
      </c>
      <c r="G22" s="476">
        <v>4.2274460248782751E-2</v>
      </c>
      <c r="H22" s="514"/>
      <c r="I22" s="514"/>
      <c r="J22" s="514"/>
      <c r="K22" s="514"/>
      <c r="L22" s="514"/>
    </row>
    <row r="23" spans="1:12" ht="15">
      <c r="A23" s="397">
        <v>12</v>
      </c>
      <c r="B23" s="14" t="s">
        <v>278</v>
      </c>
      <c r="C23" s="474">
        <v>1.2563979419076256E-2</v>
      </c>
      <c r="D23" s="475">
        <v>1.2444966562368679E-2</v>
      </c>
      <c r="E23" s="475">
        <v>2.1433051945955083E-2</v>
      </c>
      <c r="F23" s="475">
        <v>2.2822821153420284E-2</v>
      </c>
      <c r="G23" s="476">
        <v>2.4407929067174983E-2</v>
      </c>
      <c r="H23" s="514"/>
      <c r="I23" s="514"/>
      <c r="J23" s="514"/>
      <c r="K23" s="514"/>
      <c r="L23" s="514"/>
    </row>
    <row r="24" spans="1:12" ht="15">
      <c r="A24" s="397">
        <v>13</v>
      </c>
      <c r="B24" s="14" t="s">
        <v>279</v>
      </c>
      <c r="C24" s="474">
        <v>0.10146314671390697</v>
      </c>
      <c r="D24" s="475">
        <v>0.10158853718826454</v>
      </c>
      <c r="E24" s="475">
        <v>0.15503442689900168</v>
      </c>
      <c r="F24" s="475">
        <v>0.15742559322481936</v>
      </c>
      <c r="G24" s="476">
        <v>0.16711493473682704</v>
      </c>
      <c r="H24" s="514"/>
      <c r="I24" s="514"/>
      <c r="J24" s="514"/>
      <c r="K24" s="514"/>
      <c r="L24" s="514"/>
    </row>
    <row r="25" spans="1:12" ht="15">
      <c r="A25" s="395"/>
      <c r="B25" s="247" t="s">
        <v>358</v>
      </c>
      <c r="C25" s="472"/>
      <c r="D25" s="472"/>
      <c r="E25" s="472"/>
      <c r="F25" s="472"/>
      <c r="G25" s="473"/>
      <c r="H25" s="514"/>
      <c r="I25" s="514"/>
      <c r="J25" s="514"/>
      <c r="K25" s="514"/>
      <c r="L25" s="514"/>
    </row>
    <row r="26" spans="1:12" ht="15">
      <c r="A26" s="397">
        <v>14</v>
      </c>
      <c r="B26" s="14" t="s">
        <v>131</v>
      </c>
      <c r="C26" s="474">
        <v>2.9289051468664767E-2</v>
      </c>
      <c r="D26" s="475">
        <v>2.6179668772193691E-2</v>
      </c>
      <c r="E26" s="475">
        <v>2.7001408993398066E-2</v>
      </c>
      <c r="F26" s="475">
        <v>2.6366984499505183E-2</v>
      </c>
      <c r="G26" s="476">
        <v>2.4285244715634435E-2</v>
      </c>
      <c r="H26" s="514"/>
      <c r="I26" s="514"/>
      <c r="J26" s="514"/>
      <c r="K26" s="514"/>
      <c r="L26" s="514"/>
    </row>
    <row r="27" spans="1:12" ht="15" customHeight="1">
      <c r="A27" s="397">
        <v>15</v>
      </c>
      <c r="B27" s="14" t="s">
        <v>130</v>
      </c>
      <c r="C27" s="474">
        <v>3.3281692979583763E-2</v>
      </c>
      <c r="D27" s="475">
        <v>3.1789098290586439E-2</v>
      </c>
      <c r="E27" s="475">
        <v>3.2103008449513359E-2</v>
      </c>
      <c r="F27" s="475">
        <v>3.259278997138039E-2</v>
      </c>
      <c r="G27" s="476">
        <v>3.1787715393308068E-2</v>
      </c>
      <c r="H27" s="514"/>
      <c r="I27" s="514"/>
      <c r="J27" s="514"/>
      <c r="K27" s="514"/>
      <c r="L27" s="514"/>
    </row>
    <row r="28" spans="1:12" ht="15">
      <c r="A28" s="397">
        <v>16</v>
      </c>
      <c r="B28" s="14" t="s">
        <v>129</v>
      </c>
      <c r="C28" s="474">
        <v>0.77853558355421681</v>
      </c>
      <c r="D28" s="475">
        <v>0.77167061830366912</v>
      </c>
      <c r="E28" s="475">
        <v>0.77269342687852827</v>
      </c>
      <c r="F28" s="475">
        <v>0.77881888024618751</v>
      </c>
      <c r="G28" s="476">
        <v>0.79030580418380825</v>
      </c>
      <c r="H28" s="514"/>
      <c r="I28" s="514"/>
      <c r="J28" s="514"/>
      <c r="K28" s="514"/>
      <c r="L28" s="514"/>
    </row>
    <row r="29" spans="1:12" ht="15" customHeight="1">
      <c r="A29" s="397">
        <v>17</v>
      </c>
      <c r="B29" s="14" t="s">
        <v>128</v>
      </c>
      <c r="C29" s="474">
        <v>0.72254128833649034</v>
      </c>
      <c r="D29" s="475">
        <v>0.73450512411722024</v>
      </c>
      <c r="E29" s="475">
        <v>0.73344295428319461</v>
      </c>
      <c r="F29" s="475">
        <v>0.73858022115251432</v>
      </c>
      <c r="G29" s="476">
        <v>0.71490791822550959</v>
      </c>
      <c r="H29" s="514"/>
      <c r="I29" s="514"/>
      <c r="J29" s="514"/>
      <c r="K29" s="514"/>
      <c r="L29" s="514"/>
    </row>
    <row r="30" spans="1:12" ht="15">
      <c r="A30" s="397">
        <v>18</v>
      </c>
      <c r="B30" s="14" t="s">
        <v>127</v>
      </c>
      <c r="C30" s="474">
        <v>3.1027846293147948E-2</v>
      </c>
      <c r="D30" s="475">
        <v>-2.2184405612167488E-2</v>
      </c>
      <c r="E30" s="475">
        <v>3.7759915764223495E-2</v>
      </c>
      <c r="F30" s="475">
        <v>4.1425117332523432E-3</v>
      </c>
      <c r="G30" s="476">
        <v>-4.8461074335390757E-2</v>
      </c>
      <c r="H30" s="514"/>
      <c r="I30" s="514"/>
      <c r="J30" s="514"/>
      <c r="K30" s="514"/>
      <c r="L30" s="514"/>
    </row>
    <row r="31" spans="1:12" ht="15" customHeight="1">
      <c r="A31" s="395"/>
      <c r="B31" s="247" t="s">
        <v>359</v>
      </c>
      <c r="C31" s="472"/>
      <c r="D31" s="472"/>
      <c r="E31" s="472"/>
      <c r="F31" s="472"/>
      <c r="G31" s="473"/>
      <c r="H31" s="514"/>
      <c r="I31" s="514"/>
      <c r="J31" s="514"/>
      <c r="K31" s="514"/>
      <c r="L31" s="514"/>
    </row>
    <row r="32" spans="1:12" ht="15" customHeight="1">
      <c r="A32" s="397">
        <v>19</v>
      </c>
      <c r="B32" s="14" t="s">
        <v>126</v>
      </c>
      <c r="C32" s="482">
        <v>0.24530416770528599</v>
      </c>
      <c r="D32" s="477">
        <v>0.260116144464415</v>
      </c>
      <c r="E32" s="477">
        <v>0.26331124417668572</v>
      </c>
      <c r="F32" s="477">
        <v>0.24804878191963944</v>
      </c>
      <c r="G32" s="478">
        <v>0.20463841568512603</v>
      </c>
      <c r="H32" s="514"/>
      <c r="I32" s="514"/>
      <c r="J32" s="514"/>
      <c r="K32" s="514"/>
      <c r="L32" s="514"/>
    </row>
    <row r="33" spans="1:12" ht="15" customHeight="1">
      <c r="A33" s="397">
        <v>20</v>
      </c>
      <c r="B33" s="14" t="s">
        <v>125</v>
      </c>
      <c r="C33" s="482">
        <v>0.83296116296318878</v>
      </c>
      <c r="D33" s="477">
        <v>0.84519550740453975</v>
      </c>
      <c r="E33" s="477">
        <v>0.83761843207771902</v>
      </c>
      <c r="F33" s="477">
        <v>0.84572327419858861</v>
      </c>
      <c r="G33" s="478">
        <v>0.85356628978791238</v>
      </c>
      <c r="H33" s="514"/>
      <c r="I33" s="514"/>
      <c r="J33" s="514"/>
      <c r="K33" s="514"/>
      <c r="L33" s="514"/>
    </row>
    <row r="34" spans="1:12" ht="15" customHeight="1">
      <c r="A34" s="397">
        <v>21</v>
      </c>
      <c r="B34" s="14" t="s">
        <v>124</v>
      </c>
      <c r="C34" s="482">
        <v>0.2921736135590518</v>
      </c>
      <c r="D34" s="477">
        <v>0.30042566668699716</v>
      </c>
      <c r="E34" s="477">
        <v>0.30370713727176074</v>
      </c>
      <c r="F34" s="477">
        <v>0.27295515426958095</v>
      </c>
      <c r="G34" s="478">
        <v>0.28946552991531188</v>
      </c>
      <c r="H34" s="514"/>
      <c r="I34" s="514"/>
      <c r="J34" s="514"/>
      <c r="K34" s="514"/>
      <c r="L34" s="514"/>
    </row>
    <row r="35" spans="1:12" ht="15" customHeight="1">
      <c r="A35" s="398"/>
      <c r="B35" s="247" t="s">
        <v>402</v>
      </c>
      <c r="C35" s="459"/>
      <c r="D35" s="459"/>
      <c r="E35" s="459"/>
      <c r="F35" s="459"/>
      <c r="G35" s="460"/>
      <c r="H35" s="514"/>
      <c r="I35" s="514"/>
      <c r="J35" s="514"/>
      <c r="K35" s="514"/>
      <c r="L35" s="514"/>
    </row>
    <row r="36" spans="1:12" ht="15">
      <c r="A36" s="397">
        <v>22</v>
      </c>
      <c r="B36" s="14" t="s">
        <v>385</v>
      </c>
      <c r="C36" s="466">
        <v>315865904.38250005</v>
      </c>
      <c r="D36" s="467">
        <v>333650868.66499996</v>
      </c>
      <c r="E36" s="467">
        <v>348156938.22750002</v>
      </c>
      <c r="F36" s="467">
        <v>302901731.88500005</v>
      </c>
      <c r="G36" s="468">
        <v>226617945.1225</v>
      </c>
      <c r="H36" s="514"/>
      <c r="I36" s="514"/>
      <c r="J36" s="514"/>
      <c r="K36" s="514"/>
      <c r="L36" s="514"/>
    </row>
    <row r="37" spans="1:12" ht="15" customHeight="1">
      <c r="A37" s="397">
        <v>23</v>
      </c>
      <c r="B37" s="14" t="s">
        <v>397</v>
      </c>
      <c r="C37" s="466">
        <v>179501193.88655847</v>
      </c>
      <c r="D37" s="467">
        <v>237404220.46693552</v>
      </c>
      <c r="E37" s="467">
        <v>203278852.07155752</v>
      </c>
      <c r="F37" s="467">
        <v>157168525.26353148</v>
      </c>
      <c r="G37" s="468">
        <v>148542114.43832749</v>
      </c>
      <c r="H37" s="514"/>
      <c r="I37" s="514"/>
      <c r="J37" s="514"/>
      <c r="K37" s="514"/>
      <c r="L37" s="514"/>
    </row>
    <row r="38" spans="1:12" ht="15.75" thickBot="1">
      <c r="A38" s="399">
        <v>24</v>
      </c>
      <c r="B38" s="248" t="s">
        <v>386</v>
      </c>
      <c r="C38" s="479">
        <v>1.7596869276653482</v>
      </c>
      <c r="D38" s="480">
        <v>1.4054125407238462</v>
      </c>
      <c r="E38" s="480">
        <v>1.7127061407496684</v>
      </c>
      <c r="F38" s="480">
        <v>1.9272416749925674</v>
      </c>
      <c r="G38" s="481">
        <v>1.5256141060021631</v>
      </c>
      <c r="H38" s="514"/>
      <c r="I38" s="514"/>
      <c r="J38" s="514"/>
      <c r="K38" s="514"/>
      <c r="L38" s="514"/>
    </row>
    <row r="39" spans="1:12">
      <c r="A39" s="16"/>
    </row>
    <row r="40" spans="1:12">
      <c r="B40" s="328"/>
    </row>
    <row r="41" spans="1:12" ht="63.75">
      <c r="B41" s="328" t="s">
        <v>401</v>
      </c>
    </row>
    <row r="43" spans="1:12">
      <c r="B43" s="32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zoomScale="85" zoomScaleNormal="85" workbookViewId="0">
      <pane xSplit="1" ySplit="5" topLeftCell="B6" activePane="bottomRight" state="frozen"/>
      <selection activeCell="D6" sqref="D6:D41"/>
      <selection pane="topRight" activeCell="D6" sqref="D6:D41"/>
      <selection pane="bottomLeft" activeCell="D6" sqref="D6:D41"/>
      <selection pane="bottomRight" activeCell="C7" sqref="C7:H41"/>
    </sheetView>
  </sheetViews>
  <sheetFormatPr defaultColWidth="9.140625" defaultRowHeight="14.25"/>
  <cols>
    <col min="1" max="1" width="9.5703125" style="4" bestFit="1" customWidth="1"/>
    <col min="2" max="2" width="43.42578125" style="4" bestFit="1" customWidth="1"/>
    <col min="3" max="3" width="11.7109375" style="4" customWidth="1"/>
    <col min="4" max="4" width="13.28515625" style="4" customWidth="1"/>
    <col min="5" max="5" width="14.5703125" style="4" customWidth="1"/>
    <col min="6" max="6" width="11.7109375" style="4" customWidth="1"/>
    <col min="7" max="7" width="13.7109375" style="4" customWidth="1"/>
    <col min="8" max="8" width="14.5703125" style="4" customWidth="1"/>
    <col min="9" max="16384" width="9.140625" style="5"/>
  </cols>
  <sheetData>
    <row r="1" spans="1:14">
      <c r="A1" s="2" t="s">
        <v>30</v>
      </c>
      <c r="B1" s="4" t="str">
        <f>'Info '!C2</f>
        <v>JSC ProCredit Bank</v>
      </c>
    </row>
    <row r="2" spans="1:14">
      <c r="A2" s="2" t="s">
        <v>31</v>
      </c>
      <c r="B2" s="453">
        <f>'1. key ratios '!B2</f>
        <v>43646</v>
      </c>
    </row>
    <row r="3" spans="1:14">
      <c r="A3" s="2"/>
    </row>
    <row r="4" spans="1:14" ht="15" thickBot="1">
      <c r="A4" s="17" t="s">
        <v>32</v>
      </c>
      <c r="B4" s="18" t="s">
        <v>33</v>
      </c>
      <c r="C4" s="17"/>
      <c r="D4" s="19"/>
      <c r="E4" s="19"/>
      <c r="F4" s="20"/>
      <c r="G4" s="20"/>
      <c r="H4" s="21" t="s">
        <v>73</v>
      </c>
    </row>
    <row r="5" spans="1:14">
      <c r="A5" s="22"/>
      <c r="B5" s="23"/>
      <c r="C5" s="537" t="s">
        <v>68</v>
      </c>
      <c r="D5" s="538"/>
      <c r="E5" s="539"/>
      <c r="F5" s="537" t="s">
        <v>72</v>
      </c>
      <c r="G5" s="538"/>
      <c r="H5" s="540"/>
    </row>
    <row r="6" spans="1:14">
      <c r="A6" s="24" t="s">
        <v>6</v>
      </c>
      <c r="B6" s="25" t="s">
        <v>34</v>
      </c>
      <c r="C6" s="26" t="s">
        <v>69</v>
      </c>
      <c r="D6" s="26" t="s">
        <v>70</v>
      </c>
      <c r="E6" s="26" t="s">
        <v>71</v>
      </c>
      <c r="F6" s="26" t="s">
        <v>69</v>
      </c>
      <c r="G6" s="26" t="s">
        <v>70</v>
      </c>
      <c r="H6" s="27" t="s">
        <v>71</v>
      </c>
    </row>
    <row r="7" spans="1:14">
      <c r="A7" s="24">
        <v>1</v>
      </c>
      <c r="B7" s="28" t="s">
        <v>35</v>
      </c>
      <c r="C7" s="29">
        <v>18472123.629999999</v>
      </c>
      <c r="D7" s="29">
        <v>25520089.870000001</v>
      </c>
      <c r="E7" s="30">
        <v>43992213.5</v>
      </c>
      <c r="F7" s="31">
        <v>20680149.73</v>
      </c>
      <c r="G7" s="32">
        <v>23134696.449999999</v>
      </c>
      <c r="H7" s="33">
        <v>43814846.18</v>
      </c>
      <c r="I7" s="515"/>
      <c r="J7" s="515"/>
      <c r="K7" s="515"/>
      <c r="L7" s="515"/>
      <c r="M7" s="515"/>
      <c r="N7" s="515"/>
    </row>
    <row r="8" spans="1:14">
      <c r="A8" s="24">
        <v>2</v>
      </c>
      <c r="B8" s="28" t="s">
        <v>36</v>
      </c>
      <c r="C8" s="29">
        <v>5441737.9500000002</v>
      </c>
      <c r="D8" s="29">
        <v>196447088.83000001</v>
      </c>
      <c r="E8" s="30">
        <v>201888826.78</v>
      </c>
      <c r="F8" s="31">
        <v>10447845.09</v>
      </c>
      <c r="G8" s="32">
        <v>120283663.95999999</v>
      </c>
      <c r="H8" s="33">
        <v>130731509.05</v>
      </c>
      <c r="I8" s="515"/>
      <c r="J8" s="515"/>
      <c r="K8" s="515"/>
      <c r="L8" s="515"/>
      <c r="M8" s="515"/>
      <c r="N8" s="515"/>
    </row>
    <row r="9" spans="1:14">
      <c r="A9" s="24">
        <v>3</v>
      </c>
      <c r="B9" s="28" t="s">
        <v>37</v>
      </c>
      <c r="C9" s="29">
        <v>47250491.520000003</v>
      </c>
      <c r="D9" s="29">
        <v>41433350.689999998</v>
      </c>
      <c r="E9" s="30">
        <v>88683842.210000008</v>
      </c>
      <c r="F9" s="31">
        <v>39028278.289999999</v>
      </c>
      <c r="G9" s="32">
        <v>30666064.169999998</v>
      </c>
      <c r="H9" s="33">
        <v>69694342.459999993</v>
      </c>
      <c r="I9" s="515"/>
      <c r="J9" s="515"/>
      <c r="K9" s="515"/>
      <c r="L9" s="515"/>
      <c r="M9" s="515"/>
      <c r="N9" s="515"/>
    </row>
    <row r="10" spans="1:14">
      <c r="A10" s="24">
        <v>4</v>
      </c>
      <c r="B10" s="28" t="s">
        <v>38</v>
      </c>
      <c r="C10" s="29">
        <v>0</v>
      </c>
      <c r="D10" s="29">
        <v>0</v>
      </c>
      <c r="E10" s="30">
        <v>0</v>
      </c>
      <c r="F10" s="31">
        <v>0</v>
      </c>
      <c r="G10" s="32">
        <v>0</v>
      </c>
      <c r="H10" s="33">
        <v>0</v>
      </c>
      <c r="I10" s="515"/>
      <c r="J10" s="515"/>
      <c r="K10" s="515"/>
      <c r="L10" s="515"/>
      <c r="M10" s="515"/>
      <c r="N10" s="515"/>
    </row>
    <row r="11" spans="1:14">
      <c r="A11" s="24">
        <v>5</v>
      </c>
      <c r="B11" s="28" t="s">
        <v>39</v>
      </c>
      <c r="C11" s="29">
        <v>32485329.059999999</v>
      </c>
      <c r="D11" s="29">
        <v>0</v>
      </c>
      <c r="E11" s="30">
        <v>32485329.059999999</v>
      </c>
      <c r="F11" s="31">
        <v>18100390.539999999</v>
      </c>
      <c r="G11" s="32">
        <v>0</v>
      </c>
      <c r="H11" s="33">
        <v>18100390.539999999</v>
      </c>
      <c r="I11" s="515"/>
      <c r="J11" s="515"/>
      <c r="K11" s="515"/>
      <c r="L11" s="515"/>
      <c r="M11" s="515"/>
      <c r="N11" s="515"/>
    </row>
    <row r="12" spans="1:14">
      <c r="A12" s="24">
        <v>6.1</v>
      </c>
      <c r="B12" s="34" t="s">
        <v>40</v>
      </c>
      <c r="C12" s="29">
        <v>238270520.73999998</v>
      </c>
      <c r="D12" s="29">
        <v>837615730.26110005</v>
      </c>
      <c r="E12" s="30">
        <v>1075886251.0011001</v>
      </c>
      <c r="F12" s="31">
        <v>200637468.56000003</v>
      </c>
      <c r="G12" s="32">
        <v>756172364.8217001</v>
      </c>
      <c r="H12" s="33">
        <v>956809833.38170016</v>
      </c>
      <c r="I12" s="515"/>
      <c r="J12" s="515"/>
      <c r="K12" s="515"/>
      <c r="L12" s="515"/>
      <c r="M12" s="515"/>
      <c r="N12" s="515"/>
    </row>
    <row r="13" spans="1:14">
      <c r="A13" s="24">
        <v>6.2</v>
      </c>
      <c r="B13" s="34" t="s">
        <v>41</v>
      </c>
      <c r="C13" s="29">
        <v>-6560007.0760000013</v>
      </c>
      <c r="D13" s="29">
        <v>-29247308.810774002</v>
      </c>
      <c r="E13" s="30">
        <v>-35807315.886774004</v>
      </c>
      <c r="F13" s="31">
        <v>-5324025.7432000004</v>
      </c>
      <c r="G13" s="32">
        <v>-25090772.925855998</v>
      </c>
      <c r="H13" s="33">
        <v>-30414798.669055998</v>
      </c>
      <c r="I13" s="515"/>
      <c r="J13" s="515"/>
      <c r="K13" s="515"/>
      <c r="L13" s="515"/>
      <c r="M13" s="515"/>
      <c r="N13" s="515"/>
    </row>
    <row r="14" spans="1:14">
      <c r="A14" s="24">
        <v>6</v>
      </c>
      <c r="B14" s="28" t="s">
        <v>42</v>
      </c>
      <c r="C14" s="30">
        <v>231710513.66399997</v>
      </c>
      <c r="D14" s="30">
        <v>808368421.45032609</v>
      </c>
      <c r="E14" s="30">
        <v>1040078935.114326</v>
      </c>
      <c r="F14" s="30">
        <v>195313442.81680003</v>
      </c>
      <c r="G14" s="30">
        <v>731081591.8958441</v>
      </c>
      <c r="H14" s="33">
        <v>926395034.7126441</v>
      </c>
      <c r="I14" s="515"/>
      <c r="J14" s="515"/>
      <c r="K14" s="515"/>
      <c r="L14" s="515"/>
      <c r="M14" s="515"/>
      <c r="N14" s="515"/>
    </row>
    <row r="15" spans="1:14">
      <c r="A15" s="24">
        <v>7</v>
      </c>
      <c r="B15" s="28" t="s">
        <v>43</v>
      </c>
      <c r="C15" s="29">
        <v>1957612.61</v>
      </c>
      <c r="D15" s="29">
        <v>4409210.7600000007</v>
      </c>
      <c r="E15" s="30">
        <v>6366823.370000001</v>
      </c>
      <c r="F15" s="31">
        <v>1549888.1999999997</v>
      </c>
      <c r="G15" s="32">
        <v>4791953.34</v>
      </c>
      <c r="H15" s="33">
        <v>6341841.5399999991</v>
      </c>
      <c r="I15" s="515"/>
      <c r="J15" s="515"/>
      <c r="K15" s="515"/>
      <c r="L15" s="515"/>
      <c r="M15" s="515"/>
      <c r="N15" s="515"/>
    </row>
    <row r="16" spans="1:14">
      <c r="A16" s="24">
        <v>8</v>
      </c>
      <c r="B16" s="28" t="s">
        <v>205</v>
      </c>
      <c r="C16" s="29">
        <v>0</v>
      </c>
      <c r="D16" s="29" t="s">
        <v>490</v>
      </c>
      <c r="E16" s="30">
        <v>0</v>
      </c>
      <c r="F16" s="31">
        <v>0</v>
      </c>
      <c r="G16" s="32" t="s">
        <v>490</v>
      </c>
      <c r="H16" s="33">
        <v>0</v>
      </c>
      <c r="I16" s="515"/>
      <c r="J16" s="515"/>
      <c r="K16" s="515"/>
      <c r="L16" s="515"/>
      <c r="M16" s="515"/>
      <c r="N16" s="515"/>
    </row>
    <row r="17" spans="1:14">
      <c r="A17" s="24">
        <v>9</v>
      </c>
      <c r="B17" s="28" t="s">
        <v>44</v>
      </c>
      <c r="C17" s="29">
        <v>6298572.1799999997</v>
      </c>
      <c r="D17" s="29">
        <v>53884.05</v>
      </c>
      <c r="E17" s="30">
        <v>6352456.2299999995</v>
      </c>
      <c r="F17" s="31">
        <v>6298572.1799999997</v>
      </c>
      <c r="G17" s="32">
        <v>47086.05</v>
      </c>
      <c r="H17" s="33">
        <v>6345658.2299999995</v>
      </c>
      <c r="I17" s="515"/>
      <c r="J17" s="515"/>
      <c r="K17" s="515"/>
      <c r="L17" s="515"/>
      <c r="M17" s="515"/>
      <c r="N17" s="515"/>
    </row>
    <row r="18" spans="1:14">
      <c r="A18" s="24">
        <v>10</v>
      </c>
      <c r="B18" s="28" t="s">
        <v>45</v>
      </c>
      <c r="C18" s="29">
        <v>62249021.770994805</v>
      </c>
      <c r="D18" s="29" t="s">
        <v>490</v>
      </c>
      <c r="E18" s="30">
        <v>62249021.770994805</v>
      </c>
      <c r="F18" s="31">
        <v>65737627.649999991</v>
      </c>
      <c r="G18" s="32" t="s">
        <v>490</v>
      </c>
      <c r="H18" s="33">
        <v>65737627.649999991</v>
      </c>
      <c r="I18" s="515"/>
      <c r="J18" s="515"/>
      <c r="K18" s="515"/>
      <c r="L18" s="515"/>
      <c r="M18" s="515"/>
      <c r="N18" s="515"/>
    </row>
    <row r="19" spans="1:14">
      <c r="A19" s="24">
        <v>11</v>
      </c>
      <c r="B19" s="28" t="s">
        <v>46</v>
      </c>
      <c r="C19" s="29">
        <v>11479069.361999998</v>
      </c>
      <c r="D19" s="29">
        <v>10591325.0514</v>
      </c>
      <c r="E19" s="30">
        <v>22070394.413399998</v>
      </c>
      <c r="F19" s="31">
        <v>8480904.459999999</v>
      </c>
      <c r="G19" s="32">
        <v>6880659.1431999989</v>
      </c>
      <c r="H19" s="33">
        <v>15361563.603199998</v>
      </c>
      <c r="I19" s="515"/>
      <c r="J19" s="515"/>
      <c r="K19" s="515"/>
      <c r="L19" s="515"/>
      <c r="M19" s="515"/>
      <c r="N19" s="515"/>
    </row>
    <row r="20" spans="1:14">
      <c r="A20" s="24">
        <v>12</v>
      </c>
      <c r="B20" s="36" t="s">
        <v>47</v>
      </c>
      <c r="C20" s="30">
        <v>417344471.74699479</v>
      </c>
      <c r="D20" s="30">
        <v>1086823370.7017262</v>
      </c>
      <c r="E20" s="30">
        <v>1504167842.4487209</v>
      </c>
      <c r="F20" s="30">
        <v>365637098.95679998</v>
      </c>
      <c r="G20" s="30">
        <v>916885715.00904417</v>
      </c>
      <c r="H20" s="33">
        <v>1282522813.9658442</v>
      </c>
      <c r="I20" s="515"/>
      <c r="J20" s="515"/>
      <c r="K20" s="515"/>
      <c r="L20" s="515"/>
      <c r="M20" s="515"/>
      <c r="N20" s="515"/>
    </row>
    <row r="21" spans="1:14">
      <c r="A21" s="24"/>
      <c r="B21" s="25" t="s">
        <v>48</v>
      </c>
      <c r="C21" s="37"/>
      <c r="D21" s="37"/>
      <c r="E21" s="37"/>
      <c r="F21" s="38"/>
      <c r="G21" s="39"/>
      <c r="H21" s="40"/>
      <c r="I21" s="515"/>
      <c r="J21" s="515"/>
      <c r="K21" s="515"/>
      <c r="L21" s="515"/>
      <c r="M21" s="515"/>
      <c r="N21" s="515"/>
    </row>
    <row r="22" spans="1:14">
      <c r="A22" s="24">
        <v>13</v>
      </c>
      <c r="B22" s="28" t="s">
        <v>49</v>
      </c>
      <c r="C22" s="29">
        <v>0</v>
      </c>
      <c r="D22" s="29">
        <v>66965661.705600001</v>
      </c>
      <c r="E22" s="30">
        <v>66965661.705600001</v>
      </c>
      <c r="F22" s="31">
        <v>0</v>
      </c>
      <c r="G22" s="32">
        <v>156746400</v>
      </c>
      <c r="H22" s="33">
        <v>156746400</v>
      </c>
      <c r="I22" s="515"/>
      <c r="J22" s="515"/>
      <c r="K22" s="515"/>
      <c r="L22" s="515"/>
      <c r="M22" s="515"/>
      <c r="N22" s="515"/>
    </row>
    <row r="23" spans="1:14">
      <c r="A23" s="24">
        <v>14</v>
      </c>
      <c r="B23" s="28" t="s">
        <v>50</v>
      </c>
      <c r="C23" s="29">
        <v>88552154.879999995</v>
      </c>
      <c r="D23" s="29">
        <v>111309067.41999999</v>
      </c>
      <c r="E23" s="30">
        <v>199861222.29999998</v>
      </c>
      <c r="F23" s="31">
        <v>88601676.099999994</v>
      </c>
      <c r="G23" s="32">
        <v>118657648.25</v>
      </c>
      <c r="H23" s="33">
        <v>207259324.34999999</v>
      </c>
      <c r="I23" s="515"/>
      <c r="J23" s="515"/>
      <c r="K23" s="515"/>
      <c r="L23" s="515"/>
      <c r="M23" s="515"/>
      <c r="N23" s="515"/>
    </row>
    <row r="24" spans="1:14">
      <c r="A24" s="24">
        <v>15</v>
      </c>
      <c r="B24" s="28" t="s">
        <v>51</v>
      </c>
      <c r="C24" s="29">
        <v>66911619.349999994</v>
      </c>
      <c r="D24" s="29">
        <v>172705312.33600003</v>
      </c>
      <c r="E24" s="30">
        <v>239616931.68600002</v>
      </c>
      <c r="F24" s="31">
        <v>39750238.469999999</v>
      </c>
      <c r="G24" s="32">
        <v>124236583.15310001</v>
      </c>
      <c r="H24" s="33">
        <v>163986821.62310001</v>
      </c>
      <c r="I24" s="515"/>
      <c r="J24" s="515"/>
      <c r="K24" s="515"/>
      <c r="L24" s="515"/>
      <c r="M24" s="515"/>
      <c r="N24" s="515"/>
    </row>
    <row r="25" spans="1:14">
      <c r="A25" s="24">
        <v>16</v>
      </c>
      <c r="B25" s="28" t="s">
        <v>52</v>
      </c>
      <c r="C25" s="29">
        <v>23184331.170000002</v>
      </c>
      <c r="D25" s="29">
        <v>251537512.75</v>
      </c>
      <c r="E25" s="30">
        <v>274721843.92000002</v>
      </c>
      <c r="F25" s="31">
        <v>21842274.619999997</v>
      </c>
      <c r="G25" s="32">
        <v>152908630.80000001</v>
      </c>
      <c r="H25" s="33">
        <v>174750905.42000002</v>
      </c>
      <c r="I25" s="515"/>
      <c r="J25" s="515"/>
      <c r="K25" s="515"/>
      <c r="L25" s="515"/>
      <c r="M25" s="515"/>
      <c r="N25" s="515"/>
    </row>
    <row r="26" spans="1:14">
      <c r="A26" s="24">
        <v>17</v>
      </c>
      <c r="B26" s="28" t="s">
        <v>53</v>
      </c>
      <c r="C26" s="37"/>
      <c r="D26" s="37"/>
      <c r="E26" s="30">
        <v>0</v>
      </c>
      <c r="F26" s="38"/>
      <c r="G26" s="39"/>
      <c r="H26" s="33">
        <v>0</v>
      </c>
      <c r="I26" s="515"/>
      <c r="J26" s="515"/>
      <c r="K26" s="515"/>
      <c r="L26" s="515"/>
      <c r="M26" s="515"/>
      <c r="N26" s="515"/>
    </row>
    <row r="27" spans="1:14">
      <c r="A27" s="24">
        <v>18</v>
      </c>
      <c r="B27" s="28" t="s">
        <v>54</v>
      </c>
      <c r="C27" s="29">
        <v>30614358.25</v>
      </c>
      <c r="D27" s="29">
        <v>389327920.65576941</v>
      </c>
      <c r="E27" s="30">
        <v>419942278.90576941</v>
      </c>
      <c r="F27" s="31">
        <v>0</v>
      </c>
      <c r="G27" s="32">
        <v>300893175.3021391</v>
      </c>
      <c r="H27" s="33">
        <v>300893175.3021391</v>
      </c>
      <c r="I27" s="515"/>
      <c r="J27" s="515"/>
      <c r="K27" s="515"/>
      <c r="L27" s="515"/>
      <c r="M27" s="515"/>
      <c r="N27" s="515"/>
    </row>
    <row r="28" spans="1:14">
      <c r="A28" s="24">
        <v>19</v>
      </c>
      <c r="B28" s="28" t="s">
        <v>55</v>
      </c>
      <c r="C28" s="29">
        <v>750734.87999999989</v>
      </c>
      <c r="D28" s="29">
        <v>7925759.4099999992</v>
      </c>
      <c r="E28" s="30">
        <v>8676494.2899999991</v>
      </c>
      <c r="F28" s="31">
        <v>796799.46</v>
      </c>
      <c r="G28" s="32">
        <v>6404395.7800000003</v>
      </c>
      <c r="H28" s="33">
        <v>7201195.2400000002</v>
      </c>
      <c r="I28" s="515"/>
      <c r="J28" s="515"/>
      <c r="K28" s="515"/>
      <c r="L28" s="515"/>
      <c r="M28" s="515"/>
      <c r="N28" s="515"/>
    </row>
    <row r="29" spans="1:14">
      <c r="A29" s="24">
        <v>20</v>
      </c>
      <c r="B29" s="28" t="s">
        <v>56</v>
      </c>
      <c r="C29" s="29">
        <v>10203230.069999998</v>
      </c>
      <c r="D29" s="29">
        <v>10320993.479999999</v>
      </c>
      <c r="E29" s="30">
        <v>20524223.549999997</v>
      </c>
      <c r="F29" s="31">
        <v>8415167.7100000009</v>
      </c>
      <c r="G29" s="32">
        <v>8046216.5499999998</v>
      </c>
      <c r="H29" s="33">
        <v>16461384.260000002</v>
      </c>
      <c r="I29" s="515"/>
      <c r="J29" s="515"/>
      <c r="K29" s="515"/>
      <c r="L29" s="515"/>
      <c r="M29" s="515"/>
      <c r="N29" s="515"/>
    </row>
    <row r="30" spans="1:14">
      <c r="A30" s="24">
        <v>21</v>
      </c>
      <c r="B30" s="28" t="s">
        <v>57</v>
      </c>
      <c r="C30" s="29">
        <v>0</v>
      </c>
      <c r="D30" s="29">
        <v>88046000</v>
      </c>
      <c r="E30" s="30">
        <v>88046000</v>
      </c>
      <c r="F30" s="31">
        <v>0</v>
      </c>
      <c r="G30" s="32">
        <v>61289999.999999985</v>
      </c>
      <c r="H30" s="33">
        <v>61289999.999999985</v>
      </c>
      <c r="I30" s="515"/>
      <c r="J30" s="515"/>
      <c r="K30" s="515"/>
      <c r="L30" s="515"/>
      <c r="M30" s="515"/>
      <c r="N30" s="515"/>
    </row>
    <row r="31" spans="1:14">
      <c r="A31" s="24">
        <v>22</v>
      </c>
      <c r="B31" s="36" t="s">
        <v>58</v>
      </c>
      <c r="C31" s="30">
        <v>220216428.59999996</v>
      </c>
      <c r="D31" s="30">
        <v>1098138227.7573695</v>
      </c>
      <c r="E31" s="30">
        <v>1318354656.3573694</v>
      </c>
      <c r="F31" s="30">
        <v>159406156.36000001</v>
      </c>
      <c r="G31" s="30">
        <v>929183049.83523893</v>
      </c>
      <c r="H31" s="33">
        <v>1088589206.1952391</v>
      </c>
      <c r="I31" s="515"/>
      <c r="J31" s="515"/>
      <c r="K31" s="515"/>
      <c r="L31" s="515"/>
      <c r="M31" s="515"/>
      <c r="N31" s="515"/>
    </row>
    <row r="32" spans="1:14">
      <c r="A32" s="24"/>
      <c r="B32" s="25" t="s">
        <v>59</v>
      </c>
      <c r="C32" s="37"/>
      <c r="D32" s="37"/>
      <c r="E32" s="29">
        <v>0</v>
      </c>
      <c r="F32" s="38"/>
      <c r="G32" s="39"/>
      <c r="H32" s="40">
        <v>0</v>
      </c>
      <c r="I32" s="515"/>
      <c r="J32" s="515"/>
      <c r="K32" s="515"/>
      <c r="L32" s="515"/>
      <c r="M32" s="515"/>
      <c r="N32" s="515"/>
    </row>
    <row r="33" spans="1:14">
      <c r="A33" s="24">
        <v>23</v>
      </c>
      <c r="B33" s="28" t="s">
        <v>60</v>
      </c>
      <c r="C33" s="29">
        <v>88914815</v>
      </c>
      <c r="D33" s="37" t="s">
        <v>490</v>
      </c>
      <c r="E33" s="30">
        <v>88914815</v>
      </c>
      <c r="F33" s="31">
        <v>88914815</v>
      </c>
      <c r="G33" s="39" t="s">
        <v>490</v>
      </c>
      <c r="H33" s="33">
        <v>88914815</v>
      </c>
      <c r="I33" s="515"/>
      <c r="J33" s="515"/>
      <c r="K33" s="515"/>
      <c r="L33" s="515"/>
      <c r="M33" s="515"/>
      <c r="N33" s="515"/>
    </row>
    <row r="34" spans="1:14">
      <c r="A34" s="24">
        <v>24</v>
      </c>
      <c r="B34" s="28" t="s">
        <v>61</v>
      </c>
      <c r="C34" s="29">
        <v>0</v>
      </c>
      <c r="D34" s="37" t="s">
        <v>490</v>
      </c>
      <c r="E34" s="30">
        <v>0</v>
      </c>
      <c r="F34" s="31">
        <v>0</v>
      </c>
      <c r="G34" s="39" t="s">
        <v>490</v>
      </c>
      <c r="H34" s="33">
        <v>0</v>
      </c>
      <c r="I34" s="515"/>
      <c r="J34" s="515"/>
      <c r="K34" s="515"/>
      <c r="L34" s="515"/>
      <c r="M34" s="515"/>
      <c r="N34" s="515"/>
    </row>
    <row r="35" spans="1:14">
      <c r="A35" s="24">
        <v>25</v>
      </c>
      <c r="B35" s="35" t="s">
        <v>62</v>
      </c>
      <c r="C35" s="29">
        <v>0</v>
      </c>
      <c r="D35" s="37" t="s">
        <v>490</v>
      </c>
      <c r="E35" s="30">
        <v>0</v>
      </c>
      <c r="F35" s="31">
        <v>0</v>
      </c>
      <c r="G35" s="39" t="s">
        <v>490</v>
      </c>
      <c r="H35" s="33">
        <v>0</v>
      </c>
      <c r="I35" s="515"/>
      <c r="J35" s="515"/>
      <c r="K35" s="515"/>
      <c r="L35" s="515"/>
      <c r="M35" s="515"/>
      <c r="N35" s="515"/>
    </row>
    <row r="36" spans="1:14">
      <c r="A36" s="24">
        <v>26</v>
      </c>
      <c r="B36" s="28" t="s">
        <v>63</v>
      </c>
      <c r="C36" s="29">
        <v>36388151.469999999</v>
      </c>
      <c r="D36" s="37" t="s">
        <v>490</v>
      </c>
      <c r="E36" s="30">
        <v>36388151.469999999</v>
      </c>
      <c r="F36" s="31">
        <v>36388151.469999999</v>
      </c>
      <c r="G36" s="39" t="s">
        <v>490</v>
      </c>
      <c r="H36" s="33">
        <v>36388151.469999999</v>
      </c>
      <c r="I36" s="515"/>
      <c r="J36" s="515"/>
      <c r="K36" s="515"/>
      <c r="L36" s="515"/>
      <c r="M36" s="515"/>
      <c r="N36" s="515"/>
    </row>
    <row r="37" spans="1:14">
      <c r="A37" s="24">
        <v>27</v>
      </c>
      <c r="B37" s="28" t="s">
        <v>64</v>
      </c>
      <c r="C37" s="29">
        <v>0</v>
      </c>
      <c r="D37" s="37" t="s">
        <v>490</v>
      </c>
      <c r="E37" s="30">
        <v>0</v>
      </c>
      <c r="F37" s="31">
        <v>0</v>
      </c>
      <c r="G37" s="39" t="s">
        <v>490</v>
      </c>
      <c r="H37" s="33">
        <v>0</v>
      </c>
      <c r="I37" s="515"/>
      <c r="J37" s="515"/>
      <c r="K37" s="515"/>
      <c r="L37" s="515"/>
      <c r="M37" s="515"/>
      <c r="N37" s="515"/>
    </row>
    <row r="38" spans="1:14">
      <c r="A38" s="24">
        <v>28</v>
      </c>
      <c r="B38" s="28" t="s">
        <v>65</v>
      </c>
      <c r="C38" s="29">
        <v>60510219.577800006</v>
      </c>
      <c r="D38" s="37" t="s">
        <v>490</v>
      </c>
      <c r="E38" s="30">
        <v>60510219.577800006</v>
      </c>
      <c r="F38" s="31">
        <v>68630641.238200009</v>
      </c>
      <c r="G38" s="39" t="s">
        <v>490</v>
      </c>
      <c r="H38" s="33">
        <v>68630641.238200009</v>
      </c>
      <c r="I38" s="515"/>
      <c r="J38" s="515"/>
      <c r="K38" s="515"/>
      <c r="L38" s="515"/>
      <c r="M38" s="515"/>
      <c r="N38" s="515"/>
    </row>
    <row r="39" spans="1:14">
      <c r="A39" s="24">
        <v>29</v>
      </c>
      <c r="B39" s="28" t="s">
        <v>66</v>
      </c>
      <c r="C39" s="29">
        <v>0</v>
      </c>
      <c r="D39" s="37" t="s">
        <v>490</v>
      </c>
      <c r="E39" s="30">
        <v>0</v>
      </c>
      <c r="F39" s="31">
        <v>0</v>
      </c>
      <c r="G39" s="39" t="s">
        <v>490</v>
      </c>
      <c r="H39" s="33">
        <v>0</v>
      </c>
      <c r="I39" s="515"/>
      <c r="J39" s="515"/>
      <c r="K39" s="515"/>
      <c r="L39" s="515"/>
      <c r="M39" s="515"/>
      <c r="N39" s="515"/>
    </row>
    <row r="40" spans="1:14">
      <c r="A40" s="24">
        <v>30</v>
      </c>
      <c r="B40" s="297" t="s">
        <v>273</v>
      </c>
      <c r="C40" s="29">
        <v>185813186.0478</v>
      </c>
      <c r="D40" s="37" t="s">
        <v>490</v>
      </c>
      <c r="E40" s="30">
        <v>185813186.0478</v>
      </c>
      <c r="F40" s="31">
        <v>193933607.70820001</v>
      </c>
      <c r="G40" s="39" t="s">
        <v>490</v>
      </c>
      <c r="H40" s="33">
        <v>193933607.70820001</v>
      </c>
      <c r="I40" s="515"/>
      <c r="J40" s="515"/>
      <c r="K40" s="515"/>
      <c r="L40" s="515"/>
      <c r="M40" s="515"/>
      <c r="N40" s="515"/>
    </row>
    <row r="41" spans="1:14" ht="15" thickBot="1">
      <c r="A41" s="41">
        <v>31</v>
      </c>
      <c r="B41" s="42" t="s">
        <v>67</v>
      </c>
      <c r="C41" s="43">
        <v>406029614.64779997</v>
      </c>
      <c r="D41" s="43">
        <v>1098138227.7573695</v>
      </c>
      <c r="E41" s="43">
        <v>1504167842.4051695</v>
      </c>
      <c r="F41" s="43">
        <v>353339764.06819999</v>
      </c>
      <c r="G41" s="43">
        <v>929183049.83523893</v>
      </c>
      <c r="H41" s="44">
        <v>1282522813.903439</v>
      </c>
      <c r="I41" s="515"/>
      <c r="J41" s="515"/>
      <c r="K41" s="515"/>
      <c r="L41" s="515"/>
      <c r="M41" s="515"/>
      <c r="N41" s="515"/>
    </row>
    <row r="43" spans="1:14">
      <c r="B43" s="45"/>
      <c r="E43" s="586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zoomScale="85" zoomScaleNormal="85" workbookViewId="0">
      <pane xSplit="1" ySplit="6" topLeftCell="B7" activePane="bottomRight" state="frozen"/>
      <selection activeCell="D6" sqref="D6:D41"/>
      <selection pane="topRight" activeCell="D6" sqref="D6:D41"/>
      <selection pane="bottomLeft" activeCell="D6" sqref="D6:D41"/>
      <selection pane="bottomRight" activeCell="D6" sqref="D6:D41"/>
    </sheetView>
  </sheetViews>
  <sheetFormatPr defaultColWidth="9.140625" defaultRowHeight="12.75"/>
  <cols>
    <col min="1" max="1" width="9.5703125" style="4" bestFit="1" customWidth="1"/>
    <col min="2" max="2" width="51.5703125" style="4" customWidth="1"/>
    <col min="3" max="8" width="12.7109375" style="4" customWidth="1"/>
    <col min="9" max="9" width="8.85546875" style="4" customWidth="1"/>
    <col min="10" max="16384" width="9.140625" style="4"/>
  </cols>
  <sheetData>
    <row r="1" spans="1:14">
      <c r="A1" s="2" t="s">
        <v>30</v>
      </c>
      <c r="B1" s="3" t="str">
        <f>'Info '!C2</f>
        <v>JSC ProCredit Bank</v>
      </c>
      <c r="C1" s="3"/>
    </row>
    <row r="2" spans="1:14">
      <c r="A2" s="2" t="s">
        <v>31</v>
      </c>
      <c r="B2" s="452">
        <f>'1. key ratios '!B2</f>
        <v>43646</v>
      </c>
      <c r="C2" s="6"/>
      <c r="D2" s="7"/>
      <c r="E2" s="7"/>
      <c r="F2" s="7"/>
      <c r="G2" s="7"/>
      <c r="H2" s="7"/>
    </row>
    <row r="3" spans="1:14">
      <c r="A3" s="2"/>
      <c r="B3" s="3"/>
      <c r="C3" s="6"/>
      <c r="D3" s="7"/>
      <c r="E3" s="7"/>
      <c r="F3" s="7"/>
      <c r="G3" s="7"/>
      <c r="H3" s="7"/>
    </row>
    <row r="4" spans="1:14" ht="13.5" thickBot="1">
      <c r="A4" s="47" t="s">
        <v>200</v>
      </c>
      <c r="B4" s="249" t="s">
        <v>22</v>
      </c>
      <c r="C4" s="17"/>
      <c r="D4" s="19"/>
      <c r="E4" s="19"/>
      <c r="F4" s="20"/>
      <c r="G4" s="20"/>
      <c r="H4" s="48" t="s">
        <v>73</v>
      </c>
    </row>
    <row r="5" spans="1:14">
      <c r="A5" s="49" t="s">
        <v>6</v>
      </c>
      <c r="B5" s="50"/>
      <c r="C5" s="537" t="s">
        <v>68</v>
      </c>
      <c r="D5" s="538"/>
      <c r="E5" s="539"/>
      <c r="F5" s="537" t="s">
        <v>72</v>
      </c>
      <c r="G5" s="538"/>
      <c r="H5" s="540"/>
    </row>
    <row r="6" spans="1:14">
      <c r="A6" s="51" t="s">
        <v>6</v>
      </c>
      <c r="B6" s="52"/>
      <c r="C6" s="53" t="s">
        <v>69</v>
      </c>
      <c r="D6" s="53" t="s">
        <v>70</v>
      </c>
      <c r="E6" s="53" t="s">
        <v>71</v>
      </c>
      <c r="F6" s="53" t="s">
        <v>69</v>
      </c>
      <c r="G6" s="53" t="s">
        <v>70</v>
      </c>
      <c r="H6" s="54" t="s">
        <v>71</v>
      </c>
    </row>
    <row r="7" spans="1:14">
      <c r="A7" s="55"/>
      <c r="B7" s="249" t="s">
        <v>199</v>
      </c>
      <c r="C7" s="56"/>
      <c r="D7" s="56"/>
      <c r="E7" s="56"/>
      <c r="F7" s="56"/>
      <c r="G7" s="56"/>
      <c r="H7" s="57"/>
    </row>
    <row r="8" spans="1:14" ht="25.5">
      <c r="A8" s="55">
        <v>1</v>
      </c>
      <c r="B8" s="58" t="s">
        <v>198</v>
      </c>
      <c r="C8" s="56">
        <v>960642.25</v>
      </c>
      <c r="D8" s="56">
        <v>774274.57000000007</v>
      </c>
      <c r="E8" s="59">
        <v>1734916.82</v>
      </c>
      <c r="F8" s="56">
        <v>1065275.79</v>
      </c>
      <c r="G8" s="56">
        <v>470248.33999999997</v>
      </c>
      <c r="H8" s="60">
        <v>1535524.13</v>
      </c>
      <c r="I8" s="516"/>
      <c r="J8" s="516"/>
      <c r="K8" s="516"/>
      <c r="L8" s="516"/>
      <c r="M8" s="516"/>
      <c r="N8" s="516"/>
    </row>
    <row r="9" spans="1:14">
      <c r="A9" s="55">
        <v>2</v>
      </c>
      <c r="B9" s="58" t="s">
        <v>197</v>
      </c>
      <c r="C9" s="61">
        <v>12892348.439999999</v>
      </c>
      <c r="D9" s="61">
        <v>27492215.289999999</v>
      </c>
      <c r="E9" s="59">
        <v>40384563.729999997</v>
      </c>
      <c r="F9" s="61">
        <v>10986600.319999998</v>
      </c>
      <c r="G9" s="61">
        <v>28329159.520000003</v>
      </c>
      <c r="H9" s="60">
        <v>39315759.840000004</v>
      </c>
      <c r="I9" s="516"/>
      <c r="J9" s="516"/>
      <c r="K9" s="516"/>
      <c r="L9" s="516"/>
      <c r="M9" s="516"/>
      <c r="N9" s="516"/>
    </row>
    <row r="10" spans="1:14">
      <c r="A10" s="55">
        <v>2.1</v>
      </c>
      <c r="B10" s="62" t="s">
        <v>196</v>
      </c>
      <c r="C10" s="56">
        <v>11588.72</v>
      </c>
      <c r="D10" s="56">
        <v>0</v>
      </c>
      <c r="E10" s="59">
        <v>11588.72</v>
      </c>
      <c r="F10" s="56">
        <v>180489.87</v>
      </c>
      <c r="G10" s="56">
        <v>0</v>
      </c>
      <c r="H10" s="60">
        <v>180489.87</v>
      </c>
      <c r="I10" s="516"/>
      <c r="J10" s="516"/>
      <c r="K10" s="516"/>
      <c r="L10" s="516"/>
      <c r="M10" s="516"/>
      <c r="N10" s="516"/>
    </row>
    <row r="11" spans="1:14">
      <c r="A11" s="55">
        <v>2.2000000000000002</v>
      </c>
      <c r="B11" s="62" t="s">
        <v>195</v>
      </c>
      <c r="C11" s="56">
        <v>9415541.2499999981</v>
      </c>
      <c r="D11" s="56">
        <v>17277717.022999998</v>
      </c>
      <c r="E11" s="59">
        <v>26693258.272999994</v>
      </c>
      <c r="F11" s="56">
        <v>8138199.8899999978</v>
      </c>
      <c r="G11" s="56">
        <v>18924601.590000004</v>
      </c>
      <c r="H11" s="60">
        <v>27062801.48</v>
      </c>
      <c r="I11" s="516"/>
      <c r="J11" s="516"/>
      <c r="K11" s="516"/>
      <c r="L11" s="516"/>
      <c r="M11" s="516"/>
      <c r="N11" s="516"/>
    </row>
    <row r="12" spans="1:14">
      <c r="A12" s="55">
        <v>2.2999999999999998</v>
      </c>
      <c r="B12" s="62" t="s">
        <v>194</v>
      </c>
      <c r="C12" s="56">
        <v>103887.55</v>
      </c>
      <c r="D12" s="56">
        <v>52981.886200000001</v>
      </c>
      <c r="E12" s="59">
        <v>156869.4362</v>
      </c>
      <c r="F12" s="56">
        <v>8165.45</v>
      </c>
      <c r="G12" s="56">
        <v>53296.576800000003</v>
      </c>
      <c r="H12" s="60">
        <v>61462.0268</v>
      </c>
      <c r="I12" s="516"/>
      <c r="J12" s="516"/>
      <c r="K12" s="516"/>
      <c r="L12" s="516"/>
      <c r="M12" s="516"/>
      <c r="N12" s="516"/>
    </row>
    <row r="13" spans="1:14">
      <c r="A13" s="55">
        <v>2.4</v>
      </c>
      <c r="B13" s="62" t="s">
        <v>193</v>
      </c>
      <c r="C13" s="56">
        <v>441729.16</v>
      </c>
      <c r="D13" s="56">
        <v>1147054.5712000001</v>
      </c>
      <c r="E13" s="59">
        <v>1588783.7312</v>
      </c>
      <c r="F13" s="56">
        <v>272810.31</v>
      </c>
      <c r="G13" s="56">
        <v>769784.98979999998</v>
      </c>
      <c r="H13" s="60">
        <v>1042595.2997999999</v>
      </c>
      <c r="I13" s="516"/>
      <c r="J13" s="516"/>
      <c r="K13" s="516"/>
      <c r="L13" s="516"/>
      <c r="M13" s="516"/>
      <c r="N13" s="516"/>
    </row>
    <row r="14" spans="1:14">
      <c r="A14" s="55">
        <v>2.5</v>
      </c>
      <c r="B14" s="62" t="s">
        <v>192</v>
      </c>
      <c r="C14" s="56">
        <v>1413894.6</v>
      </c>
      <c r="D14" s="56">
        <v>1817274.7269000001</v>
      </c>
      <c r="E14" s="59">
        <v>3231169.3269000002</v>
      </c>
      <c r="F14" s="56">
        <v>913639.04</v>
      </c>
      <c r="G14" s="56">
        <v>1207280.2985999999</v>
      </c>
      <c r="H14" s="60">
        <v>2120919.3385999999</v>
      </c>
      <c r="I14" s="516"/>
      <c r="J14" s="516"/>
      <c r="K14" s="516"/>
      <c r="L14" s="516"/>
      <c r="M14" s="516"/>
      <c r="N14" s="516"/>
    </row>
    <row r="15" spans="1:14">
      <c r="A15" s="55">
        <v>2.6</v>
      </c>
      <c r="B15" s="62" t="s">
        <v>191</v>
      </c>
      <c r="C15" s="56">
        <v>69876.83</v>
      </c>
      <c r="D15" s="56">
        <v>573305.57250000001</v>
      </c>
      <c r="E15" s="59">
        <v>643182.40249999997</v>
      </c>
      <c r="F15" s="56">
        <v>50607.040000000001</v>
      </c>
      <c r="G15" s="56">
        <v>530664.39489999996</v>
      </c>
      <c r="H15" s="60">
        <v>581271.43489999999</v>
      </c>
      <c r="I15" s="516"/>
      <c r="J15" s="516"/>
      <c r="K15" s="516"/>
      <c r="L15" s="516"/>
      <c r="M15" s="516"/>
      <c r="N15" s="516"/>
    </row>
    <row r="16" spans="1:14" ht="25.5">
      <c r="A16" s="55">
        <v>2.7</v>
      </c>
      <c r="B16" s="62" t="s">
        <v>190</v>
      </c>
      <c r="C16" s="56">
        <v>276828.59000000003</v>
      </c>
      <c r="D16" s="56">
        <v>600994.15460000001</v>
      </c>
      <c r="E16" s="59">
        <v>877822.74460000009</v>
      </c>
      <c r="F16" s="56">
        <v>139671.72</v>
      </c>
      <c r="G16" s="56">
        <v>541815.66240000003</v>
      </c>
      <c r="H16" s="60">
        <v>681487.3824</v>
      </c>
      <c r="I16" s="516"/>
      <c r="J16" s="516"/>
      <c r="K16" s="516"/>
      <c r="L16" s="516"/>
      <c r="M16" s="516"/>
      <c r="N16" s="516"/>
    </row>
    <row r="17" spans="1:14">
      <c r="A17" s="55">
        <v>2.8</v>
      </c>
      <c r="B17" s="62" t="s">
        <v>189</v>
      </c>
      <c r="C17" s="56">
        <v>664127.77</v>
      </c>
      <c r="D17" s="56">
        <v>4873141.3199999994</v>
      </c>
      <c r="E17" s="59">
        <v>5537269.0899999999</v>
      </c>
      <c r="F17" s="56">
        <v>816194.64</v>
      </c>
      <c r="G17" s="56">
        <v>4958059.67</v>
      </c>
      <c r="H17" s="60">
        <v>5774254.3099999996</v>
      </c>
      <c r="I17" s="516"/>
      <c r="J17" s="516"/>
      <c r="K17" s="516"/>
      <c r="L17" s="516"/>
      <c r="M17" s="516"/>
      <c r="N17" s="516"/>
    </row>
    <row r="18" spans="1:14">
      <c r="A18" s="55">
        <v>2.9</v>
      </c>
      <c r="B18" s="62" t="s">
        <v>188</v>
      </c>
      <c r="C18" s="56">
        <v>494873.97</v>
      </c>
      <c r="D18" s="56">
        <v>1149746.0356000001</v>
      </c>
      <c r="E18" s="59">
        <v>1644620.0056</v>
      </c>
      <c r="F18" s="56">
        <v>466822.36</v>
      </c>
      <c r="G18" s="56">
        <v>1343656.3375000001</v>
      </c>
      <c r="H18" s="60">
        <v>1810478.6975000002</v>
      </c>
      <c r="I18" s="516"/>
      <c r="J18" s="516"/>
      <c r="K18" s="516"/>
      <c r="L18" s="516"/>
      <c r="M18" s="516"/>
      <c r="N18" s="516"/>
    </row>
    <row r="19" spans="1:14">
      <c r="A19" s="55">
        <v>3</v>
      </c>
      <c r="B19" s="58" t="s">
        <v>187</v>
      </c>
      <c r="C19" s="56">
        <v>78963.789999999994</v>
      </c>
      <c r="D19" s="56">
        <v>399802.16000000003</v>
      </c>
      <c r="E19" s="59">
        <v>478765.95</v>
      </c>
      <c r="F19" s="56">
        <v>122321.52</v>
      </c>
      <c r="G19" s="56">
        <v>197608.63999999998</v>
      </c>
      <c r="H19" s="60">
        <v>319930.15999999997</v>
      </c>
      <c r="I19" s="516"/>
      <c r="J19" s="516"/>
      <c r="K19" s="516"/>
      <c r="L19" s="516"/>
      <c r="M19" s="516"/>
      <c r="N19" s="516"/>
    </row>
    <row r="20" spans="1:14">
      <c r="A20" s="55">
        <v>4</v>
      </c>
      <c r="B20" s="58" t="s">
        <v>186</v>
      </c>
      <c r="C20" s="56">
        <v>1032778.47</v>
      </c>
      <c r="D20" s="56">
        <v>0</v>
      </c>
      <c r="E20" s="59">
        <v>1032778.47</v>
      </c>
      <c r="F20" s="56">
        <v>537378.93999999994</v>
      </c>
      <c r="G20" s="56">
        <v>0</v>
      </c>
      <c r="H20" s="60">
        <v>537378.93999999994</v>
      </c>
      <c r="I20" s="516"/>
      <c r="J20" s="516"/>
      <c r="K20" s="516"/>
      <c r="L20" s="516"/>
      <c r="M20" s="516"/>
      <c r="N20" s="516"/>
    </row>
    <row r="21" spans="1:14">
      <c r="A21" s="55">
        <v>5</v>
      </c>
      <c r="B21" s="58" t="s">
        <v>185</v>
      </c>
      <c r="C21" s="56"/>
      <c r="D21" s="56"/>
      <c r="E21" s="59">
        <v>0</v>
      </c>
      <c r="F21" s="56"/>
      <c r="G21" s="56"/>
      <c r="H21" s="60">
        <v>0</v>
      </c>
      <c r="I21" s="516"/>
      <c r="J21" s="516"/>
      <c r="K21" s="516"/>
      <c r="L21" s="516"/>
      <c r="M21" s="516"/>
      <c r="N21" s="516"/>
    </row>
    <row r="22" spans="1:14">
      <c r="A22" s="55">
        <v>6</v>
      </c>
      <c r="B22" s="63" t="s">
        <v>184</v>
      </c>
      <c r="C22" s="61">
        <v>14964732.949999999</v>
      </c>
      <c r="D22" s="61">
        <v>28666292.02</v>
      </c>
      <c r="E22" s="59">
        <v>43631024.969999999</v>
      </c>
      <c r="F22" s="61">
        <v>12711576.569999998</v>
      </c>
      <c r="G22" s="61">
        <v>28997016.500000004</v>
      </c>
      <c r="H22" s="60">
        <v>41708593.07</v>
      </c>
      <c r="I22" s="516"/>
      <c r="J22" s="516"/>
      <c r="K22" s="516"/>
      <c r="L22" s="516"/>
      <c r="M22" s="516"/>
      <c r="N22" s="516"/>
    </row>
    <row r="23" spans="1:14">
      <c r="A23" s="55"/>
      <c r="B23" s="249" t="s">
        <v>183</v>
      </c>
      <c r="C23" s="64"/>
      <c r="D23" s="64"/>
      <c r="E23" s="65"/>
      <c r="F23" s="64"/>
      <c r="G23" s="64"/>
      <c r="H23" s="66"/>
      <c r="I23" s="516"/>
      <c r="J23" s="516"/>
      <c r="K23" s="516"/>
      <c r="L23" s="516"/>
      <c r="M23" s="516"/>
      <c r="N23" s="516"/>
    </row>
    <row r="24" spans="1:14">
      <c r="A24" s="55">
        <v>7</v>
      </c>
      <c r="B24" s="58" t="s">
        <v>182</v>
      </c>
      <c r="C24" s="56">
        <v>1414366.02</v>
      </c>
      <c r="D24" s="56">
        <v>1340075.9416480002</v>
      </c>
      <c r="E24" s="59">
        <v>2754441.9616480004</v>
      </c>
      <c r="F24" s="56">
        <v>905085.19</v>
      </c>
      <c r="G24" s="56">
        <v>831870.42738700006</v>
      </c>
      <c r="H24" s="60">
        <v>1736955.617387</v>
      </c>
      <c r="I24" s="516"/>
      <c r="J24" s="516"/>
      <c r="K24" s="516"/>
      <c r="L24" s="516"/>
      <c r="M24" s="516"/>
      <c r="N24" s="516"/>
    </row>
    <row r="25" spans="1:14">
      <c r="A25" s="55">
        <v>8</v>
      </c>
      <c r="B25" s="58" t="s">
        <v>181</v>
      </c>
      <c r="C25" s="56">
        <v>932058.46999999974</v>
      </c>
      <c r="D25" s="56">
        <v>4127966.3083520001</v>
      </c>
      <c r="E25" s="59">
        <v>5060024.7783519998</v>
      </c>
      <c r="F25" s="56">
        <v>966452.13000000012</v>
      </c>
      <c r="G25" s="56">
        <v>2569488.9426130001</v>
      </c>
      <c r="H25" s="60">
        <v>3535941.0726129999</v>
      </c>
      <c r="I25" s="516"/>
      <c r="J25" s="516"/>
      <c r="K25" s="516"/>
      <c r="L25" s="516"/>
      <c r="M25" s="516"/>
      <c r="N25" s="516"/>
    </row>
    <row r="26" spans="1:14">
      <c r="A26" s="55">
        <v>9</v>
      </c>
      <c r="B26" s="58" t="s">
        <v>180</v>
      </c>
      <c r="C26" s="56">
        <v>3643.83</v>
      </c>
      <c r="D26" s="56">
        <v>899193.88</v>
      </c>
      <c r="E26" s="59">
        <v>902837.71</v>
      </c>
      <c r="F26" s="56">
        <v>0</v>
      </c>
      <c r="G26" s="56">
        <v>1276937.95</v>
      </c>
      <c r="H26" s="60">
        <v>1276937.95</v>
      </c>
      <c r="I26" s="516"/>
      <c r="J26" s="516"/>
      <c r="K26" s="516"/>
      <c r="L26" s="516"/>
      <c r="M26" s="516"/>
      <c r="N26" s="516"/>
    </row>
    <row r="27" spans="1:14">
      <c r="A27" s="55">
        <v>10</v>
      </c>
      <c r="B27" s="58" t="s">
        <v>179</v>
      </c>
      <c r="C27" s="56">
        <v>0</v>
      </c>
      <c r="D27" s="56">
        <v>0</v>
      </c>
      <c r="E27" s="59">
        <v>0</v>
      </c>
      <c r="F27" s="56">
        <v>0</v>
      </c>
      <c r="G27" s="56">
        <v>0</v>
      </c>
      <c r="H27" s="60">
        <v>0</v>
      </c>
      <c r="I27" s="516"/>
      <c r="J27" s="516"/>
      <c r="K27" s="516"/>
      <c r="L27" s="516"/>
      <c r="M27" s="516"/>
      <c r="N27" s="516"/>
    </row>
    <row r="28" spans="1:14">
      <c r="A28" s="55">
        <v>11</v>
      </c>
      <c r="B28" s="58" t="s">
        <v>178</v>
      </c>
      <c r="C28" s="56">
        <v>1194104.54</v>
      </c>
      <c r="D28" s="56">
        <v>9515548.129999999</v>
      </c>
      <c r="E28" s="59">
        <v>10709652.669999998</v>
      </c>
      <c r="F28" s="56">
        <v>0</v>
      </c>
      <c r="G28" s="56">
        <v>8191577.5599999996</v>
      </c>
      <c r="H28" s="60">
        <v>8191577.5599999996</v>
      </c>
      <c r="I28" s="516"/>
      <c r="J28" s="516"/>
      <c r="K28" s="516"/>
      <c r="L28" s="516"/>
      <c r="M28" s="516"/>
      <c r="N28" s="516"/>
    </row>
    <row r="29" spans="1:14">
      <c r="A29" s="55">
        <v>12</v>
      </c>
      <c r="B29" s="58" t="s">
        <v>177</v>
      </c>
      <c r="C29" s="56">
        <v>0</v>
      </c>
      <c r="D29" s="56">
        <v>0</v>
      </c>
      <c r="E29" s="59">
        <v>0</v>
      </c>
      <c r="F29" s="56">
        <v>0</v>
      </c>
      <c r="G29" s="56">
        <v>0</v>
      </c>
      <c r="H29" s="60">
        <v>0</v>
      </c>
      <c r="I29" s="516"/>
      <c r="J29" s="516"/>
      <c r="K29" s="516"/>
      <c r="L29" s="516"/>
      <c r="M29" s="516"/>
      <c r="N29" s="516"/>
    </row>
    <row r="30" spans="1:14">
      <c r="A30" s="55">
        <v>13</v>
      </c>
      <c r="B30" s="67" t="s">
        <v>176</v>
      </c>
      <c r="C30" s="61">
        <v>3544172.86</v>
      </c>
      <c r="D30" s="61">
        <v>15882784.259999998</v>
      </c>
      <c r="E30" s="59">
        <v>19426957.119999997</v>
      </c>
      <c r="F30" s="61">
        <v>1871537.32</v>
      </c>
      <c r="G30" s="61">
        <v>12869874.879999999</v>
      </c>
      <c r="H30" s="60">
        <v>14741412.199999999</v>
      </c>
      <c r="I30" s="516"/>
      <c r="J30" s="516"/>
      <c r="K30" s="516"/>
      <c r="L30" s="516"/>
      <c r="M30" s="516"/>
      <c r="N30" s="516"/>
    </row>
    <row r="31" spans="1:14">
      <c r="A31" s="55">
        <v>14</v>
      </c>
      <c r="B31" s="67" t="s">
        <v>175</v>
      </c>
      <c r="C31" s="61">
        <v>11420560.09</v>
      </c>
      <c r="D31" s="61">
        <v>12783507.760000002</v>
      </c>
      <c r="E31" s="59">
        <v>24204067.850000001</v>
      </c>
      <c r="F31" s="61">
        <v>10840039.249999998</v>
      </c>
      <c r="G31" s="61">
        <v>16127141.620000005</v>
      </c>
      <c r="H31" s="60">
        <v>26967180.870000005</v>
      </c>
      <c r="I31" s="516"/>
      <c r="J31" s="516"/>
      <c r="K31" s="516"/>
      <c r="L31" s="516"/>
      <c r="M31" s="516"/>
      <c r="N31" s="516"/>
    </row>
    <row r="32" spans="1:14">
      <c r="A32" s="55"/>
      <c r="B32" s="68"/>
      <c r="C32" s="68"/>
      <c r="D32" s="69"/>
      <c r="E32" s="65"/>
      <c r="F32" s="69"/>
      <c r="G32" s="69"/>
      <c r="H32" s="66"/>
      <c r="I32" s="516"/>
      <c r="J32" s="516"/>
      <c r="K32" s="516"/>
      <c r="L32" s="516"/>
      <c r="M32" s="516"/>
      <c r="N32" s="516"/>
    </row>
    <row r="33" spans="1:14">
      <c r="A33" s="55"/>
      <c r="B33" s="68" t="s">
        <v>174</v>
      </c>
      <c r="C33" s="64"/>
      <c r="D33" s="64"/>
      <c r="E33" s="65"/>
      <c r="F33" s="64"/>
      <c r="G33" s="64"/>
      <c r="H33" s="66"/>
      <c r="I33" s="516"/>
      <c r="J33" s="516"/>
      <c r="K33" s="516"/>
      <c r="L33" s="516"/>
      <c r="M33" s="516"/>
      <c r="N33" s="516"/>
    </row>
    <row r="34" spans="1:14">
      <c r="A34" s="55">
        <v>15</v>
      </c>
      <c r="B34" s="70" t="s">
        <v>173</v>
      </c>
      <c r="C34" s="71">
        <v>57552.531499999575</v>
      </c>
      <c r="D34" s="71">
        <v>1737650.6818000001</v>
      </c>
      <c r="E34" s="59">
        <v>1795203.2132999997</v>
      </c>
      <c r="F34" s="71">
        <v>-208858.21850000042</v>
      </c>
      <c r="G34" s="71">
        <v>1740741.8728</v>
      </c>
      <c r="H34" s="59">
        <v>1531883.6542999996</v>
      </c>
      <c r="I34" s="516"/>
      <c r="J34" s="516"/>
      <c r="K34" s="516"/>
      <c r="L34" s="516"/>
      <c r="M34" s="516"/>
      <c r="N34" s="516"/>
    </row>
    <row r="35" spans="1:14">
      <c r="A35" s="55">
        <v>15.1</v>
      </c>
      <c r="B35" s="62" t="s">
        <v>172</v>
      </c>
      <c r="C35" s="56">
        <v>2721337.0414999998</v>
      </c>
      <c r="D35" s="56">
        <v>2719969.7618</v>
      </c>
      <c r="E35" s="59">
        <v>5441306.8032999998</v>
      </c>
      <c r="F35" s="56">
        <v>2617186.2015</v>
      </c>
      <c r="G35" s="56">
        <v>2525760.1828000001</v>
      </c>
      <c r="H35" s="59">
        <v>5142946.3843</v>
      </c>
      <c r="I35" s="516"/>
      <c r="J35" s="516"/>
      <c r="K35" s="516"/>
      <c r="L35" s="516"/>
      <c r="M35" s="516"/>
      <c r="N35" s="516"/>
    </row>
    <row r="36" spans="1:14">
      <c r="A36" s="55">
        <v>15.2</v>
      </c>
      <c r="B36" s="62" t="s">
        <v>171</v>
      </c>
      <c r="C36" s="56">
        <v>2663784.5100000002</v>
      </c>
      <c r="D36" s="56">
        <v>982319.07999999984</v>
      </c>
      <c r="E36" s="59">
        <v>3646103.59</v>
      </c>
      <c r="F36" s="56">
        <v>2826044.4200000004</v>
      </c>
      <c r="G36" s="56">
        <v>785018.31</v>
      </c>
      <c r="H36" s="59">
        <v>3611062.7300000004</v>
      </c>
      <c r="I36" s="516"/>
      <c r="J36" s="516"/>
      <c r="K36" s="516"/>
      <c r="L36" s="516"/>
      <c r="M36" s="516"/>
      <c r="N36" s="516"/>
    </row>
    <row r="37" spans="1:14">
      <c r="A37" s="55">
        <v>16</v>
      </c>
      <c r="B37" s="58" t="s">
        <v>170</v>
      </c>
      <c r="C37" s="56">
        <v>210792.08</v>
      </c>
      <c r="D37" s="56">
        <v>8589.58</v>
      </c>
      <c r="E37" s="59">
        <v>219381.65999999997</v>
      </c>
      <c r="F37" s="56">
        <v>0</v>
      </c>
      <c r="G37" s="56">
        <v>7819.02</v>
      </c>
      <c r="H37" s="59">
        <v>7819.02</v>
      </c>
      <c r="I37" s="516"/>
      <c r="J37" s="516"/>
      <c r="K37" s="516"/>
      <c r="L37" s="516"/>
      <c r="M37" s="516"/>
      <c r="N37" s="516"/>
    </row>
    <row r="38" spans="1:14">
      <c r="A38" s="55">
        <v>17</v>
      </c>
      <c r="B38" s="58" t="s">
        <v>169</v>
      </c>
      <c r="C38" s="56"/>
      <c r="D38" s="56"/>
      <c r="E38" s="59">
        <v>0</v>
      </c>
      <c r="F38" s="56"/>
      <c r="G38" s="56"/>
      <c r="H38" s="59">
        <v>0</v>
      </c>
      <c r="I38" s="516"/>
      <c r="J38" s="516"/>
      <c r="K38" s="516"/>
      <c r="L38" s="516"/>
      <c r="M38" s="516"/>
      <c r="N38" s="516"/>
    </row>
    <row r="39" spans="1:14">
      <c r="A39" s="55">
        <v>18</v>
      </c>
      <c r="B39" s="58" t="s">
        <v>168</v>
      </c>
      <c r="C39" s="56"/>
      <c r="D39" s="56">
        <v>0</v>
      </c>
      <c r="E39" s="59">
        <v>0</v>
      </c>
      <c r="F39" s="56"/>
      <c r="G39" s="56">
        <v>0</v>
      </c>
      <c r="H39" s="59">
        <v>0</v>
      </c>
      <c r="I39" s="516"/>
      <c r="J39" s="516"/>
      <c r="K39" s="516"/>
      <c r="L39" s="516"/>
      <c r="M39" s="516"/>
      <c r="N39" s="516"/>
    </row>
    <row r="40" spans="1:14">
      <c r="A40" s="55">
        <v>19</v>
      </c>
      <c r="B40" s="58" t="s">
        <v>167</v>
      </c>
      <c r="C40" s="56">
        <v>5377541.9500000002</v>
      </c>
      <c r="D40" s="56"/>
      <c r="E40" s="59">
        <v>5377541.9500000002</v>
      </c>
      <c r="F40" s="56">
        <v>2269126.5699999998</v>
      </c>
      <c r="G40" s="56"/>
      <c r="H40" s="59">
        <v>2269126.5699999998</v>
      </c>
      <c r="I40" s="516"/>
      <c r="J40" s="516"/>
      <c r="K40" s="516"/>
      <c r="L40" s="516"/>
      <c r="M40" s="516"/>
      <c r="N40" s="516"/>
    </row>
    <row r="41" spans="1:14">
      <c r="A41" s="55">
        <v>20</v>
      </c>
      <c r="B41" s="58" t="s">
        <v>166</v>
      </c>
      <c r="C41" s="56">
        <v>568533.00999999978</v>
      </c>
      <c r="D41" s="56"/>
      <c r="E41" s="59">
        <v>568533.00999999978</v>
      </c>
      <c r="F41" s="56">
        <v>137967.87000000011</v>
      </c>
      <c r="G41" s="56"/>
      <c r="H41" s="59">
        <v>137967.87000000011</v>
      </c>
      <c r="I41" s="516"/>
      <c r="J41" s="516"/>
      <c r="K41" s="516"/>
      <c r="L41" s="516"/>
      <c r="M41" s="516"/>
      <c r="N41" s="516"/>
    </row>
    <row r="42" spans="1:14">
      <c r="A42" s="55">
        <v>21</v>
      </c>
      <c r="B42" s="58" t="s">
        <v>165</v>
      </c>
      <c r="C42" s="56">
        <v>16368.550000000001</v>
      </c>
      <c r="D42" s="56"/>
      <c r="E42" s="59">
        <v>16368.550000000001</v>
      </c>
      <c r="F42" s="56">
        <v>25999.470000000205</v>
      </c>
      <c r="G42" s="56"/>
      <c r="H42" s="59">
        <v>25999.470000000205</v>
      </c>
      <c r="I42" s="516"/>
      <c r="J42" s="516"/>
      <c r="K42" s="516"/>
      <c r="L42" s="516"/>
      <c r="M42" s="516"/>
      <c r="N42" s="516"/>
    </row>
    <row r="43" spans="1:14">
      <c r="A43" s="55">
        <v>22</v>
      </c>
      <c r="B43" s="58" t="s">
        <v>164</v>
      </c>
      <c r="C43" s="56">
        <v>1077339.67</v>
      </c>
      <c r="D43" s="56">
        <v>282420.63</v>
      </c>
      <c r="E43" s="59">
        <v>1359760.2999999998</v>
      </c>
      <c r="F43" s="56">
        <v>736366.58</v>
      </c>
      <c r="G43" s="56">
        <v>217972</v>
      </c>
      <c r="H43" s="59">
        <v>954338.58</v>
      </c>
      <c r="I43" s="516"/>
      <c r="J43" s="516"/>
      <c r="K43" s="516"/>
      <c r="L43" s="516"/>
      <c r="M43" s="516"/>
      <c r="N43" s="516"/>
    </row>
    <row r="44" spans="1:14">
      <c r="A44" s="55">
        <v>23</v>
      </c>
      <c r="B44" s="58" t="s">
        <v>163</v>
      </c>
      <c r="C44" s="56">
        <v>580423.2300000001</v>
      </c>
      <c r="D44" s="56">
        <v>163843.81450000001</v>
      </c>
      <c r="E44" s="59">
        <v>744267.04450000008</v>
      </c>
      <c r="F44" s="56">
        <v>441140.98999999976</v>
      </c>
      <c r="G44" s="56">
        <v>54686.583899999998</v>
      </c>
      <c r="H44" s="59">
        <v>495827.57389999973</v>
      </c>
      <c r="I44" s="516"/>
      <c r="J44" s="516"/>
      <c r="K44" s="516"/>
      <c r="L44" s="516"/>
      <c r="M44" s="516"/>
      <c r="N44" s="516"/>
    </row>
    <row r="45" spans="1:14">
      <c r="A45" s="55">
        <v>24</v>
      </c>
      <c r="B45" s="67" t="s">
        <v>280</v>
      </c>
      <c r="C45" s="61">
        <v>7888551.0214999998</v>
      </c>
      <c r="D45" s="61">
        <v>2192504.7063000002</v>
      </c>
      <c r="E45" s="59">
        <v>10081055.7278</v>
      </c>
      <c r="F45" s="61">
        <v>3401743.2614999996</v>
      </c>
      <c r="G45" s="61">
        <v>2021219.4767</v>
      </c>
      <c r="H45" s="59">
        <v>5422962.7381999996</v>
      </c>
      <c r="I45" s="516"/>
      <c r="J45" s="516"/>
      <c r="K45" s="516"/>
      <c r="L45" s="516"/>
      <c r="M45" s="516"/>
      <c r="N45" s="516"/>
    </row>
    <row r="46" spans="1:14">
      <c r="A46" s="55"/>
      <c r="B46" s="249" t="s">
        <v>162</v>
      </c>
      <c r="C46" s="64"/>
      <c r="D46" s="64"/>
      <c r="E46" s="65"/>
      <c r="F46" s="64"/>
      <c r="G46" s="64"/>
      <c r="H46" s="66"/>
      <c r="I46" s="516"/>
      <c r="J46" s="516"/>
      <c r="K46" s="516"/>
      <c r="L46" s="516"/>
      <c r="M46" s="516"/>
      <c r="N46" s="516"/>
    </row>
    <row r="47" spans="1:14">
      <c r="A47" s="55">
        <v>25</v>
      </c>
      <c r="B47" s="58" t="s">
        <v>161</v>
      </c>
      <c r="C47" s="56">
        <v>945730.64</v>
      </c>
      <c r="D47" s="56">
        <v>3300283.71</v>
      </c>
      <c r="E47" s="59">
        <v>4246014.3499999996</v>
      </c>
      <c r="F47" s="56">
        <v>920572.46000000008</v>
      </c>
      <c r="G47" s="56">
        <v>2231109.83</v>
      </c>
      <c r="H47" s="60">
        <v>3151682.29</v>
      </c>
      <c r="I47" s="516"/>
      <c r="J47" s="516"/>
      <c r="K47" s="516"/>
      <c r="L47" s="516"/>
      <c r="M47" s="516"/>
      <c r="N47" s="516"/>
    </row>
    <row r="48" spans="1:14">
      <c r="A48" s="55">
        <v>26</v>
      </c>
      <c r="B48" s="58" t="s">
        <v>160</v>
      </c>
      <c r="C48" s="56">
        <v>2748320.41</v>
      </c>
      <c r="D48" s="56">
        <v>1346986.9500000002</v>
      </c>
      <c r="E48" s="59">
        <v>4095307.3600000003</v>
      </c>
      <c r="F48" s="56">
        <v>1457948.57</v>
      </c>
      <c r="G48" s="56">
        <v>1175608.6199999999</v>
      </c>
      <c r="H48" s="60">
        <v>2633557.19</v>
      </c>
      <c r="I48" s="516"/>
      <c r="J48" s="516"/>
      <c r="K48" s="516"/>
      <c r="L48" s="516"/>
      <c r="M48" s="516"/>
      <c r="N48" s="516"/>
    </row>
    <row r="49" spans="1:14">
      <c r="A49" s="55">
        <v>27</v>
      </c>
      <c r="B49" s="58" t="s">
        <v>159</v>
      </c>
      <c r="C49" s="56">
        <v>7075411.0999999996</v>
      </c>
      <c r="D49" s="56"/>
      <c r="E49" s="59">
        <v>7075411.0999999996</v>
      </c>
      <c r="F49" s="56">
        <v>6252372.3899999997</v>
      </c>
      <c r="G49" s="56"/>
      <c r="H49" s="60">
        <v>6252372.3899999997</v>
      </c>
      <c r="I49" s="516"/>
      <c r="J49" s="516"/>
      <c r="K49" s="516"/>
      <c r="L49" s="516"/>
      <c r="M49" s="516"/>
      <c r="N49" s="516"/>
    </row>
    <row r="50" spans="1:14">
      <c r="A50" s="55">
        <v>28</v>
      </c>
      <c r="B50" s="58" t="s">
        <v>158</v>
      </c>
      <c r="C50" s="56">
        <v>46922.31</v>
      </c>
      <c r="D50" s="56"/>
      <c r="E50" s="59">
        <v>46922.31</v>
      </c>
      <c r="F50" s="56">
        <v>131500.26999999999</v>
      </c>
      <c r="G50" s="56"/>
      <c r="H50" s="60">
        <v>131500.26999999999</v>
      </c>
      <c r="I50" s="516"/>
      <c r="J50" s="516"/>
      <c r="K50" s="516"/>
      <c r="L50" s="516"/>
      <c r="M50" s="516"/>
      <c r="N50" s="516"/>
    </row>
    <row r="51" spans="1:14">
      <c r="A51" s="55">
        <v>29</v>
      </c>
      <c r="B51" s="58" t="s">
        <v>157</v>
      </c>
      <c r="C51" s="56">
        <v>2865025.78</v>
      </c>
      <c r="D51" s="56"/>
      <c r="E51" s="59">
        <v>2865025.78</v>
      </c>
      <c r="F51" s="56">
        <v>2416065.7600000002</v>
      </c>
      <c r="G51" s="56"/>
      <c r="H51" s="60">
        <v>2416065.7600000002</v>
      </c>
      <c r="I51" s="516"/>
      <c r="J51" s="516"/>
      <c r="K51" s="516"/>
      <c r="L51" s="516"/>
      <c r="M51" s="516"/>
      <c r="N51" s="516"/>
    </row>
    <row r="52" spans="1:14">
      <c r="A52" s="55">
        <v>30</v>
      </c>
      <c r="B52" s="58" t="s">
        <v>156</v>
      </c>
      <c r="C52" s="56">
        <v>1872431.1800000002</v>
      </c>
      <c r="D52" s="56">
        <v>2016.42</v>
      </c>
      <c r="E52" s="59">
        <v>1874447.6</v>
      </c>
      <c r="F52" s="56">
        <v>1885828.81</v>
      </c>
      <c r="G52" s="56">
        <v>296.28000000000003</v>
      </c>
      <c r="H52" s="60">
        <v>1886125.09</v>
      </c>
      <c r="I52" s="516"/>
      <c r="J52" s="516"/>
      <c r="K52" s="516"/>
      <c r="L52" s="516"/>
      <c r="M52" s="516"/>
      <c r="N52" s="516"/>
    </row>
    <row r="53" spans="1:14">
      <c r="A53" s="55">
        <v>31</v>
      </c>
      <c r="B53" s="67" t="s">
        <v>281</v>
      </c>
      <c r="C53" s="61">
        <v>15553841.42</v>
      </c>
      <c r="D53" s="61">
        <v>4649287.08</v>
      </c>
      <c r="E53" s="59">
        <v>20203128.5</v>
      </c>
      <c r="F53" s="61">
        <v>13064288.26</v>
      </c>
      <c r="G53" s="61">
        <v>3407014.73</v>
      </c>
      <c r="H53" s="59">
        <v>16471302.99</v>
      </c>
      <c r="I53" s="516"/>
      <c r="J53" s="516"/>
      <c r="K53" s="516"/>
      <c r="L53" s="516"/>
      <c r="M53" s="516"/>
      <c r="N53" s="516"/>
    </row>
    <row r="54" spans="1:14">
      <c r="A54" s="55">
        <v>32</v>
      </c>
      <c r="B54" s="67" t="s">
        <v>282</v>
      </c>
      <c r="C54" s="61">
        <v>-7665290.3985000001</v>
      </c>
      <c r="D54" s="61">
        <v>-2456782.3736999999</v>
      </c>
      <c r="E54" s="59">
        <v>-10122072.7722</v>
      </c>
      <c r="F54" s="61">
        <v>-9662544.9985000007</v>
      </c>
      <c r="G54" s="61">
        <v>-1385795.2533</v>
      </c>
      <c r="H54" s="59">
        <v>-11048340.251800001</v>
      </c>
      <c r="I54" s="516"/>
      <c r="J54" s="516"/>
      <c r="K54" s="516"/>
      <c r="L54" s="516"/>
      <c r="M54" s="516"/>
      <c r="N54" s="516"/>
    </row>
    <row r="55" spans="1:14">
      <c r="A55" s="55"/>
      <c r="B55" s="68"/>
      <c r="C55" s="69"/>
      <c r="D55" s="69"/>
      <c r="E55" s="65"/>
      <c r="F55" s="69"/>
      <c r="G55" s="69"/>
      <c r="H55" s="66"/>
      <c r="I55" s="516"/>
      <c r="J55" s="516"/>
      <c r="K55" s="516"/>
      <c r="L55" s="516"/>
      <c r="M55" s="516"/>
      <c r="N55" s="516"/>
    </row>
    <row r="56" spans="1:14">
      <c r="A56" s="55">
        <v>33</v>
      </c>
      <c r="B56" s="67" t="s">
        <v>155</v>
      </c>
      <c r="C56" s="61">
        <v>3755269.6914999997</v>
      </c>
      <c r="D56" s="61">
        <v>10326725.386300001</v>
      </c>
      <c r="E56" s="59">
        <v>14081995.077800002</v>
      </c>
      <c r="F56" s="61">
        <v>1177494.2514999975</v>
      </c>
      <c r="G56" s="61">
        <v>14741346.366700005</v>
      </c>
      <c r="H56" s="60">
        <v>15918840.618200002</v>
      </c>
      <c r="I56" s="516"/>
      <c r="J56" s="516"/>
      <c r="K56" s="516"/>
      <c r="L56" s="516"/>
      <c r="M56" s="516"/>
      <c r="N56" s="516"/>
    </row>
    <row r="57" spans="1:14">
      <c r="A57" s="55"/>
      <c r="B57" s="68"/>
      <c r="C57" s="69"/>
      <c r="D57" s="69"/>
      <c r="E57" s="65"/>
      <c r="F57" s="69"/>
      <c r="G57" s="69"/>
      <c r="H57" s="66"/>
      <c r="I57" s="516"/>
      <c r="J57" s="516"/>
      <c r="K57" s="516"/>
      <c r="L57" s="516"/>
      <c r="M57" s="516"/>
      <c r="N57" s="516"/>
    </row>
    <row r="58" spans="1:14">
      <c r="A58" s="55">
        <v>34</v>
      </c>
      <c r="B58" s="58" t="s">
        <v>154</v>
      </c>
      <c r="C58" s="56">
        <v>3087056.14</v>
      </c>
      <c r="D58" s="56" t="s">
        <v>490</v>
      </c>
      <c r="E58" s="59">
        <v>3087056.14</v>
      </c>
      <c r="F58" s="56">
        <v>-2484500.2799999998</v>
      </c>
      <c r="G58" s="56" t="s">
        <v>490</v>
      </c>
      <c r="H58" s="60">
        <v>-2484500.2799999998</v>
      </c>
      <c r="I58" s="516"/>
      <c r="J58" s="516"/>
      <c r="K58" s="516"/>
      <c r="L58" s="516"/>
      <c r="M58" s="516"/>
      <c r="N58" s="516"/>
    </row>
    <row r="59" spans="1:14" s="250" customFormat="1" ht="25.5">
      <c r="A59" s="55">
        <v>35</v>
      </c>
      <c r="B59" s="58" t="s">
        <v>153</v>
      </c>
      <c r="C59" s="56">
        <v>0</v>
      </c>
      <c r="D59" s="56" t="s">
        <v>490</v>
      </c>
      <c r="E59" s="59">
        <v>0</v>
      </c>
      <c r="F59" s="56">
        <v>0</v>
      </c>
      <c r="G59" s="56" t="s">
        <v>490</v>
      </c>
      <c r="H59" s="60">
        <v>0</v>
      </c>
      <c r="I59" s="516"/>
      <c r="J59" s="516"/>
      <c r="K59" s="516"/>
      <c r="L59" s="516"/>
      <c r="M59" s="516"/>
      <c r="N59" s="516"/>
    </row>
    <row r="60" spans="1:14">
      <c r="A60" s="55">
        <v>36</v>
      </c>
      <c r="B60" s="58" t="s">
        <v>152</v>
      </c>
      <c r="C60" s="56">
        <v>295100.79000000004</v>
      </c>
      <c r="D60" s="56" t="s">
        <v>490</v>
      </c>
      <c r="E60" s="59">
        <v>295100.79000000004</v>
      </c>
      <c r="F60" s="56">
        <v>2380.46</v>
      </c>
      <c r="G60" s="56" t="s">
        <v>490</v>
      </c>
      <c r="H60" s="60">
        <v>2380.46</v>
      </c>
      <c r="I60" s="516"/>
      <c r="J60" s="516"/>
      <c r="K60" s="516"/>
      <c r="L60" s="516"/>
      <c r="M60" s="516"/>
      <c r="N60" s="516"/>
    </row>
    <row r="61" spans="1:14">
      <c r="A61" s="55">
        <v>37</v>
      </c>
      <c r="B61" s="67" t="s">
        <v>151</v>
      </c>
      <c r="C61" s="61">
        <v>3382156.93</v>
      </c>
      <c r="D61" s="61">
        <v>0</v>
      </c>
      <c r="E61" s="59">
        <v>3382156.93</v>
      </c>
      <c r="F61" s="61">
        <v>-2482119.8199999998</v>
      </c>
      <c r="G61" s="61">
        <v>0</v>
      </c>
      <c r="H61" s="60">
        <v>-2482119.8199999998</v>
      </c>
      <c r="I61" s="516"/>
      <c r="J61" s="516"/>
      <c r="K61" s="516"/>
      <c r="L61" s="516"/>
      <c r="M61" s="516"/>
      <c r="N61" s="516"/>
    </row>
    <row r="62" spans="1:14">
      <c r="A62" s="55"/>
      <c r="B62" s="72"/>
      <c r="C62" s="64"/>
      <c r="D62" s="64"/>
      <c r="E62" s="65"/>
      <c r="F62" s="64"/>
      <c r="G62" s="64"/>
      <c r="H62" s="66"/>
      <c r="I62" s="516"/>
      <c r="J62" s="516"/>
      <c r="K62" s="516"/>
      <c r="L62" s="516"/>
      <c r="M62" s="516"/>
      <c r="N62" s="516"/>
    </row>
    <row r="63" spans="1:14">
      <c r="A63" s="55">
        <v>38</v>
      </c>
      <c r="B63" s="73" t="s">
        <v>150</v>
      </c>
      <c r="C63" s="61">
        <v>373112.76149999956</v>
      </c>
      <c r="D63" s="61">
        <v>10326725.386300001</v>
      </c>
      <c r="E63" s="59">
        <v>10699838.1478</v>
      </c>
      <c r="F63" s="61">
        <v>3659614.0714999973</v>
      </c>
      <c r="G63" s="61">
        <v>14741346.366700005</v>
      </c>
      <c r="H63" s="60">
        <v>18400960.438200001</v>
      </c>
      <c r="I63" s="516"/>
      <c r="J63" s="516"/>
      <c r="K63" s="516"/>
      <c r="L63" s="516"/>
      <c r="M63" s="516"/>
      <c r="N63" s="516"/>
    </row>
    <row r="64" spans="1:14">
      <c r="A64" s="51">
        <v>39</v>
      </c>
      <c r="B64" s="58" t="s">
        <v>149</v>
      </c>
      <c r="C64" s="74">
        <v>1538051.55</v>
      </c>
      <c r="D64" s="74"/>
      <c r="E64" s="59">
        <v>1538051.55</v>
      </c>
      <c r="F64" s="74">
        <v>2830967.73</v>
      </c>
      <c r="G64" s="74"/>
      <c r="H64" s="60">
        <v>2830967.73</v>
      </c>
      <c r="I64" s="516"/>
      <c r="J64" s="516"/>
      <c r="K64" s="516"/>
      <c r="L64" s="516"/>
      <c r="M64" s="516"/>
      <c r="N64" s="516"/>
    </row>
    <row r="65" spans="1:14">
      <c r="A65" s="55">
        <v>40</v>
      </c>
      <c r="B65" s="67" t="s">
        <v>148</v>
      </c>
      <c r="C65" s="61">
        <v>-1164938.7885000005</v>
      </c>
      <c r="D65" s="61">
        <v>10326725.386300001</v>
      </c>
      <c r="E65" s="59">
        <v>9161786.5978000015</v>
      </c>
      <c r="F65" s="61">
        <v>828646.3414999973</v>
      </c>
      <c r="G65" s="61">
        <v>14741346.366700005</v>
      </c>
      <c r="H65" s="60">
        <v>15569992.708200002</v>
      </c>
      <c r="I65" s="516"/>
      <c r="J65" s="516"/>
      <c r="K65" s="516"/>
      <c r="L65" s="516"/>
      <c r="M65" s="516"/>
      <c r="N65" s="516"/>
    </row>
    <row r="66" spans="1:14">
      <c r="A66" s="51">
        <v>41</v>
      </c>
      <c r="B66" s="58" t="s">
        <v>147</v>
      </c>
      <c r="C66" s="74">
        <v>34115.99</v>
      </c>
      <c r="D66" s="74"/>
      <c r="E66" s="59">
        <v>34115.99</v>
      </c>
      <c r="F66" s="74">
        <v>0</v>
      </c>
      <c r="G66" s="74"/>
      <c r="H66" s="60">
        <v>0</v>
      </c>
      <c r="I66" s="516"/>
      <c r="J66" s="516"/>
      <c r="K66" s="516"/>
      <c r="L66" s="516"/>
      <c r="M66" s="516"/>
      <c r="N66" s="516"/>
    </row>
    <row r="67" spans="1:14" ht="13.5" thickBot="1">
      <c r="A67" s="75">
        <v>42</v>
      </c>
      <c r="B67" s="76" t="s">
        <v>146</v>
      </c>
      <c r="C67" s="77">
        <v>-1130822.7985000005</v>
      </c>
      <c r="D67" s="77">
        <v>10326725.386300001</v>
      </c>
      <c r="E67" s="78">
        <v>9195902.5877999999</v>
      </c>
      <c r="F67" s="77">
        <v>828646.3414999973</v>
      </c>
      <c r="G67" s="77">
        <v>14741346.366700005</v>
      </c>
      <c r="H67" s="79">
        <v>15569992.708200002</v>
      </c>
      <c r="I67" s="516"/>
      <c r="J67" s="516"/>
      <c r="K67" s="516"/>
      <c r="L67" s="516"/>
      <c r="M67" s="516"/>
      <c r="N67" s="516"/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zoomScale="85" zoomScaleNormal="85" workbookViewId="0">
      <selection activeCell="D6" sqref="D6:D41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3" width="12.5703125" style="5" bestFit="1" customWidth="1"/>
    <col min="4" max="5" width="14.28515625" style="5" bestFit="1" customWidth="1"/>
    <col min="6" max="6" width="12.5703125" style="5" bestFit="1" customWidth="1"/>
    <col min="7" max="8" width="14.28515625" style="5" bestFit="1" customWidth="1"/>
    <col min="9" max="16384" width="9.140625" style="5"/>
  </cols>
  <sheetData>
    <row r="1" spans="1:14">
      <c r="A1" s="2" t="s">
        <v>30</v>
      </c>
      <c r="B1" s="5" t="str">
        <f>'Info '!C2</f>
        <v>JSC ProCredit Bank</v>
      </c>
    </row>
    <row r="2" spans="1:14">
      <c r="A2" s="2" t="s">
        <v>31</v>
      </c>
      <c r="B2" s="458">
        <f>'1. key ratios '!B2</f>
        <v>43646</v>
      </c>
    </row>
    <row r="3" spans="1:14">
      <c r="A3" s="4"/>
    </row>
    <row r="4" spans="1:14" ht="15" thickBot="1">
      <c r="A4" s="4" t="s">
        <v>74</v>
      </c>
      <c r="B4" s="4"/>
      <c r="C4" s="230"/>
      <c r="D4" s="230"/>
      <c r="E4" s="230"/>
      <c r="F4" s="231"/>
      <c r="G4" s="231"/>
      <c r="H4" s="232" t="s">
        <v>73</v>
      </c>
    </row>
    <row r="5" spans="1:14">
      <c r="A5" s="541" t="s">
        <v>6</v>
      </c>
      <c r="B5" s="543" t="s">
        <v>347</v>
      </c>
      <c r="C5" s="537" t="s">
        <v>68</v>
      </c>
      <c r="D5" s="538"/>
      <c r="E5" s="539"/>
      <c r="F5" s="537" t="s">
        <v>72</v>
      </c>
      <c r="G5" s="538"/>
      <c r="H5" s="540"/>
    </row>
    <row r="6" spans="1:14">
      <c r="A6" s="542"/>
      <c r="B6" s="544"/>
      <c r="C6" s="26" t="s">
        <v>294</v>
      </c>
      <c r="D6" s="26" t="s">
        <v>123</v>
      </c>
      <c r="E6" s="26" t="s">
        <v>110</v>
      </c>
      <c r="F6" s="26" t="s">
        <v>294</v>
      </c>
      <c r="G6" s="26" t="s">
        <v>123</v>
      </c>
      <c r="H6" s="27" t="s">
        <v>110</v>
      </c>
    </row>
    <row r="7" spans="1:14" s="15" customFormat="1">
      <c r="A7" s="233">
        <v>1</v>
      </c>
      <c r="B7" s="234" t="s">
        <v>381</v>
      </c>
      <c r="C7" s="483">
        <v>53947542.439999998</v>
      </c>
      <c r="D7" s="483">
        <v>45143335.510399997</v>
      </c>
      <c r="E7" s="484">
        <v>99090877.950399995</v>
      </c>
      <c r="F7" s="483">
        <v>33794880.859999999</v>
      </c>
      <c r="G7" s="483">
        <v>35684419.689900003</v>
      </c>
      <c r="H7" s="485">
        <v>69479300.549899995</v>
      </c>
      <c r="I7" s="517"/>
      <c r="J7" s="517"/>
      <c r="K7" s="517"/>
      <c r="L7" s="517"/>
      <c r="M7" s="517"/>
      <c r="N7" s="517"/>
    </row>
    <row r="8" spans="1:14" s="15" customFormat="1">
      <c r="A8" s="233">
        <v>1.1000000000000001</v>
      </c>
      <c r="B8" s="285" t="s">
        <v>312</v>
      </c>
      <c r="C8" s="483">
        <v>27800781.84</v>
      </c>
      <c r="D8" s="483">
        <v>14448513.9615</v>
      </c>
      <c r="E8" s="484">
        <v>42249295.8015</v>
      </c>
      <c r="F8" s="483">
        <v>19207959.23</v>
      </c>
      <c r="G8" s="483">
        <v>17726018.7267</v>
      </c>
      <c r="H8" s="485">
        <v>36933977.956699997</v>
      </c>
      <c r="I8" s="517"/>
      <c r="J8" s="517"/>
      <c r="K8" s="517"/>
      <c r="L8" s="517"/>
      <c r="M8" s="517"/>
      <c r="N8" s="517"/>
    </row>
    <row r="9" spans="1:14" s="15" customFormat="1">
      <c r="A9" s="233">
        <v>1.2</v>
      </c>
      <c r="B9" s="285" t="s">
        <v>313</v>
      </c>
      <c r="C9" s="483">
        <v>0</v>
      </c>
      <c r="D9" s="483">
        <v>946377.04700000002</v>
      </c>
      <c r="E9" s="484">
        <v>946377.04700000002</v>
      </c>
      <c r="F9" s="483">
        <v>0</v>
      </c>
      <c r="G9" s="483">
        <v>381008.05920000002</v>
      </c>
      <c r="H9" s="485">
        <v>381008.05920000002</v>
      </c>
      <c r="I9" s="517"/>
      <c r="J9" s="517"/>
      <c r="K9" s="517"/>
      <c r="L9" s="517"/>
      <c r="M9" s="517"/>
      <c r="N9" s="517"/>
    </row>
    <row r="10" spans="1:14" s="15" customFormat="1">
      <c r="A10" s="233">
        <v>1.3</v>
      </c>
      <c r="B10" s="285" t="s">
        <v>314</v>
      </c>
      <c r="C10" s="483">
        <v>26146760.600000001</v>
      </c>
      <c r="D10" s="483">
        <v>29748444.501899999</v>
      </c>
      <c r="E10" s="484">
        <v>55895205.101899996</v>
      </c>
      <c r="F10" s="483">
        <v>14586921.629999999</v>
      </c>
      <c r="G10" s="483">
        <v>17577392.904000003</v>
      </c>
      <c r="H10" s="485">
        <v>32164314.534000002</v>
      </c>
      <c r="I10" s="517"/>
      <c r="J10" s="517"/>
      <c r="K10" s="517"/>
      <c r="L10" s="517"/>
      <c r="M10" s="517"/>
      <c r="N10" s="517"/>
    </row>
    <row r="11" spans="1:14" s="15" customFormat="1">
      <c r="A11" s="233">
        <v>1.4</v>
      </c>
      <c r="B11" s="285" t="s">
        <v>295</v>
      </c>
      <c r="C11" s="483">
        <v>0</v>
      </c>
      <c r="D11" s="483">
        <v>0</v>
      </c>
      <c r="E11" s="484">
        <v>0</v>
      </c>
      <c r="F11" s="483">
        <v>0</v>
      </c>
      <c r="G11" s="483">
        <v>16670.88</v>
      </c>
      <c r="H11" s="485">
        <v>16670.88</v>
      </c>
      <c r="I11" s="517"/>
      <c r="J11" s="517"/>
      <c r="K11" s="517"/>
      <c r="L11" s="517"/>
      <c r="M11" s="517"/>
      <c r="N11" s="517"/>
    </row>
    <row r="12" spans="1:14" s="15" customFormat="1" ht="29.25" customHeight="1">
      <c r="A12" s="233">
        <v>2</v>
      </c>
      <c r="B12" s="236" t="s">
        <v>316</v>
      </c>
      <c r="C12" s="483">
        <v>30614358.25</v>
      </c>
      <c r="D12" s="483">
        <v>308110858.84500003</v>
      </c>
      <c r="E12" s="484">
        <v>338725217.09500003</v>
      </c>
      <c r="F12" s="483">
        <v>0</v>
      </c>
      <c r="G12" s="483">
        <v>158984053.56</v>
      </c>
      <c r="H12" s="485">
        <v>158984053.56</v>
      </c>
      <c r="I12" s="517"/>
      <c r="J12" s="517"/>
      <c r="K12" s="517"/>
      <c r="L12" s="517"/>
      <c r="M12" s="517"/>
      <c r="N12" s="517"/>
    </row>
    <row r="13" spans="1:14" s="15" customFormat="1" ht="19.899999999999999" customHeight="1">
      <c r="A13" s="233">
        <v>3</v>
      </c>
      <c r="B13" s="236" t="s">
        <v>315</v>
      </c>
      <c r="C13" s="483">
        <v>5610000</v>
      </c>
      <c r="D13" s="483">
        <v>0</v>
      </c>
      <c r="E13" s="484">
        <v>5610000</v>
      </c>
      <c r="F13" s="483">
        <v>1878000</v>
      </c>
      <c r="G13" s="483">
        <v>0</v>
      </c>
      <c r="H13" s="485">
        <v>1878000</v>
      </c>
      <c r="I13" s="517"/>
      <c r="J13" s="517"/>
      <c r="K13" s="517"/>
      <c r="L13" s="517"/>
      <c r="M13" s="517"/>
      <c r="N13" s="517"/>
    </row>
    <row r="14" spans="1:14" s="15" customFormat="1">
      <c r="A14" s="233">
        <v>3.1</v>
      </c>
      <c r="B14" s="286" t="s">
        <v>296</v>
      </c>
      <c r="C14" s="483">
        <v>5610000</v>
      </c>
      <c r="D14" s="483">
        <v>0</v>
      </c>
      <c r="E14" s="484">
        <v>5610000</v>
      </c>
      <c r="F14" s="483">
        <v>1878000</v>
      </c>
      <c r="G14" s="483">
        <v>0</v>
      </c>
      <c r="H14" s="485">
        <v>1878000</v>
      </c>
      <c r="I14" s="517"/>
      <c r="J14" s="517"/>
      <c r="K14" s="517"/>
      <c r="L14" s="517"/>
      <c r="M14" s="517"/>
      <c r="N14" s="517"/>
    </row>
    <row r="15" spans="1:14" s="15" customFormat="1">
      <c r="A15" s="233">
        <v>3.2</v>
      </c>
      <c r="B15" s="286" t="s">
        <v>297</v>
      </c>
      <c r="C15" s="483"/>
      <c r="D15" s="483"/>
      <c r="E15" s="484">
        <v>0</v>
      </c>
      <c r="F15" s="483"/>
      <c r="G15" s="483"/>
      <c r="H15" s="485">
        <v>0</v>
      </c>
      <c r="I15" s="517"/>
      <c r="J15" s="517"/>
      <c r="K15" s="517"/>
      <c r="L15" s="517"/>
      <c r="M15" s="517"/>
      <c r="N15" s="517"/>
    </row>
    <row r="16" spans="1:14" s="15" customFormat="1">
      <c r="A16" s="233">
        <v>4</v>
      </c>
      <c r="B16" s="289" t="s">
        <v>326</v>
      </c>
      <c r="C16" s="483">
        <v>107975931.39</v>
      </c>
      <c r="D16" s="483">
        <v>439089661</v>
      </c>
      <c r="E16" s="484">
        <v>547065592.38999999</v>
      </c>
      <c r="F16" s="483">
        <v>62487916.18</v>
      </c>
      <c r="G16" s="483">
        <v>285922543.09000003</v>
      </c>
      <c r="H16" s="485">
        <v>348410459.27000004</v>
      </c>
      <c r="I16" s="517"/>
      <c r="J16" s="517"/>
      <c r="K16" s="517"/>
      <c r="L16" s="517"/>
      <c r="M16" s="517"/>
      <c r="N16" s="517"/>
    </row>
    <row r="17" spans="1:14" s="15" customFormat="1">
      <c r="A17" s="233">
        <v>4.0999999999999996</v>
      </c>
      <c r="B17" s="286" t="s">
        <v>317</v>
      </c>
      <c r="C17" s="483">
        <v>77361573.140000001</v>
      </c>
      <c r="D17" s="483">
        <v>130978802.15000001</v>
      </c>
      <c r="E17" s="484">
        <v>208340375.29000002</v>
      </c>
      <c r="F17" s="483">
        <v>62487916.18</v>
      </c>
      <c r="G17" s="483">
        <v>126938489.53</v>
      </c>
      <c r="H17" s="485">
        <v>189426405.71000001</v>
      </c>
      <c r="I17" s="517"/>
      <c r="J17" s="517"/>
      <c r="K17" s="517"/>
      <c r="L17" s="517"/>
      <c r="M17" s="517"/>
      <c r="N17" s="517"/>
    </row>
    <row r="18" spans="1:14" s="15" customFormat="1">
      <c r="A18" s="233">
        <v>4.2</v>
      </c>
      <c r="B18" s="286" t="s">
        <v>311</v>
      </c>
      <c r="C18" s="483">
        <v>30614358.25</v>
      </c>
      <c r="D18" s="483">
        <v>308110858.85000002</v>
      </c>
      <c r="E18" s="484">
        <v>338725217.10000002</v>
      </c>
      <c r="F18" s="483"/>
      <c r="G18" s="483"/>
      <c r="H18" s="485">
        <v>0</v>
      </c>
      <c r="I18" s="517"/>
      <c r="J18" s="517"/>
      <c r="K18" s="517"/>
      <c r="L18" s="517"/>
      <c r="M18" s="517"/>
      <c r="N18" s="517"/>
    </row>
    <row r="19" spans="1:14" s="15" customFormat="1">
      <c r="A19" s="233">
        <v>5</v>
      </c>
      <c r="B19" s="236" t="s">
        <v>325</v>
      </c>
      <c r="C19" s="483">
        <v>293394811.68999994</v>
      </c>
      <c r="D19" s="483">
        <v>1127092741.95</v>
      </c>
      <c r="E19" s="484">
        <v>1420487553.6399999</v>
      </c>
      <c r="F19" s="483">
        <v>242711277.84999999</v>
      </c>
      <c r="G19" s="483">
        <v>993993183.93000007</v>
      </c>
      <c r="H19" s="485">
        <v>1236704461.78</v>
      </c>
      <c r="I19" s="517"/>
      <c r="J19" s="517"/>
      <c r="K19" s="517"/>
      <c r="L19" s="517"/>
      <c r="M19" s="517"/>
      <c r="N19" s="517"/>
    </row>
    <row r="20" spans="1:14" s="15" customFormat="1">
      <c r="A20" s="233">
        <v>5.0999999999999996</v>
      </c>
      <c r="B20" s="287" t="s">
        <v>300</v>
      </c>
      <c r="C20" s="483">
        <v>3868165.7</v>
      </c>
      <c r="D20" s="483">
        <v>5899673.7800000003</v>
      </c>
      <c r="E20" s="484">
        <v>9767839.4800000004</v>
      </c>
      <c r="F20" s="483">
        <v>3539537.64</v>
      </c>
      <c r="G20" s="483">
        <v>6783954.4500000002</v>
      </c>
      <c r="H20" s="485">
        <v>10323492.09</v>
      </c>
      <c r="I20" s="517"/>
      <c r="J20" s="517"/>
      <c r="K20" s="517"/>
      <c r="L20" s="517"/>
      <c r="M20" s="517"/>
      <c r="N20" s="517"/>
    </row>
    <row r="21" spans="1:14" s="15" customFormat="1">
      <c r="A21" s="233">
        <v>5.2</v>
      </c>
      <c r="B21" s="287" t="s">
        <v>299</v>
      </c>
      <c r="C21" s="483">
        <v>0</v>
      </c>
      <c r="D21" s="483">
        <v>0</v>
      </c>
      <c r="E21" s="484">
        <v>0</v>
      </c>
      <c r="F21" s="483">
        <v>0</v>
      </c>
      <c r="G21" s="483">
        <v>0</v>
      </c>
      <c r="H21" s="485">
        <v>0</v>
      </c>
      <c r="I21" s="517"/>
      <c r="J21" s="517"/>
      <c r="K21" s="517"/>
      <c r="L21" s="517"/>
      <c r="M21" s="517"/>
      <c r="N21" s="517"/>
    </row>
    <row r="22" spans="1:14" s="15" customFormat="1">
      <c r="A22" s="233">
        <v>5.3</v>
      </c>
      <c r="B22" s="287" t="s">
        <v>298</v>
      </c>
      <c r="C22" s="483">
        <v>252580170.08999997</v>
      </c>
      <c r="D22" s="483">
        <v>1032834739.64</v>
      </c>
      <c r="E22" s="484">
        <v>1285414909.73</v>
      </c>
      <c r="F22" s="483">
        <v>211838151.41</v>
      </c>
      <c r="G22" s="483">
        <v>942427240.03999996</v>
      </c>
      <c r="H22" s="485">
        <v>1154265391.45</v>
      </c>
      <c r="I22" s="517"/>
      <c r="J22" s="517"/>
      <c r="K22" s="517"/>
      <c r="L22" s="517"/>
      <c r="M22" s="517"/>
      <c r="N22" s="517"/>
    </row>
    <row r="23" spans="1:14" s="15" customFormat="1">
      <c r="A23" s="233" t="s">
        <v>15</v>
      </c>
      <c r="B23" s="237" t="s">
        <v>75</v>
      </c>
      <c r="C23" s="483">
        <v>80103182.659999996</v>
      </c>
      <c r="D23" s="483">
        <v>290415751.70999998</v>
      </c>
      <c r="E23" s="484">
        <v>370518934.37</v>
      </c>
      <c r="F23" s="483">
        <v>66519344.009999998</v>
      </c>
      <c r="G23" s="483">
        <v>279168828.13</v>
      </c>
      <c r="H23" s="485">
        <v>345688172.13999999</v>
      </c>
      <c r="I23" s="517"/>
      <c r="J23" s="517"/>
      <c r="K23" s="517"/>
      <c r="L23" s="517"/>
      <c r="M23" s="517"/>
      <c r="N23" s="517"/>
    </row>
    <row r="24" spans="1:14" s="15" customFormat="1">
      <c r="A24" s="233" t="s">
        <v>16</v>
      </c>
      <c r="B24" s="237" t="s">
        <v>76</v>
      </c>
      <c r="C24" s="483">
        <v>107181185.31999999</v>
      </c>
      <c r="D24" s="483">
        <v>567900327.37</v>
      </c>
      <c r="E24" s="484">
        <v>675081512.69000006</v>
      </c>
      <c r="F24" s="483">
        <v>94088745.049999997</v>
      </c>
      <c r="G24" s="483">
        <v>517167673.69</v>
      </c>
      <c r="H24" s="485">
        <v>611256418.74000001</v>
      </c>
      <c r="I24" s="517"/>
      <c r="J24" s="517"/>
      <c r="K24" s="517"/>
      <c r="L24" s="517"/>
      <c r="M24" s="517"/>
      <c r="N24" s="517"/>
    </row>
    <row r="25" spans="1:14" s="15" customFormat="1">
      <c r="A25" s="233" t="s">
        <v>17</v>
      </c>
      <c r="B25" s="237" t="s">
        <v>77</v>
      </c>
      <c r="C25" s="483">
        <v>0</v>
      </c>
      <c r="D25" s="483">
        <v>0</v>
      </c>
      <c r="E25" s="484">
        <v>0</v>
      </c>
      <c r="F25" s="483">
        <v>0</v>
      </c>
      <c r="G25" s="483">
        <v>0</v>
      </c>
      <c r="H25" s="485">
        <v>0</v>
      </c>
      <c r="I25" s="517"/>
      <c r="J25" s="517"/>
      <c r="K25" s="517"/>
      <c r="L25" s="517"/>
      <c r="M25" s="517"/>
      <c r="N25" s="517"/>
    </row>
    <row r="26" spans="1:14" s="15" customFormat="1">
      <c r="A26" s="233" t="s">
        <v>18</v>
      </c>
      <c r="B26" s="237" t="s">
        <v>78</v>
      </c>
      <c r="C26" s="483">
        <v>65272229.039999999</v>
      </c>
      <c r="D26" s="483">
        <v>173586830.22</v>
      </c>
      <c r="E26" s="484">
        <v>238859059.25999999</v>
      </c>
      <c r="F26" s="483">
        <v>51230062.350000001</v>
      </c>
      <c r="G26" s="483">
        <v>145082543.46000001</v>
      </c>
      <c r="H26" s="485">
        <v>196312605.81</v>
      </c>
      <c r="I26" s="517"/>
      <c r="J26" s="517"/>
      <c r="K26" s="517"/>
      <c r="L26" s="517"/>
      <c r="M26" s="517"/>
      <c r="N26" s="517"/>
    </row>
    <row r="27" spans="1:14" s="15" customFormat="1">
      <c r="A27" s="233" t="s">
        <v>19</v>
      </c>
      <c r="B27" s="237" t="s">
        <v>79</v>
      </c>
      <c r="C27" s="483">
        <v>23573.07</v>
      </c>
      <c r="D27" s="483">
        <v>931830.34</v>
      </c>
      <c r="E27" s="484">
        <v>955403.40999999992</v>
      </c>
      <c r="F27" s="483">
        <v>0</v>
      </c>
      <c r="G27" s="483">
        <v>1008194.76</v>
      </c>
      <c r="H27" s="485">
        <v>1008194.76</v>
      </c>
      <c r="I27" s="517"/>
      <c r="J27" s="517"/>
      <c r="K27" s="517"/>
      <c r="L27" s="517"/>
      <c r="M27" s="517"/>
      <c r="N27" s="517"/>
    </row>
    <row r="28" spans="1:14" s="15" customFormat="1">
      <c r="A28" s="233">
        <v>5.4</v>
      </c>
      <c r="B28" s="287" t="s">
        <v>301</v>
      </c>
      <c r="C28" s="483">
        <v>21916413.600000001</v>
      </c>
      <c r="D28" s="483">
        <v>62647490.380000003</v>
      </c>
      <c r="E28" s="484">
        <v>84563903.980000004</v>
      </c>
      <c r="F28" s="483">
        <v>24913448.09</v>
      </c>
      <c r="G28" s="483">
        <v>42112709.219999999</v>
      </c>
      <c r="H28" s="485">
        <v>67026157.310000002</v>
      </c>
      <c r="I28" s="517"/>
      <c r="J28" s="517"/>
      <c r="K28" s="517"/>
      <c r="L28" s="517"/>
      <c r="M28" s="517"/>
      <c r="N28" s="517"/>
    </row>
    <row r="29" spans="1:14" s="15" customFormat="1">
      <c r="A29" s="233">
        <v>5.5</v>
      </c>
      <c r="B29" s="287" t="s">
        <v>302</v>
      </c>
      <c r="C29" s="483">
        <v>10292892.77</v>
      </c>
      <c r="D29" s="483">
        <v>24131507.489999998</v>
      </c>
      <c r="E29" s="484">
        <v>34424400.259999998</v>
      </c>
      <c r="F29" s="483">
        <v>0</v>
      </c>
      <c r="G29" s="483">
        <v>424131.87</v>
      </c>
      <c r="H29" s="485">
        <v>424131.87</v>
      </c>
      <c r="I29" s="517"/>
      <c r="J29" s="517"/>
      <c r="K29" s="517"/>
      <c r="L29" s="517"/>
      <c r="M29" s="517"/>
      <c r="N29" s="517"/>
    </row>
    <row r="30" spans="1:14" s="15" customFormat="1">
      <c r="A30" s="233">
        <v>5.6</v>
      </c>
      <c r="B30" s="287" t="s">
        <v>303</v>
      </c>
      <c r="C30" s="483">
        <v>0</v>
      </c>
      <c r="D30" s="483">
        <v>800051.74</v>
      </c>
      <c r="E30" s="484">
        <v>800051.74</v>
      </c>
      <c r="F30" s="483">
        <v>30895.94</v>
      </c>
      <c r="G30" s="483">
        <v>0</v>
      </c>
      <c r="H30" s="485">
        <v>30895.94</v>
      </c>
      <c r="I30" s="517"/>
      <c r="J30" s="517"/>
      <c r="K30" s="517"/>
      <c r="L30" s="517"/>
      <c r="M30" s="517"/>
      <c r="N30" s="517"/>
    </row>
    <row r="31" spans="1:14" s="15" customFormat="1">
      <c r="A31" s="233">
        <v>5.7</v>
      </c>
      <c r="B31" s="287" t="s">
        <v>79</v>
      </c>
      <c r="C31" s="483">
        <v>4737169.53</v>
      </c>
      <c r="D31" s="483">
        <v>779278.92</v>
      </c>
      <c r="E31" s="484">
        <v>5516448.4500000002</v>
      </c>
      <c r="F31" s="483">
        <v>2389244.77</v>
      </c>
      <c r="G31" s="483">
        <v>2245148.35</v>
      </c>
      <c r="H31" s="485">
        <v>4634393.12</v>
      </c>
      <c r="I31" s="517"/>
      <c r="J31" s="517"/>
      <c r="K31" s="517"/>
      <c r="L31" s="517"/>
      <c r="M31" s="517"/>
      <c r="N31" s="517"/>
    </row>
    <row r="32" spans="1:14" s="15" customFormat="1">
      <c r="A32" s="233">
        <v>6</v>
      </c>
      <c r="B32" s="236" t="s">
        <v>331</v>
      </c>
      <c r="C32" s="483">
        <v>0</v>
      </c>
      <c r="D32" s="483">
        <v>208856335.12970001</v>
      </c>
      <c r="E32" s="484">
        <v>208856335.12970001</v>
      </c>
      <c r="F32" s="483">
        <v>0</v>
      </c>
      <c r="G32" s="483">
        <v>51382932.480000004</v>
      </c>
      <c r="H32" s="485">
        <v>51382932.480000004</v>
      </c>
      <c r="I32" s="517"/>
      <c r="J32" s="517"/>
      <c r="K32" s="517"/>
      <c r="L32" s="517"/>
      <c r="M32" s="517"/>
      <c r="N32" s="517"/>
    </row>
    <row r="33" spans="1:14" s="15" customFormat="1">
      <c r="A33" s="233">
        <v>6.1</v>
      </c>
      <c r="B33" s="288" t="s">
        <v>321</v>
      </c>
      <c r="C33" s="483"/>
      <c r="D33" s="483">
        <v>105139555.5654</v>
      </c>
      <c r="E33" s="484">
        <v>105139555.5654</v>
      </c>
      <c r="F33" s="483"/>
      <c r="G33" s="483">
        <v>25683300</v>
      </c>
      <c r="H33" s="485">
        <v>25683300</v>
      </c>
      <c r="I33" s="517"/>
      <c r="J33" s="517"/>
      <c r="K33" s="517"/>
      <c r="L33" s="517"/>
      <c r="M33" s="517"/>
      <c r="N33" s="517"/>
    </row>
    <row r="34" spans="1:14" s="15" customFormat="1">
      <c r="A34" s="233">
        <v>6.2</v>
      </c>
      <c r="B34" s="288" t="s">
        <v>322</v>
      </c>
      <c r="C34" s="483"/>
      <c r="D34" s="483">
        <v>103716779.5643</v>
      </c>
      <c r="E34" s="484">
        <v>103716779.5643</v>
      </c>
      <c r="F34" s="483"/>
      <c r="G34" s="483">
        <v>25699632.48</v>
      </c>
      <c r="H34" s="485">
        <v>25699632.48</v>
      </c>
      <c r="I34" s="517"/>
      <c r="J34" s="517"/>
      <c r="K34" s="517"/>
      <c r="L34" s="517"/>
      <c r="M34" s="517"/>
      <c r="N34" s="517"/>
    </row>
    <row r="35" spans="1:14" s="15" customFormat="1">
      <c r="A35" s="233">
        <v>6.3</v>
      </c>
      <c r="B35" s="288" t="s">
        <v>318</v>
      </c>
      <c r="C35" s="483"/>
      <c r="D35" s="483"/>
      <c r="E35" s="484">
        <v>0</v>
      </c>
      <c r="F35" s="483"/>
      <c r="G35" s="483"/>
      <c r="H35" s="485">
        <v>0</v>
      </c>
      <c r="I35" s="517"/>
      <c r="J35" s="517"/>
      <c r="K35" s="517"/>
      <c r="L35" s="517"/>
      <c r="M35" s="517"/>
      <c r="N35" s="517"/>
    </row>
    <row r="36" spans="1:14" s="15" customFormat="1">
      <c r="A36" s="233">
        <v>6.4</v>
      </c>
      <c r="B36" s="288" t="s">
        <v>319</v>
      </c>
      <c r="C36" s="483"/>
      <c r="D36" s="483"/>
      <c r="E36" s="484">
        <v>0</v>
      </c>
      <c r="F36" s="483"/>
      <c r="G36" s="483"/>
      <c r="H36" s="485">
        <v>0</v>
      </c>
      <c r="I36" s="517"/>
      <c r="J36" s="517"/>
      <c r="K36" s="517"/>
      <c r="L36" s="517"/>
      <c r="M36" s="517"/>
      <c r="N36" s="517"/>
    </row>
    <row r="37" spans="1:14" s="15" customFormat="1">
      <c r="A37" s="233">
        <v>6.5</v>
      </c>
      <c r="B37" s="288" t="s">
        <v>320</v>
      </c>
      <c r="C37" s="483"/>
      <c r="D37" s="483"/>
      <c r="E37" s="484">
        <v>0</v>
      </c>
      <c r="F37" s="483"/>
      <c r="G37" s="483"/>
      <c r="H37" s="485">
        <v>0</v>
      </c>
      <c r="I37" s="517"/>
      <c r="J37" s="517"/>
      <c r="K37" s="517"/>
      <c r="L37" s="517"/>
      <c r="M37" s="517"/>
      <c r="N37" s="517"/>
    </row>
    <row r="38" spans="1:14" s="15" customFormat="1">
      <c r="A38" s="233">
        <v>6.6</v>
      </c>
      <c r="B38" s="288" t="s">
        <v>323</v>
      </c>
      <c r="C38" s="483"/>
      <c r="D38" s="483"/>
      <c r="E38" s="484">
        <v>0</v>
      </c>
      <c r="F38" s="483"/>
      <c r="G38" s="483"/>
      <c r="H38" s="485">
        <v>0</v>
      </c>
      <c r="I38" s="517"/>
      <c r="J38" s="517"/>
      <c r="K38" s="517"/>
      <c r="L38" s="517"/>
      <c r="M38" s="517"/>
      <c r="N38" s="517"/>
    </row>
    <row r="39" spans="1:14" s="15" customFormat="1">
      <c r="A39" s="233">
        <v>6.7</v>
      </c>
      <c r="B39" s="288" t="s">
        <v>324</v>
      </c>
      <c r="C39" s="483"/>
      <c r="D39" s="483"/>
      <c r="E39" s="484">
        <v>0</v>
      </c>
      <c r="F39" s="483"/>
      <c r="G39" s="483"/>
      <c r="H39" s="485">
        <v>0</v>
      </c>
      <c r="I39" s="517"/>
      <c r="J39" s="517"/>
      <c r="K39" s="517"/>
      <c r="L39" s="517"/>
      <c r="M39" s="517"/>
      <c r="N39" s="517"/>
    </row>
    <row r="40" spans="1:14" s="15" customFormat="1">
      <c r="A40" s="233">
        <v>7</v>
      </c>
      <c r="B40" s="236" t="s">
        <v>327</v>
      </c>
      <c r="C40" s="483"/>
      <c r="D40" s="483"/>
      <c r="E40" s="484">
        <v>0</v>
      </c>
      <c r="F40" s="483"/>
      <c r="G40" s="483"/>
      <c r="H40" s="485">
        <v>0</v>
      </c>
      <c r="I40" s="517"/>
      <c r="J40" s="517"/>
      <c r="K40" s="517"/>
      <c r="L40" s="517"/>
      <c r="M40" s="517"/>
      <c r="N40" s="517"/>
    </row>
    <row r="41" spans="1:14" s="15" customFormat="1">
      <c r="A41" s="233">
        <v>7.1</v>
      </c>
      <c r="B41" s="235" t="s">
        <v>328</v>
      </c>
      <c r="C41" s="483">
        <v>1026644.9400000002</v>
      </c>
      <c r="D41" s="483">
        <v>351552.84519999998</v>
      </c>
      <c r="E41" s="484">
        <v>1378197.7852000003</v>
      </c>
      <c r="F41" s="483">
        <v>123066.74</v>
      </c>
      <c r="G41" s="483">
        <v>1778886.7456999999</v>
      </c>
      <c r="H41" s="485">
        <v>1901953.4856999998</v>
      </c>
      <c r="I41" s="517"/>
      <c r="J41" s="517"/>
      <c r="K41" s="517"/>
      <c r="L41" s="517"/>
      <c r="M41" s="517"/>
      <c r="N41" s="517"/>
    </row>
    <row r="42" spans="1:14" s="15" customFormat="1" ht="25.5">
      <c r="A42" s="233">
        <v>7.2</v>
      </c>
      <c r="B42" s="235" t="s">
        <v>329</v>
      </c>
      <c r="C42" s="483">
        <v>83116.569999999992</v>
      </c>
      <c r="D42" s="483">
        <v>78903.9663</v>
      </c>
      <c r="E42" s="484">
        <v>162020.53629999998</v>
      </c>
      <c r="F42" s="483">
        <v>143238.69</v>
      </c>
      <c r="G42" s="483">
        <v>349597.13040000002</v>
      </c>
      <c r="H42" s="485">
        <v>492835.82040000003</v>
      </c>
      <c r="I42" s="517"/>
      <c r="J42" s="517"/>
      <c r="K42" s="517"/>
      <c r="L42" s="517"/>
      <c r="M42" s="517"/>
      <c r="N42" s="517"/>
    </row>
    <row r="43" spans="1:14" s="15" customFormat="1" ht="25.5">
      <c r="A43" s="233">
        <v>7.3</v>
      </c>
      <c r="B43" s="235" t="s">
        <v>332</v>
      </c>
      <c r="C43" s="483">
        <v>5855466.3399999961</v>
      </c>
      <c r="D43" s="483">
        <v>34182988.811599977</v>
      </c>
      <c r="E43" s="484">
        <v>40038455.151599973</v>
      </c>
      <c r="F43" s="483">
        <v>6403732.4200000009</v>
      </c>
      <c r="G43" s="483">
        <v>33643645.342700005</v>
      </c>
      <c r="H43" s="485">
        <v>40047377.762700006</v>
      </c>
      <c r="I43" s="517"/>
      <c r="J43" s="517"/>
      <c r="K43" s="517"/>
      <c r="L43" s="517"/>
      <c r="M43" s="517"/>
      <c r="N43" s="517"/>
    </row>
    <row r="44" spans="1:14" s="15" customFormat="1" ht="25.5">
      <c r="A44" s="233">
        <v>7.4</v>
      </c>
      <c r="B44" s="235" t="s">
        <v>333</v>
      </c>
      <c r="C44" s="483">
        <v>1882408.1000000064</v>
      </c>
      <c r="D44" s="483">
        <v>11189081.944599992</v>
      </c>
      <c r="E44" s="484">
        <v>13071490.044599999</v>
      </c>
      <c r="F44" s="483">
        <v>2209678.110000011</v>
      </c>
      <c r="G44" s="483">
        <v>10778353.948800003</v>
      </c>
      <c r="H44" s="485">
        <v>12988032.058800014</v>
      </c>
      <c r="I44" s="517"/>
      <c r="J44" s="517"/>
      <c r="K44" s="517"/>
      <c r="L44" s="517"/>
      <c r="M44" s="517"/>
      <c r="N44" s="517"/>
    </row>
    <row r="45" spans="1:14" s="15" customFormat="1">
      <c r="A45" s="233">
        <v>8</v>
      </c>
      <c r="B45" s="236" t="s">
        <v>310</v>
      </c>
      <c r="C45" s="483">
        <v>4560.0455634999998</v>
      </c>
      <c r="D45" s="483">
        <v>299408.30085500004</v>
      </c>
      <c r="E45" s="484">
        <v>303968.34641850006</v>
      </c>
      <c r="F45" s="483">
        <v>325105.10200000001</v>
      </c>
      <c r="G45" s="483">
        <v>276148.59713999997</v>
      </c>
      <c r="H45" s="485">
        <v>601253.69913999992</v>
      </c>
      <c r="I45" s="517"/>
      <c r="J45" s="517"/>
      <c r="K45" s="517"/>
      <c r="L45" s="517"/>
      <c r="M45" s="517"/>
      <c r="N45" s="517"/>
    </row>
    <row r="46" spans="1:14" s="15" customFormat="1">
      <c r="A46" s="233">
        <v>8.1</v>
      </c>
      <c r="B46" s="286" t="s">
        <v>334</v>
      </c>
      <c r="C46" s="483"/>
      <c r="D46" s="483"/>
      <c r="E46" s="484">
        <v>0</v>
      </c>
      <c r="F46" s="483"/>
      <c r="G46" s="483"/>
      <c r="H46" s="485">
        <v>0</v>
      </c>
      <c r="I46" s="517"/>
      <c r="J46" s="517"/>
      <c r="K46" s="517"/>
      <c r="L46" s="517"/>
      <c r="M46" s="517"/>
      <c r="N46" s="517"/>
    </row>
    <row r="47" spans="1:14" s="15" customFormat="1">
      <c r="A47" s="233">
        <v>8.1999999999999993</v>
      </c>
      <c r="B47" s="286" t="s">
        <v>335</v>
      </c>
      <c r="C47" s="483">
        <v>4560.0455634999998</v>
      </c>
      <c r="D47" s="483">
        <v>299408.30085500004</v>
      </c>
      <c r="E47" s="484">
        <v>303968.34641850006</v>
      </c>
      <c r="F47" s="483">
        <v>5025.0219999999999</v>
      </c>
      <c r="G47" s="483">
        <v>276148.59713999997</v>
      </c>
      <c r="H47" s="485">
        <v>281173.61913999997</v>
      </c>
      <c r="I47" s="517"/>
      <c r="J47" s="517"/>
      <c r="K47" s="517"/>
      <c r="L47" s="517"/>
      <c r="M47" s="517"/>
      <c r="N47" s="517"/>
    </row>
    <row r="48" spans="1:14" s="15" customFormat="1">
      <c r="A48" s="233">
        <v>8.3000000000000007</v>
      </c>
      <c r="B48" s="286" t="s">
        <v>336</v>
      </c>
      <c r="C48" s="483"/>
      <c r="D48" s="483"/>
      <c r="E48" s="484">
        <v>0</v>
      </c>
      <c r="F48" s="483">
        <v>320080.08</v>
      </c>
      <c r="G48" s="483"/>
      <c r="H48" s="485">
        <v>320080.08</v>
      </c>
      <c r="I48" s="517"/>
      <c r="J48" s="517"/>
      <c r="K48" s="517"/>
      <c r="L48" s="517"/>
      <c r="M48" s="517"/>
      <c r="N48" s="517"/>
    </row>
    <row r="49" spans="1:14" s="15" customFormat="1">
      <c r="A49" s="233">
        <v>8.4</v>
      </c>
      <c r="B49" s="286" t="s">
        <v>337</v>
      </c>
      <c r="C49" s="483"/>
      <c r="D49" s="483"/>
      <c r="E49" s="484">
        <v>0</v>
      </c>
      <c r="F49" s="483"/>
      <c r="G49" s="483"/>
      <c r="H49" s="485">
        <v>0</v>
      </c>
      <c r="I49" s="517"/>
      <c r="J49" s="517"/>
      <c r="K49" s="517"/>
      <c r="L49" s="517"/>
      <c r="M49" s="517"/>
      <c r="N49" s="517"/>
    </row>
    <row r="50" spans="1:14" s="15" customFormat="1">
      <c r="A50" s="233">
        <v>8.5</v>
      </c>
      <c r="B50" s="286" t="s">
        <v>338</v>
      </c>
      <c r="C50" s="483"/>
      <c r="D50" s="483"/>
      <c r="E50" s="484">
        <v>0</v>
      </c>
      <c r="F50" s="483"/>
      <c r="G50" s="483"/>
      <c r="H50" s="485">
        <v>0</v>
      </c>
      <c r="I50" s="517"/>
      <c r="J50" s="517"/>
      <c r="K50" s="517"/>
      <c r="L50" s="517"/>
      <c r="M50" s="517"/>
      <c r="N50" s="517"/>
    </row>
    <row r="51" spans="1:14" s="15" customFormat="1">
      <c r="A51" s="233">
        <v>8.6</v>
      </c>
      <c r="B51" s="286" t="s">
        <v>339</v>
      </c>
      <c r="C51" s="483"/>
      <c r="D51" s="483"/>
      <c r="E51" s="484">
        <v>0</v>
      </c>
      <c r="F51" s="483"/>
      <c r="G51" s="483"/>
      <c r="H51" s="485">
        <v>0</v>
      </c>
      <c r="I51" s="517"/>
      <c r="J51" s="517"/>
      <c r="K51" s="517"/>
      <c r="L51" s="517"/>
      <c r="M51" s="517"/>
      <c r="N51" s="517"/>
    </row>
    <row r="52" spans="1:14" s="15" customFormat="1">
      <c r="A52" s="233">
        <v>8.6999999999999993</v>
      </c>
      <c r="B52" s="286" t="s">
        <v>340</v>
      </c>
      <c r="C52" s="483"/>
      <c r="D52" s="483"/>
      <c r="E52" s="484">
        <v>0</v>
      </c>
      <c r="F52" s="483"/>
      <c r="G52" s="483"/>
      <c r="H52" s="485">
        <v>0</v>
      </c>
      <c r="I52" s="517"/>
      <c r="J52" s="517"/>
      <c r="K52" s="517"/>
      <c r="L52" s="517"/>
      <c r="M52" s="517"/>
      <c r="N52" s="517"/>
    </row>
    <row r="53" spans="1:14" s="15" customFormat="1" ht="15" thickBot="1">
      <c r="A53" s="238">
        <v>9</v>
      </c>
      <c r="B53" s="239" t="s">
        <v>330</v>
      </c>
      <c r="C53" s="486"/>
      <c r="D53" s="486"/>
      <c r="E53" s="487">
        <v>0</v>
      </c>
      <c r="F53" s="486"/>
      <c r="G53" s="486"/>
      <c r="H53" s="488">
        <v>0</v>
      </c>
      <c r="I53" s="517"/>
      <c r="J53" s="517"/>
      <c r="K53" s="517"/>
      <c r="L53" s="517"/>
      <c r="M53" s="517"/>
      <c r="N53" s="517"/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D6" sqref="D6:D41"/>
      <selection pane="topRight" activeCell="D6" sqref="D6:D41"/>
      <selection pane="bottomLeft" activeCell="D6" sqref="D6:D41"/>
      <selection pane="bottomRight" activeCell="D6" sqref="D6:D41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46" customWidth="1"/>
    <col min="12" max="16384" width="9.140625" style="46"/>
  </cols>
  <sheetData>
    <row r="1" spans="1:8">
      <c r="A1" s="2" t="s">
        <v>30</v>
      </c>
      <c r="B1" s="3" t="str">
        <f>'Info '!C2</f>
        <v>JSC ProCredit Bank</v>
      </c>
      <c r="C1" s="3"/>
    </row>
    <row r="2" spans="1:8">
      <c r="A2" s="2" t="s">
        <v>31</v>
      </c>
      <c r="B2" s="452">
        <f>'1. key ratios '!B2</f>
        <v>43646</v>
      </c>
      <c r="C2" s="6"/>
      <c r="D2" s="7"/>
      <c r="E2" s="80"/>
      <c r="F2" s="80"/>
      <c r="G2" s="80"/>
      <c r="H2" s="80"/>
    </row>
    <row r="3" spans="1:8">
      <c r="A3" s="2"/>
      <c r="B3" s="3"/>
      <c r="C3" s="6"/>
      <c r="D3" s="7"/>
      <c r="E3" s="80"/>
      <c r="F3" s="80"/>
      <c r="G3" s="80"/>
      <c r="H3" s="80"/>
    </row>
    <row r="4" spans="1:8" ht="15" customHeight="1" thickBot="1">
      <c r="A4" s="7" t="s">
        <v>204</v>
      </c>
      <c r="B4" s="177" t="s">
        <v>304</v>
      </c>
      <c r="D4" s="81" t="s">
        <v>73</v>
      </c>
    </row>
    <row r="5" spans="1:8" ht="15" customHeight="1">
      <c r="A5" s="271" t="s">
        <v>6</v>
      </c>
      <c r="B5" s="272"/>
      <c r="C5" s="527">
        <v>43646</v>
      </c>
      <c r="D5" s="528">
        <v>43555</v>
      </c>
    </row>
    <row r="6" spans="1:8" ht="15" customHeight="1">
      <c r="A6" s="82">
        <v>1</v>
      </c>
      <c r="B6" s="529" t="s">
        <v>308</v>
      </c>
      <c r="C6" s="530">
        <v>1129282965.4529636</v>
      </c>
      <c r="D6" s="384">
        <v>1061107157.10559</v>
      </c>
      <c r="E6" s="518"/>
      <c r="F6" s="518"/>
    </row>
    <row r="7" spans="1:8" ht="15" customHeight="1">
      <c r="A7" s="82">
        <v>1.1000000000000001</v>
      </c>
      <c r="B7" s="529" t="s">
        <v>203</v>
      </c>
      <c r="C7" s="531">
        <v>1074922069.85219</v>
      </c>
      <c r="D7" s="385">
        <v>1013542961.5834272</v>
      </c>
      <c r="E7" s="518"/>
      <c r="F7" s="518"/>
    </row>
    <row r="8" spans="1:8">
      <c r="A8" s="82" t="s">
        <v>14</v>
      </c>
      <c r="B8" s="529" t="s">
        <v>202</v>
      </c>
      <c r="C8" s="531"/>
      <c r="D8" s="385"/>
      <c r="E8" s="518"/>
      <c r="F8" s="518"/>
    </row>
    <row r="9" spans="1:8" ht="15" customHeight="1">
      <c r="A9" s="82">
        <v>1.2</v>
      </c>
      <c r="B9" s="532" t="s">
        <v>201</v>
      </c>
      <c r="C9" s="531">
        <v>53940337.378511876</v>
      </c>
      <c r="D9" s="385">
        <v>47228928.063159175</v>
      </c>
      <c r="E9" s="518"/>
      <c r="F9" s="518"/>
    </row>
    <row r="10" spans="1:8" ht="15" customHeight="1">
      <c r="A10" s="82">
        <v>1.3</v>
      </c>
      <c r="B10" s="529" t="s">
        <v>28</v>
      </c>
      <c r="C10" s="533">
        <v>420558.22226160002</v>
      </c>
      <c r="D10" s="385">
        <v>335267.45900360006</v>
      </c>
      <c r="E10" s="518"/>
      <c r="F10" s="518"/>
    </row>
    <row r="11" spans="1:8" ht="15" customHeight="1">
      <c r="A11" s="82">
        <v>2</v>
      </c>
      <c r="B11" s="529" t="s">
        <v>305</v>
      </c>
      <c r="C11" s="531">
        <v>16275650.683940081</v>
      </c>
      <c r="D11" s="385">
        <v>17711805.063415956</v>
      </c>
      <c r="E11" s="518"/>
      <c r="F11" s="518"/>
    </row>
    <row r="12" spans="1:8" ht="15" customHeight="1">
      <c r="A12" s="82">
        <v>3</v>
      </c>
      <c r="B12" s="529" t="s">
        <v>306</v>
      </c>
      <c r="C12" s="533">
        <v>137062124.39725</v>
      </c>
      <c r="D12" s="385">
        <v>137062124.39725</v>
      </c>
      <c r="E12" s="518"/>
      <c r="F12" s="518"/>
    </row>
    <row r="13" spans="1:8" ht="15" customHeight="1" thickBot="1">
      <c r="A13" s="84">
        <v>4</v>
      </c>
      <c r="B13" s="85" t="s">
        <v>307</v>
      </c>
      <c r="C13" s="386">
        <v>1282620740.5341537</v>
      </c>
      <c r="D13" s="387">
        <v>1215881086.5662558</v>
      </c>
      <c r="E13" s="518"/>
      <c r="F13" s="518"/>
    </row>
    <row r="14" spans="1:8">
      <c r="B14" s="87"/>
    </row>
    <row r="15" spans="1:8">
      <c r="B15" s="88"/>
    </row>
    <row r="16" spans="1:8">
      <c r="B16" s="88"/>
    </row>
    <row r="17" spans="1:4" ht="11.25">
      <c r="A17" s="46"/>
      <c r="B17" s="46"/>
      <c r="C17" s="46"/>
      <c r="D17" s="46"/>
    </row>
    <row r="18" spans="1:4" ht="11.25">
      <c r="A18" s="46"/>
      <c r="B18" s="46"/>
      <c r="C18" s="46"/>
      <c r="D18" s="46"/>
    </row>
    <row r="19" spans="1:4" ht="11.25">
      <c r="A19" s="46"/>
      <c r="B19" s="46"/>
      <c r="C19" s="46"/>
      <c r="D19" s="46"/>
    </row>
    <row r="20" spans="1:4" ht="11.25">
      <c r="A20" s="46"/>
      <c r="B20" s="46"/>
      <c r="C20" s="46"/>
      <c r="D20" s="46"/>
    </row>
    <row r="21" spans="1:4" ht="11.25">
      <c r="A21" s="46"/>
      <c r="B21" s="46"/>
      <c r="C21" s="46"/>
      <c r="D21" s="46"/>
    </row>
    <row r="22" spans="1:4" ht="11.25">
      <c r="A22" s="46"/>
      <c r="B22" s="46"/>
      <c r="C22" s="46"/>
      <c r="D22" s="46"/>
    </row>
    <row r="23" spans="1:4" ht="11.25">
      <c r="A23" s="46"/>
      <c r="B23" s="46"/>
      <c r="C23" s="46"/>
      <c r="D23" s="46"/>
    </row>
    <row r="24" spans="1:4" ht="11.25">
      <c r="A24" s="46"/>
      <c r="B24" s="46"/>
      <c r="C24" s="46"/>
      <c r="D24" s="46"/>
    </row>
    <row r="25" spans="1:4" ht="11.25">
      <c r="A25" s="46"/>
      <c r="B25" s="46"/>
      <c r="C25" s="46"/>
      <c r="D25" s="46"/>
    </row>
    <row r="26" spans="1:4" ht="11.25">
      <c r="A26" s="46"/>
      <c r="B26" s="46"/>
      <c r="C26" s="46"/>
      <c r="D26" s="46"/>
    </row>
    <row r="27" spans="1:4" ht="11.25">
      <c r="A27" s="46"/>
      <c r="B27" s="46"/>
      <c r="C27" s="46"/>
      <c r="D27" s="46"/>
    </row>
    <row r="28" spans="1:4" ht="11.25">
      <c r="A28" s="46"/>
      <c r="B28" s="46"/>
      <c r="C28" s="46"/>
      <c r="D28" s="46"/>
    </row>
    <row r="29" spans="1:4" ht="11.25">
      <c r="A29" s="46"/>
      <c r="B29" s="46"/>
      <c r="C29" s="46"/>
      <c r="D29" s="46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zoomScaleNormal="100" workbookViewId="0">
      <pane xSplit="1" ySplit="4" topLeftCell="B11" activePane="bottomRight" state="frozen"/>
      <selection activeCell="D6" sqref="D6:D41"/>
      <selection pane="topRight" activeCell="D6" sqref="D6:D41"/>
      <selection pane="bottomLeft" activeCell="D6" sqref="D6:D41"/>
      <selection pane="bottomRight" activeCell="D6" sqref="D6:D41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8">
      <c r="A1" s="2" t="s">
        <v>30</v>
      </c>
      <c r="B1" s="4" t="str">
        <f>'Info '!C2</f>
        <v>JSC ProCredit Bank</v>
      </c>
    </row>
    <row r="2" spans="1:8">
      <c r="A2" s="2" t="s">
        <v>31</v>
      </c>
      <c r="B2" s="453">
        <f>'1. key ratios '!B2</f>
        <v>43646</v>
      </c>
    </row>
    <row r="4" spans="1:8" ht="16.5" customHeight="1" thickBot="1">
      <c r="A4" s="89" t="s">
        <v>80</v>
      </c>
      <c r="B4" s="90" t="s">
        <v>274</v>
      </c>
      <c r="C4" s="91"/>
    </row>
    <row r="5" spans="1:8">
      <c r="A5" s="92"/>
      <c r="B5" s="545" t="s">
        <v>81</v>
      </c>
      <c r="C5" s="546"/>
    </row>
    <row r="6" spans="1:8">
      <c r="A6" s="93">
        <v>1</v>
      </c>
      <c r="B6" s="94" t="s">
        <v>510</v>
      </c>
      <c r="C6" s="95"/>
    </row>
    <row r="7" spans="1:8">
      <c r="A7" s="93">
        <v>2</v>
      </c>
      <c r="B7" s="94" t="s">
        <v>492</v>
      </c>
      <c r="C7" s="95"/>
    </row>
    <row r="8" spans="1:8">
      <c r="A8" s="93">
        <v>3</v>
      </c>
      <c r="B8" s="94" t="s">
        <v>491</v>
      </c>
      <c r="C8" s="95"/>
    </row>
    <row r="9" spans="1:8">
      <c r="A9" s="93">
        <v>4</v>
      </c>
      <c r="B9" s="94" t="s">
        <v>512</v>
      </c>
      <c r="C9" s="95"/>
    </row>
    <row r="10" spans="1:8">
      <c r="A10" s="93">
        <v>5</v>
      </c>
      <c r="B10" s="94" t="s">
        <v>511</v>
      </c>
      <c r="C10" s="95"/>
    </row>
    <row r="11" spans="1:8">
      <c r="A11" s="93">
        <v>6</v>
      </c>
      <c r="B11" s="94"/>
      <c r="C11" s="95"/>
    </row>
    <row r="12" spans="1:8">
      <c r="A12" s="93">
        <v>7</v>
      </c>
      <c r="B12" s="94"/>
      <c r="C12" s="95"/>
      <c r="H12" s="96"/>
    </row>
    <row r="13" spans="1:8">
      <c r="A13" s="93">
        <v>8</v>
      </c>
      <c r="B13" s="94"/>
      <c r="C13" s="95"/>
    </row>
    <row r="14" spans="1:8">
      <c r="A14" s="93">
        <v>9</v>
      </c>
      <c r="B14" s="94"/>
      <c r="C14" s="95"/>
    </row>
    <row r="15" spans="1:8">
      <c r="A15" s="93">
        <v>10</v>
      </c>
      <c r="B15" s="94"/>
      <c r="C15" s="95"/>
    </row>
    <row r="16" spans="1:8">
      <c r="A16" s="93"/>
      <c r="B16" s="547"/>
      <c r="C16" s="548"/>
    </row>
    <row r="17" spans="1:3">
      <c r="A17" s="93"/>
      <c r="B17" s="549" t="s">
        <v>82</v>
      </c>
      <c r="C17" s="550"/>
    </row>
    <row r="18" spans="1:3">
      <c r="A18" s="93">
        <v>1</v>
      </c>
      <c r="B18" s="94" t="s">
        <v>489</v>
      </c>
      <c r="C18" s="97"/>
    </row>
    <row r="19" spans="1:3">
      <c r="A19" s="93">
        <v>2</v>
      </c>
      <c r="B19" s="94" t="s">
        <v>493</v>
      </c>
      <c r="C19" s="97"/>
    </row>
    <row r="20" spans="1:3">
      <c r="A20" s="93">
        <v>3</v>
      </c>
      <c r="B20" s="94" t="s">
        <v>494</v>
      </c>
      <c r="C20" s="97"/>
    </row>
    <row r="21" spans="1:3">
      <c r="A21" s="93">
        <v>4</v>
      </c>
      <c r="B21" s="94"/>
      <c r="C21" s="97"/>
    </row>
    <row r="22" spans="1:3">
      <c r="A22" s="93">
        <v>5</v>
      </c>
      <c r="B22" s="94"/>
      <c r="C22" s="97"/>
    </row>
    <row r="23" spans="1:3">
      <c r="A23" s="93">
        <v>6</v>
      </c>
      <c r="B23" s="94"/>
      <c r="C23" s="97"/>
    </row>
    <row r="24" spans="1:3">
      <c r="A24" s="93">
        <v>7</v>
      </c>
      <c r="B24" s="94"/>
      <c r="C24" s="97"/>
    </row>
    <row r="25" spans="1:3">
      <c r="A25" s="93">
        <v>8</v>
      </c>
      <c r="B25" s="94"/>
      <c r="C25" s="97"/>
    </row>
    <row r="26" spans="1:3">
      <c r="A26" s="93">
        <v>9</v>
      </c>
      <c r="B26" s="94"/>
      <c r="C26" s="97"/>
    </row>
    <row r="27" spans="1:3" ht="15.75" customHeight="1">
      <c r="A27" s="93">
        <v>10</v>
      </c>
      <c r="B27" s="94"/>
      <c r="C27" s="98"/>
    </row>
    <row r="28" spans="1:3" ht="15.75" customHeight="1">
      <c r="A28" s="93"/>
      <c r="B28" s="94"/>
      <c r="C28" s="98"/>
    </row>
    <row r="29" spans="1:3" ht="30" customHeight="1">
      <c r="A29" s="93"/>
      <c r="B29" s="549" t="s">
        <v>83</v>
      </c>
      <c r="C29" s="550"/>
    </row>
    <row r="30" spans="1:3" ht="15">
      <c r="A30" s="93">
        <v>1</v>
      </c>
      <c r="B30" s="489" t="s">
        <v>495</v>
      </c>
      <c r="C30" s="490">
        <v>1</v>
      </c>
    </row>
    <row r="31" spans="1:3" ht="15.75" customHeight="1">
      <c r="A31" s="93"/>
      <c r="B31" s="94"/>
      <c r="C31" s="95"/>
    </row>
    <row r="32" spans="1:3" ht="29.25" customHeight="1">
      <c r="A32" s="93"/>
      <c r="B32" s="549" t="s">
        <v>84</v>
      </c>
      <c r="C32" s="550"/>
    </row>
    <row r="33" spans="1:3">
      <c r="A33" s="93">
        <v>1</v>
      </c>
      <c r="B33" s="522" t="s">
        <v>496</v>
      </c>
      <c r="C33" s="493">
        <v>0.17</v>
      </c>
    </row>
    <row r="34" spans="1:3">
      <c r="A34" s="491">
        <v>2</v>
      </c>
      <c r="B34" s="492" t="s">
        <v>497</v>
      </c>
      <c r="C34" s="494">
        <v>0.13200000000000001</v>
      </c>
    </row>
    <row r="35" spans="1:3">
      <c r="A35" s="491">
        <v>3</v>
      </c>
      <c r="B35" s="492" t="s">
        <v>508</v>
      </c>
      <c r="C35" s="494">
        <v>0.125</v>
      </c>
    </row>
    <row r="36" spans="1:3">
      <c r="A36" s="491">
        <v>4</v>
      </c>
      <c r="B36" s="492" t="s">
        <v>498</v>
      </c>
      <c r="C36" s="494">
        <v>0.1</v>
      </c>
    </row>
    <row r="37" spans="1:3">
      <c r="A37" s="491">
        <v>5</v>
      </c>
      <c r="B37" s="492" t="s">
        <v>509</v>
      </c>
      <c r="C37" s="494">
        <v>8.5999999999999993E-2</v>
      </c>
    </row>
    <row r="38" spans="1:3" ht="15" thickBot="1">
      <c r="A38" s="99"/>
      <c r="B38" s="100"/>
      <c r="C38" s="101"/>
    </row>
  </sheetData>
  <mergeCells count="5">
    <mergeCell ref="B5:C5"/>
    <mergeCell ref="B16:C16"/>
    <mergeCell ref="B17:C17"/>
    <mergeCell ref="B32:C32"/>
    <mergeCell ref="B29:C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zoomScale="90" zoomScaleNormal="90" workbookViewId="0">
      <pane xSplit="1" ySplit="5" topLeftCell="B6" activePane="bottomRight" state="frozen"/>
      <selection activeCell="D6" sqref="D6:D41"/>
      <selection pane="topRight" activeCell="D6" sqref="D6:D41"/>
      <selection pane="bottomLeft" activeCell="D6" sqref="D6:D41"/>
      <selection pane="bottomRight" activeCell="D6" sqref="D6:D41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8">
      <c r="A1" s="319" t="s">
        <v>30</v>
      </c>
      <c r="B1" s="320" t="str">
        <f>'Info '!C2</f>
        <v>JSC ProCredit Bank</v>
      </c>
      <c r="C1" s="113"/>
      <c r="D1" s="113"/>
      <c r="E1" s="113"/>
      <c r="F1" s="15"/>
    </row>
    <row r="2" spans="1:8" s="102" customFormat="1" ht="15.75" customHeight="1">
      <c r="A2" s="319" t="s">
        <v>31</v>
      </c>
      <c r="B2" s="456">
        <f>'1. key ratios '!B2</f>
        <v>43646</v>
      </c>
    </row>
    <row r="3" spans="1:8" s="102" customFormat="1" ht="15.75" customHeight="1">
      <c r="A3" s="319"/>
    </row>
    <row r="4" spans="1:8" s="102" customFormat="1" ht="15.75" customHeight="1" thickBot="1">
      <c r="A4" s="321" t="s">
        <v>208</v>
      </c>
      <c r="B4" s="555" t="s">
        <v>354</v>
      </c>
      <c r="C4" s="556"/>
      <c r="D4" s="556"/>
      <c r="E4" s="556"/>
    </row>
    <row r="5" spans="1:8" s="106" customFormat="1" ht="17.45" customHeight="1">
      <c r="A5" s="251"/>
      <c r="B5" s="252"/>
      <c r="C5" s="104" t="s">
        <v>0</v>
      </c>
      <c r="D5" s="104" t="s">
        <v>1</v>
      </c>
      <c r="E5" s="105" t="s">
        <v>2</v>
      </c>
    </row>
    <row r="6" spans="1:8" s="15" customFormat="1" ht="14.45" customHeight="1">
      <c r="A6" s="322"/>
      <c r="B6" s="551" t="s">
        <v>361</v>
      </c>
      <c r="C6" s="551" t="s">
        <v>94</v>
      </c>
      <c r="D6" s="553" t="s">
        <v>207</v>
      </c>
      <c r="E6" s="554"/>
      <c r="G6" s="5"/>
    </row>
    <row r="7" spans="1:8" s="15" customFormat="1" ht="99.6" customHeight="1">
      <c r="A7" s="322"/>
      <c r="B7" s="552"/>
      <c r="C7" s="551"/>
      <c r="D7" s="360" t="s">
        <v>206</v>
      </c>
      <c r="E7" s="361" t="s">
        <v>362</v>
      </c>
      <c r="G7" s="5"/>
    </row>
    <row r="8" spans="1:8">
      <c r="A8" s="323">
        <v>1</v>
      </c>
      <c r="B8" s="362" t="s">
        <v>35</v>
      </c>
      <c r="C8" s="363">
        <v>43992213.5</v>
      </c>
      <c r="D8" s="363"/>
      <c r="E8" s="364">
        <v>43992213.5</v>
      </c>
      <c r="F8" s="519"/>
      <c r="G8" s="519"/>
      <c r="H8" s="519"/>
    </row>
    <row r="9" spans="1:8">
      <c r="A9" s="323">
        <v>2</v>
      </c>
      <c r="B9" s="362" t="s">
        <v>36</v>
      </c>
      <c r="C9" s="363">
        <v>201888826.78</v>
      </c>
      <c r="D9" s="363"/>
      <c r="E9" s="364">
        <v>201888826.78</v>
      </c>
      <c r="F9" s="519"/>
      <c r="G9" s="519"/>
      <c r="H9" s="519"/>
    </row>
    <row r="10" spans="1:8">
      <c r="A10" s="323">
        <v>3</v>
      </c>
      <c r="B10" s="362" t="s">
        <v>37</v>
      </c>
      <c r="C10" s="363">
        <v>88683842.210000008</v>
      </c>
      <c r="D10" s="363"/>
      <c r="E10" s="364">
        <v>88683842.210000008</v>
      </c>
      <c r="F10" s="519"/>
      <c r="G10" s="519"/>
      <c r="H10" s="519"/>
    </row>
    <row r="11" spans="1:8">
      <c r="A11" s="323">
        <v>4</v>
      </c>
      <c r="B11" s="362" t="s">
        <v>38</v>
      </c>
      <c r="C11" s="363">
        <v>0</v>
      </c>
      <c r="D11" s="363"/>
      <c r="E11" s="364"/>
      <c r="F11" s="519"/>
      <c r="G11" s="519"/>
      <c r="H11" s="519"/>
    </row>
    <row r="12" spans="1:8">
      <c r="A12" s="323">
        <v>5</v>
      </c>
      <c r="B12" s="362" t="s">
        <v>39</v>
      </c>
      <c r="C12" s="363">
        <v>32485329.059999999</v>
      </c>
      <c r="D12" s="363"/>
      <c r="E12" s="364">
        <v>32485329.059999999</v>
      </c>
      <c r="F12" s="519"/>
      <c r="G12" s="519"/>
      <c r="H12" s="519"/>
    </row>
    <row r="13" spans="1:8">
      <c r="A13" s="323">
        <v>6.1</v>
      </c>
      <c r="B13" s="365" t="s">
        <v>40</v>
      </c>
      <c r="C13" s="366">
        <v>1075886251.0011001</v>
      </c>
      <c r="D13" s="363"/>
      <c r="E13" s="364">
        <v>1075886251.0011001</v>
      </c>
      <c r="F13" s="519"/>
      <c r="G13" s="519"/>
      <c r="H13" s="519"/>
    </row>
    <row r="14" spans="1:8">
      <c r="A14" s="323">
        <v>6.2</v>
      </c>
      <c r="B14" s="367" t="s">
        <v>41</v>
      </c>
      <c r="C14" s="366">
        <v>-35807315.886774004</v>
      </c>
      <c r="D14" s="363"/>
      <c r="E14" s="364">
        <v>-35807315.886774004</v>
      </c>
      <c r="F14" s="519"/>
      <c r="G14" s="519"/>
      <c r="H14" s="519"/>
    </row>
    <row r="15" spans="1:8">
      <c r="A15" s="323">
        <v>6</v>
      </c>
      <c r="B15" s="362" t="s">
        <v>42</v>
      </c>
      <c r="C15" s="363">
        <v>1040078935.114326</v>
      </c>
      <c r="D15" s="363"/>
      <c r="E15" s="364">
        <v>1040078935.114326</v>
      </c>
      <c r="F15" s="519"/>
      <c r="G15" s="519"/>
      <c r="H15" s="519"/>
    </row>
    <row r="16" spans="1:8">
      <c r="A16" s="323">
        <v>7</v>
      </c>
      <c r="B16" s="362" t="s">
        <v>43</v>
      </c>
      <c r="C16" s="363">
        <v>6366823.370000001</v>
      </c>
      <c r="D16" s="363"/>
      <c r="E16" s="364">
        <v>6366823.370000001</v>
      </c>
      <c r="F16" s="519"/>
      <c r="G16" s="519"/>
      <c r="H16" s="519"/>
    </row>
    <row r="17" spans="1:8">
      <c r="A17" s="323">
        <v>8</v>
      </c>
      <c r="B17" s="362" t="s">
        <v>205</v>
      </c>
      <c r="C17" s="363">
        <v>0</v>
      </c>
      <c r="D17" s="363"/>
      <c r="E17" s="364"/>
      <c r="F17" s="519"/>
      <c r="G17" s="519"/>
      <c r="H17" s="519"/>
    </row>
    <row r="18" spans="1:8">
      <c r="A18" s="323">
        <v>9</v>
      </c>
      <c r="B18" s="362" t="s">
        <v>44</v>
      </c>
      <c r="C18" s="363">
        <v>6352456.2299999995</v>
      </c>
      <c r="D18" s="363">
        <v>6194572.1799999997</v>
      </c>
      <c r="E18" s="364">
        <v>157884.04999999981</v>
      </c>
      <c r="F18" s="519"/>
      <c r="G18" s="519"/>
      <c r="H18" s="519"/>
    </row>
    <row r="19" spans="1:8">
      <c r="A19" s="323">
        <v>10</v>
      </c>
      <c r="B19" s="362" t="s">
        <v>45</v>
      </c>
      <c r="C19" s="363">
        <v>62249021.770994805</v>
      </c>
      <c r="D19" s="363">
        <v>1320404.0499999998</v>
      </c>
      <c r="E19" s="364">
        <v>60928617.720994808</v>
      </c>
      <c r="F19" s="519"/>
      <c r="G19" s="519"/>
      <c r="H19" s="519"/>
    </row>
    <row r="20" spans="1:8">
      <c r="A20" s="323">
        <v>11</v>
      </c>
      <c r="B20" s="362" t="s">
        <v>46</v>
      </c>
      <c r="C20" s="363">
        <v>22070394.613399997</v>
      </c>
      <c r="D20" s="363"/>
      <c r="E20" s="364">
        <v>22070394.613399997</v>
      </c>
      <c r="F20" s="519"/>
      <c r="G20" s="519"/>
      <c r="H20" s="519"/>
    </row>
    <row r="21" spans="1:8" ht="26.25" thickBot="1">
      <c r="A21" s="197"/>
      <c r="B21" s="324" t="s">
        <v>364</v>
      </c>
      <c r="C21" s="253">
        <v>1504167842.6487207</v>
      </c>
      <c r="D21" s="253">
        <v>7514976.2299999995</v>
      </c>
      <c r="E21" s="368">
        <v>1496652866.4187205</v>
      </c>
      <c r="F21" s="519"/>
      <c r="G21" s="519"/>
      <c r="H21" s="519"/>
    </row>
    <row r="22" spans="1:8">
      <c r="A22" s="5"/>
      <c r="B22" s="5"/>
      <c r="C22" s="5"/>
      <c r="D22" s="5"/>
      <c r="E22" s="5"/>
    </row>
    <row r="23" spans="1:8">
      <c r="A23" s="5"/>
      <c r="B23" s="5"/>
      <c r="C23" s="5"/>
      <c r="D23" s="5"/>
      <c r="E23" s="5"/>
    </row>
    <row r="25" spans="1:8" s="4" customFormat="1">
      <c r="B25" s="108"/>
      <c r="F25" s="5"/>
      <c r="G25" s="5"/>
    </row>
    <row r="26" spans="1:8" s="4" customFormat="1">
      <c r="B26" s="108"/>
      <c r="F26" s="5"/>
      <c r="G26" s="5"/>
    </row>
    <row r="27" spans="1:8" s="4" customFormat="1">
      <c r="B27" s="108"/>
      <c r="F27" s="5"/>
      <c r="G27" s="5"/>
    </row>
    <row r="28" spans="1:8" s="4" customFormat="1">
      <c r="B28" s="108"/>
      <c r="F28" s="5"/>
      <c r="G28" s="5"/>
    </row>
    <row r="29" spans="1:8" s="4" customFormat="1">
      <c r="B29" s="108"/>
      <c r="F29" s="5"/>
      <c r="G29" s="5"/>
    </row>
    <row r="30" spans="1:8" s="4" customFormat="1">
      <c r="B30" s="108"/>
      <c r="F30" s="5"/>
      <c r="G30" s="5"/>
    </row>
    <row r="31" spans="1:8" s="4" customFormat="1">
      <c r="B31" s="108"/>
      <c r="F31" s="5"/>
      <c r="G31" s="5"/>
    </row>
    <row r="32" spans="1:8" s="4" customFormat="1">
      <c r="B32" s="108"/>
      <c r="F32" s="5"/>
      <c r="G32" s="5"/>
    </row>
    <row r="33" spans="2:7" s="4" customFormat="1">
      <c r="B33" s="108"/>
      <c r="F33" s="5"/>
      <c r="G33" s="5"/>
    </row>
    <row r="34" spans="2:7" s="4" customFormat="1">
      <c r="B34" s="108"/>
      <c r="F34" s="5"/>
      <c r="G34" s="5"/>
    </row>
    <row r="35" spans="2:7" s="4" customFormat="1">
      <c r="B35" s="108"/>
      <c r="F35" s="5"/>
      <c r="G35" s="5"/>
    </row>
    <row r="36" spans="2:7" s="4" customFormat="1">
      <c r="B36" s="108"/>
      <c r="F36" s="5"/>
      <c r="G36" s="5"/>
    </row>
    <row r="37" spans="2:7" s="4" customFormat="1">
      <c r="B37" s="108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D6" sqref="D6:D41"/>
      <selection pane="topRight" activeCell="D6" sqref="D6:D41"/>
      <selection pane="bottomLeft" activeCell="D6" sqref="D6:D41"/>
      <selection pane="bottomRight" activeCell="D6" sqref="D6:D41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30</v>
      </c>
      <c r="B1" s="4" t="str">
        <f>'Info '!C2</f>
        <v>JSC ProCredit Bank</v>
      </c>
    </row>
    <row r="2" spans="1:6" s="102" customFormat="1" ht="15.75" customHeight="1">
      <c r="A2" s="2" t="s">
        <v>31</v>
      </c>
      <c r="B2" s="453">
        <f>'1. key ratios '!B2</f>
        <v>43646</v>
      </c>
      <c r="C2" s="4"/>
      <c r="D2" s="4"/>
      <c r="E2" s="4"/>
      <c r="F2" s="4"/>
    </row>
    <row r="3" spans="1:6" s="102" customFormat="1" ht="15.75" customHeight="1">
      <c r="C3" s="4"/>
      <c r="D3" s="4"/>
      <c r="E3" s="4"/>
      <c r="F3" s="4"/>
    </row>
    <row r="4" spans="1:6" s="102" customFormat="1" ht="13.5" thickBot="1">
      <c r="A4" s="102" t="s">
        <v>85</v>
      </c>
      <c r="B4" s="325" t="s">
        <v>341</v>
      </c>
      <c r="C4" s="103" t="s">
        <v>73</v>
      </c>
      <c r="D4" s="4"/>
      <c r="E4" s="4"/>
      <c r="F4" s="4"/>
    </row>
    <row r="5" spans="1:6">
      <c r="A5" s="258">
        <v>1</v>
      </c>
      <c r="B5" s="326" t="s">
        <v>363</v>
      </c>
      <c r="C5" s="259">
        <v>1496652866.4187205</v>
      </c>
      <c r="D5" s="229"/>
    </row>
    <row r="6" spans="1:6" s="260" customFormat="1">
      <c r="A6" s="109">
        <v>2.1</v>
      </c>
      <c r="B6" s="255" t="s">
        <v>342</v>
      </c>
      <c r="C6" s="186">
        <v>99009893.300220996</v>
      </c>
      <c r="D6" s="229"/>
    </row>
    <row r="7" spans="1:6" s="87" customFormat="1" outlineLevel="1">
      <c r="A7" s="82">
        <v>2.2000000000000002</v>
      </c>
      <c r="B7" s="83" t="s">
        <v>343</v>
      </c>
      <c r="C7" s="261">
        <v>105139555.5654</v>
      </c>
      <c r="D7" s="229"/>
    </row>
    <row r="8" spans="1:6" s="87" customFormat="1" ht="25.5">
      <c r="A8" s="82">
        <v>3</v>
      </c>
      <c r="B8" s="256" t="s">
        <v>344</v>
      </c>
      <c r="C8" s="262">
        <v>1700802315.2843413</v>
      </c>
      <c r="D8" s="229"/>
    </row>
    <row r="9" spans="1:6" s="260" customFormat="1">
      <c r="A9" s="109">
        <v>4</v>
      </c>
      <c r="B9" s="111" t="s">
        <v>88</v>
      </c>
      <c r="C9" s="186">
        <v>20331519.892774001</v>
      </c>
      <c r="D9" s="229"/>
    </row>
    <row r="10" spans="1:6" s="87" customFormat="1" outlineLevel="1">
      <c r="A10" s="82">
        <v>5.0999999999999996</v>
      </c>
      <c r="B10" s="83" t="s">
        <v>345</v>
      </c>
      <c r="C10" s="261">
        <v>-40918796.39521829</v>
      </c>
      <c r="D10" s="229"/>
    </row>
    <row r="11" spans="1:6" s="87" customFormat="1" outlineLevel="1">
      <c r="A11" s="82">
        <v>5.2</v>
      </c>
      <c r="B11" s="83" t="s">
        <v>346</v>
      </c>
      <c r="C11" s="261">
        <v>-103036764.45409201</v>
      </c>
      <c r="D11" s="229"/>
    </row>
    <row r="12" spans="1:6" s="87" customFormat="1">
      <c r="A12" s="82">
        <v>6</v>
      </c>
      <c r="B12" s="254" t="s">
        <v>87</v>
      </c>
      <c r="C12" s="261"/>
      <c r="D12" s="229"/>
    </row>
    <row r="13" spans="1:6" s="87" customFormat="1" ht="13.5" thickBot="1">
      <c r="A13" s="84">
        <v>7</v>
      </c>
      <c r="B13" s="257" t="s">
        <v>292</v>
      </c>
      <c r="C13" s="263">
        <v>1577178274.327805</v>
      </c>
      <c r="D13" s="229"/>
    </row>
    <row r="15" spans="1:6">
      <c r="A15" s="278"/>
      <c r="B15" s="278"/>
    </row>
    <row r="16" spans="1:6">
      <c r="A16" s="278"/>
      <c r="B16" s="278"/>
    </row>
    <row r="17" spans="1:5" ht="15">
      <c r="A17" s="273"/>
      <c r="B17" s="274"/>
      <c r="C17" s="278"/>
      <c r="D17" s="278"/>
      <c r="E17" s="278"/>
    </row>
    <row r="18" spans="1:5" ht="15">
      <c r="A18" s="279"/>
      <c r="B18" s="280"/>
      <c r="C18" s="278"/>
      <c r="D18" s="278"/>
      <c r="E18" s="278"/>
    </row>
    <row r="19" spans="1:5">
      <c r="A19" s="281"/>
      <c r="B19" s="275"/>
      <c r="C19" s="278"/>
      <c r="D19" s="278"/>
      <c r="E19" s="278"/>
    </row>
    <row r="20" spans="1:5">
      <c r="A20" s="282"/>
      <c r="B20" s="276"/>
      <c r="C20" s="278"/>
      <c r="D20" s="278"/>
      <c r="E20" s="278"/>
    </row>
    <row r="21" spans="1:5">
      <c r="A21" s="282"/>
      <c r="B21" s="280"/>
      <c r="C21" s="278"/>
      <c r="D21" s="278"/>
      <c r="E21" s="278"/>
    </row>
    <row r="22" spans="1:5">
      <c r="A22" s="281"/>
      <c r="B22" s="277"/>
      <c r="C22" s="278"/>
      <c r="D22" s="278"/>
      <c r="E22" s="278"/>
    </row>
    <row r="23" spans="1:5">
      <c r="A23" s="282"/>
      <c r="B23" s="276"/>
      <c r="C23" s="278"/>
      <c r="D23" s="278"/>
      <c r="E23" s="278"/>
    </row>
    <row r="24" spans="1:5">
      <c r="A24" s="282"/>
      <c r="B24" s="276"/>
      <c r="C24" s="278"/>
      <c r="D24" s="278"/>
      <c r="E24" s="278"/>
    </row>
    <row r="25" spans="1:5">
      <c r="A25" s="282"/>
      <c r="B25" s="283"/>
      <c r="C25" s="278"/>
      <c r="D25" s="278"/>
      <c r="E25" s="278"/>
    </row>
    <row r="26" spans="1:5">
      <c r="A26" s="282"/>
      <c r="B26" s="280"/>
      <c r="C26" s="278"/>
      <c r="D26" s="278"/>
      <c r="E26" s="278"/>
    </row>
    <row r="27" spans="1:5">
      <c r="A27" s="278"/>
      <c r="B27" s="284"/>
      <c r="C27" s="278"/>
      <c r="D27" s="278"/>
      <c r="E27" s="278"/>
    </row>
    <row r="28" spans="1:5">
      <c r="A28" s="278"/>
      <c r="B28" s="284"/>
      <c r="C28" s="278"/>
      <c r="D28" s="278"/>
      <c r="E28" s="278"/>
    </row>
    <row r="29" spans="1:5">
      <c r="A29" s="278"/>
      <c r="B29" s="284"/>
      <c r="C29" s="278"/>
      <c r="D29" s="278"/>
      <c r="E29" s="278"/>
    </row>
    <row r="30" spans="1:5">
      <c r="A30" s="278"/>
      <c r="B30" s="284"/>
      <c r="C30" s="278"/>
      <c r="D30" s="278"/>
      <c r="E30" s="278"/>
    </row>
    <row r="31" spans="1:5">
      <c r="A31" s="278"/>
      <c r="B31" s="284"/>
      <c r="C31" s="278"/>
      <c r="D31" s="278"/>
      <c r="E31" s="278"/>
    </row>
    <row r="32" spans="1:5">
      <c r="A32" s="278"/>
      <c r="B32" s="284"/>
      <c r="C32" s="278"/>
      <c r="D32" s="278"/>
      <c r="E32" s="278"/>
    </row>
    <row r="33" spans="1:5">
      <c r="A33" s="278"/>
      <c r="B33" s="284"/>
      <c r="C33" s="278"/>
      <c r="D33" s="278"/>
      <c r="E33" s="278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I/K3HkHShdSBnZuSEQ08RKJcfrl+mcXNk2LNoCnRws0=</DigestValue>
    </Reference>
    <Reference Type="http://www.w3.org/2000/09/xmldsig#Object" URI="#idOfficeObject">
      <DigestMethod Algorithm="http://www.w3.org/2001/04/xmlenc#sha256"/>
      <DigestValue>DK/3qHzWMbCZIQpaztEgbZwKg5plYxA7lkLKxsbbmFs=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0fKwdTIT+hwen2nGskKWuInthFCTeQanamSTg/XtluM=</DigestValue>
    </Reference>
  </SignedInfo>
  <SignatureValue>EuZB5Omu3sZSf6cFHMec+FDF/DRJnOMFuvM+x30+22sPWKtmWyEymqavhZmihT094/vzfu9BWUqw
edzt7/JDNJgJfgtJU4/8Xx0hjitWCoVwsHPvddbKEqhz/Q6nm6XqK+yT1rKSqK4CITPyGT5ClcxE
hZWze89yfVLa4cLTQ3jp+fR4O5KkRiRWOEe2UX+Q+eKVLltQbZQjJiqIk9vpxcIU+AGs+N+qJLIJ
zhQdpNf5EafsdC+xj+WlOJuH/A/uZZUJINDjCaNVRaUP57AUDkdRfdRkEunc38JC+wOVYhEIHLs+
pBmDUA5c51rmaeeYaVlxKa6E1bfO/E6sX/9hzA==</SignatureValue>
  <KeyInfo>
    <X509Data>
      <X509Certificate>MIIGPzCCBSegAwIBAgIKXD4p0wACAAEN5jANBgkqhkiG9w0BAQsFADBKMRIwEAYKCZImiZPyLGQBGRYCZ2UxEzARBgoJkiaJk/IsZAEZFgNuYmcxHzAdBgNVBAMTFk5CRyBDbGFzcyAyIElOVCBTdWIgQ0EwHhcNMTkwMjIyMDczNTI4WhcNMjEwMjIxMDczNTI4WjA9MRswGQYDVQQKExJKU0MgUHJvQ3JlZGl0IEJhbmsxHjAcBgNVBAMTFUJQQyAtIE5hbmEgQ2hpa3ZhaWR6ZTCCASIwDQYJKoZIhvcNAQEBBQADggEPADCCAQoCggEBAOnz9SlTItJIRGA8Zr3jVvTNLV3f9OZJGC5ZASaM7do81dPt+IPZwdx+vWXhbDWMDc7SJdul+HwTsr31Do24tN1VGbUjylMIjS3KZE/iEnLs7hT9J8mlrtmJQL9BsAyoGw+PapkEqe81U4CgMbyRcK+pCsvPrCjLwSK9tl8z71k4EE2hwxH/0nyIz2xht4qvdr0QKn3b/FKV7LehGc+KLWvrmMoljQZg8RXZECKjm80mgi6Wg6c3jyWBBm5uzW9M3VUqjezkUn4LASjEQmHqroQPxX4s0K6zBNmXd9WesdhmjtCMXD2GUfIsSnksqVN35BDVOai0AkqJW/OOWI55hXUCAwEAAaOCAzIwggMuMDwGCSsGAQQBgjcVBwQvMC0GJSsGAQQBgjcVCOayYION9USGgZkJg7ihSoO+hHEEg8SRM4SDiF0CAWQCASMwHQYDVR0lBBYwFAYIKwYBBQUHAwIGCCsGAQUFBwMEMAsGA1UdDwQEAwIHgDAnBgkrBgEEAYI3FQoEGjAYMAoGCCsGAQUFBwMCMAoGCCsGAQUFBwMEMB0GA1UdDgQWBBThfjcBhgxGUaNKgNHM/iARD9XghD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IpLmNydDANBgkqhkiG9w0BAQsFAAOCAQEAJXFlc0tyHuV38GJQDvvJEw7Lb23TqCLL3/dLQEGpEFFm3pQF+oJGB2+VZNwe39ukQeJNYrt3fd0wGNLEO8uaolYVLIkYvC/fQopsotVw6WVfD5bYB6TKVFqJa6JCxqkHBIYqc2Eco/ATysRv8YLo1SOzWUje6jht5Ng9hBRE71ACPfaHH3Mfy7/sbhb2wsxLJiZlotTvgBh4F9GMTbhmk5P52G/s/OIQl9BjPOIqYz0c26Fdc0JEPlFJaN1hdVC87SWUcuGqpC6bUgBGRxHHu+Mb8P8GGCZTkrc1O+vmFH/3Km/xdgJFCILZiSb6k7bMmfVlak21giDIGwNQ11Lu4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tR1wgPnZbf+Gx1VdYXhfF5g4tJiS6iu8ViLhA7n+vWY=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+lE6uD9yuJBRLXG53YMLpHo8yAxDRumm4xAKKOjsEbk=</DigestValue>
      </Reference>
      <Reference URI="/xl/styles.xml?ContentType=application/vnd.openxmlformats-officedocument.spreadsheetml.styles+xml">
        <DigestMethod Algorithm="http://www.w3.org/2001/04/xmlenc#sha256"/>
        <DigestValue>V64+/H0SNSkyOWW9wyQ7VZ0JNBKExBhxBGFGoY5UV6g=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DgYeTEFbvc1wOH7sTOg+ESox593Vs+o4zZxU5JoxFug=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pkejVenN1gibrOTBSaU0/NJwIXWNtzTmYsUBeEoYrwc=</DigestValue>
      </Reference>
      <Reference URI="/xl/worksheets/sheet10.xml?ContentType=application/vnd.openxmlformats-officedocument.spreadsheetml.worksheet+xml">
        <DigestMethod Algorithm="http://www.w3.org/2001/04/xmlenc#sha256"/>
        <DigestValue>rKguLBO9X7TKQn1A3z2QMkMt88elt0gYW4SU1uTphIA=</DigestValue>
      </Reference>
      <Reference URI="/xl/worksheets/sheet11.xml?ContentType=application/vnd.openxmlformats-officedocument.spreadsheetml.worksheet+xml">
        <DigestMethod Algorithm="http://www.w3.org/2001/04/xmlenc#sha256"/>
        <DigestValue>PANeYdHq3se/Mxy+yNwUDcXYY2Hxbbx5pBGPgfZ6IO0=</DigestValue>
      </Reference>
      <Reference URI="/xl/worksheets/sheet12.xml?ContentType=application/vnd.openxmlformats-officedocument.spreadsheetml.worksheet+xml">
        <DigestMethod Algorithm="http://www.w3.org/2001/04/xmlenc#sha256"/>
        <DigestValue>kXa6LE7AF/RRHIO9wN2KgvwJTOtfSP6w5fNvKkGV9MA=</DigestValue>
      </Reference>
      <Reference URI="/xl/worksheets/sheet13.xml?ContentType=application/vnd.openxmlformats-officedocument.spreadsheetml.worksheet+xml">
        <DigestMethod Algorithm="http://www.w3.org/2001/04/xmlenc#sha256"/>
        <DigestValue>wcgjYCJOUOMT1DmFmbAxKANEjfL0UsbhSRvEhiskI8M=</DigestValue>
      </Reference>
      <Reference URI="/xl/worksheets/sheet14.xml?ContentType=application/vnd.openxmlformats-officedocument.spreadsheetml.worksheet+xml">
        <DigestMethod Algorithm="http://www.w3.org/2001/04/xmlenc#sha256"/>
        <DigestValue>aTpcAqrogrYAN+FvQuit+iO//IWQk6qVWEV/dkElrlA=</DigestValue>
      </Reference>
      <Reference URI="/xl/worksheets/sheet15.xml?ContentType=application/vnd.openxmlformats-officedocument.spreadsheetml.worksheet+xml">
        <DigestMethod Algorithm="http://www.w3.org/2001/04/xmlenc#sha256"/>
        <DigestValue>s7rmWvW4DNbxQZyniAAAjRRN/lvElt/vRgiPjPXbP+g=</DigestValue>
      </Reference>
      <Reference URI="/xl/worksheets/sheet16.xml?ContentType=application/vnd.openxmlformats-officedocument.spreadsheetml.worksheet+xml">
        <DigestMethod Algorithm="http://www.w3.org/2001/04/xmlenc#sha256"/>
        <DigestValue>yuLZLtH6b6ZCQy85I5uRtOB5IkDN0c0r2qHB2euaEKs=</DigestValue>
      </Reference>
      <Reference URI="/xl/worksheets/sheet17.xml?ContentType=application/vnd.openxmlformats-officedocument.spreadsheetml.worksheet+xml">
        <DigestMethod Algorithm="http://www.w3.org/2001/04/xmlenc#sha256"/>
        <DigestValue>iEr9xCRq2GkqEilsYH8KtomJdmBOSJIOuW/iAdH0E0Q=</DigestValue>
      </Reference>
      <Reference URI="/xl/worksheets/sheet18.xml?ContentType=application/vnd.openxmlformats-officedocument.spreadsheetml.worksheet+xml">
        <DigestMethod Algorithm="http://www.w3.org/2001/04/xmlenc#sha256"/>
        <DigestValue>jOU9ocWvqOS22UsCqXYmoA6QJLtBKmOOx9XMSURMrUQ=</DigestValue>
      </Reference>
      <Reference URI="/xl/worksheets/sheet2.xml?ContentType=application/vnd.openxmlformats-officedocument.spreadsheetml.worksheet+xml">
        <DigestMethod Algorithm="http://www.w3.org/2001/04/xmlenc#sha256"/>
        <DigestValue>VzywLiBRmgkkMSPK/zbBc6FHvYBi97cTZM+7LAMMtzA=</DigestValue>
      </Reference>
      <Reference URI="/xl/worksheets/sheet3.xml?ContentType=application/vnd.openxmlformats-officedocument.spreadsheetml.worksheet+xml">
        <DigestMethod Algorithm="http://www.w3.org/2001/04/xmlenc#sha256"/>
        <DigestValue>HQu6OJeaGh2cDAHAXvgm49D1ZFy5j0OT3sk7Z4GfsAU=</DigestValue>
      </Reference>
      <Reference URI="/xl/worksheets/sheet4.xml?ContentType=application/vnd.openxmlformats-officedocument.spreadsheetml.worksheet+xml">
        <DigestMethod Algorithm="http://www.w3.org/2001/04/xmlenc#sha256"/>
        <DigestValue>vq2jraFhp9wDFJjOGifztnYrqjLu11teONlCyHk5uOc=</DigestValue>
      </Reference>
      <Reference URI="/xl/worksheets/sheet5.xml?ContentType=application/vnd.openxmlformats-officedocument.spreadsheetml.worksheet+xml">
        <DigestMethod Algorithm="http://www.w3.org/2001/04/xmlenc#sha256"/>
        <DigestValue>HwLy5/+pIzRfvc542OcsnfQwsaU+zKfOQbGrMS0SGjg=</DigestValue>
      </Reference>
      <Reference URI="/xl/worksheets/sheet6.xml?ContentType=application/vnd.openxmlformats-officedocument.spreadsheetml.worksheet+xml">
        <DigestMethod Algorithm="http://www.w3.org/2001/04/xmlenc#sha256"/>
        <DigestValue>3Ppi0hngCBMdg6fy2iH5VGWQa7+oyuf8qdUgNbrE6Qc=</DigestValue>
      </Reference>
      <Reference URI="/xl/worksheets/sheet7.xml?ContentType=application/vnd.openxmlformats-officedocument.spreadsheetml.worksheet+xml">
        <DigestMethod Algorithm="http://www.w3.org/2001/04/xmlenc#sha256"/>
        <DigestValue>EWj1YWj31A9jQCOtyT5oWxGb3yjqrHV9udmPc1uTGuU=</DigestValue>
      </Reference>
      <Reference URI="/xl/worksheets/sheet8.xml?ContentType=application/vnd.openxmlformats-officedocument.spreadsheetml.worksheet+xml">
        <DigestMethod Algorithm="http://www.w3.org/2001/04/xmlenc#sha256"/>
        <DigestValue>96Rge6CbtF6vfk7T55p7/NsXn0kTGYVmA9Ac8rgg/2U=</DigestValue>
      </Reference>
      <Reference URI="/xl/worksheets/sheet9.xml?ContentType=application/vnd.openxmlformats-officedocument.spreadsheetml.worksheet+xml">
        <DigestMethod Algorithm="http://www.w3.org/2001/04/xmlenc#sha256"/>
        <DigestValue>FnzcZ6tcmgFgBaJ9bLgBZlc0KzgdO7ojOxUM+KWAgL8=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2019-07-30T13:43:41Z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2019-07-30T13:43:41Z</xd:SigningTime>
          <xd:SigningCertificate>
            <xd:Cert>
              <xd:CertDigest>
                <DigestMethod Algorithm="http://www.w3.org/2001/04/xmlenc#sha256"/>
                <DigestValue>bxks78yNysnIsQCPvXjBPsftg04T2xcw3eoC4WJlChQ=</DigestValue>
              </xd:CertDigest>
              <xd:IssuerSerial>
                <X509IssuerName>CN=NBG Class 2 INT Sub CA, DC=nbg, DC=ge</X509IssuerName>
                <X509SerialNumber>435604428309161582857702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UKcBpYvOZeg99Ap1FC8D3JoUvLLghPc3/bCBbPlKf0s=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UPy1ghYDA6Y75pgm4pUnGP5o/iAweOwOkm+FTknRhno=</DigestValue>
    </Reference>
  </SignedInfo>
  <SignatureValue>qoS52DEOSzE5Kq5NTfCNAyqJbVN9XGgyQqsYyY5gp/jZoQPP+LaUxOlYMa/A9D/a87KeYjSiDh5H
1sq3703T0U36ltRaR871qD6HuGqJ5hCkCMR8c3p+Bs/cgZnoG+0Pa7A7u6xZBe/QyCKBwdW+LPVl
otvCw+Iya7CgFp0jSZF/4DBCVl3GszQLEH5BSDOUocBunH4XbcIQblI5addB14iR8DQiQQfEh5lo
un324ZFYl8p+uUtF+IkdBi1iqUWy9+YihLsIK4ipckNNtM38PlOgzeAA0oBbXW5GL65xgNUwOLdQ
TB+ah4b2Aq2zPJjUalKbFfhCM/RBzCBa8NkJqg==</SignatureValue>
  <KeyInfo>
    <X509Data>
      <X509Certificate>MIIGPjCCBSagAwIBAgIKGq5exQACAACT1jANBgkqhkiG9w0BAQsFADBKMRIwEAYKCZImiZPyLGQBGRYCZ2UxEzARBgoJkiaJk/IsZAEZFgNuYmcxHzAdBgNVBAMTFk5CRyBDbGFzcyAyIElOVCBTdWIgQ0EwHhcNMTgwNjA2MDc0MTAwWhcNMjAwNjA1MDc0MTAwWjA8MRswGQYDVQQKExJKU0MgUHJvQ3JlZGl0IEJhbmsxHTAbBgNVBAMTFEJQQyAtIExldmFuIER2YWxpZHplMIIBIjANBgkqhkiG9w0BAQEFAAOCAQ8AMIIBCgKCAQEA2GamAsgAJOnsl0MAw6BSHxu3156BzTaNUiSKKvepneNEyYmAXhhRQ3vyvZaoNHAtAfuiEkXEjS1UpKsAg46FqJVZyVCi+xAt9J5txY7w3Qb8GuCedhkqzCRU+mfo8JodTp2O0c/SFPHxEtATb2uR8ZkQ4XtKwrv72A9fAGENG9y0guxieL6CDgSSiXyZabOIhkP1f6hrg51eFJ+eBQrTymJV7IzoIT000PqglXMkrxYP+et9UozxtDKY0ZQERtcVG8rQ3gLaSQCqGhtvMumvZv772hqf2WLuStSwVKgJuEP1/LotFYfbHnQQQ98FJMxNiE+P4rH+3c2GqFH7vtmLIQIDAQABo4IDMjCCAy4wPAYJKwYBBAGCNxUHBC8wLQYlKwYBBAGCNxUI5rJgg431RIaBmQmDuKFKg76EcQSDxJEzhIOIXQIBZAIBIzAdBgNVHSUEFjAUBggrBgEFBQcDAgYIKwYBBQUHAwQwCwYDVR0PBAQDAgeAMCcGCSsGAQQBgjcVCgQaMBgwCgYIKwYBBQUHAwIwCgYIKwYBBQUHAwQwHQYDVR0OBBYEFPR32anzbFzR2pBo2j0Mv32+7q/+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A8A7/alkBNTPWN2v84Gk8LvgdIKB3yJsI0Yu+YY+/uIqmD25u2vs6C4E1RWUnqAqaWhyNEtO7w4QzwKEcRIpW/Pw5RdEkorIst5lDvIkvevAVQ8KYz7QkGWCfWLunVNqsGL0DRqVaEybGfj9XW2gZP/YoU1Xvf+MIsRZkEXrIH+ZqSYpByRDz8iGH/ijB3u+VIJjKEpi+1JdYSEdE4kr1iZ2Q4rPr7to9tPOONXo5oPpm6N3limjYjwl/0VoC2FgI6MOP2fQuF/3Y/nH5FnCHDGVZFI/hZ1WZIKBWr5/auYJZs8HeZFHTjhksxdn6Pm8VvMACFhry/iyTj7+j6g8lP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tR1wgPnZbf+Gx1VdYXhfF5g4tJiS6iu8ViLhA7n+vWY=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+lE6uD9yuJBRLXG53YMLpHo8yAxDRumm4xAKKOjsEbk=</DigestValue>
      </Reference>
      <Reference URI="/xl/styles.xml?ContentType=application/vnd.openxmlformats-officedocument.spreadsheetml.styles+xml">
        <DigestMethod Algorithm="http://www.w3.org/2001/04/xmlenc#sha256"/>
        <DigestValue>V64+/H0SNSkyOWW9wyQ7VZ0JNBKExBhxBGFGoY5UV6g=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DgYeTEFbvc1wOH7sTOg+ESox593Vs+o4zZxU5JoxFug=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pkejVenN1gibrOTBSaU0/NJwIXWNtzTmYsUBeEoYrwc=</DigestValue>
      </Reference>
      <Reference URI="/xl/worksheets/sheet10.xml?ContentType=application/vnd.openxmlformats-officedocument.spreadsheetml.worksheet+xml">
        <DigestMethod Algorithm="http://www.w3.org/2001/04/xmlenc#sha256"/>
        <DigestValue>rKguLBO9X7TKQn1A3z2QMkMt88elt0gYW4SU1uTphIA=</DigestValue>
      </Reference>
      <Reference URI="/xl/worksheets/sheet11.xml?ContentType=application/vnd.openxmlformats-officedocument.spreadsheetml.worksheet+xml">
        <DigestMethod Algorithm="http://www.w3.org/2001/04/xmlenc#sha256"/>
        <DigestValue>PANeYdHq3se/Mxy+yNwUDcXYY2Hxbbx5pBGPgfZ6IO0=</DigestValue>
      </Reference>
      <Reference URI="/xl/worksheets/sheet12.xml?ContentType=application/vnd.openxmlformats-officedocument.spreadsheetml.worksheet+xml">
        <DigestMethod Algorithm="http://www.w3.org/2001/04/xmlenc#sha256"/>
        <DigestValue>kXa6LE7AF/RRHIO9wN2KgvwJTOtfSP6w5fNvKkGV9MA=</DigestValue>
      </Reference>
      <Reference URI="/xl/worksheets/sheet13.xml?ContentType=application/vnd.openxmlformats-officedocument.spreadsheetml.worksheet+xml">
        <DigestMethod Algorithm="http://www.w3.org/2001/04/xmlenc#sha256"/>
        <DigestValue>wcgjYCJOUOMT1DmFmbAxKANEjfL0UsbhSRvEhiskI8M=</DigestValue>
      </Reference>
      <Reference URI="/xl/worksheets/sheet14.xml?ContentType=application/vnd.openxmlformats-officedocument.spreadsheetml.worksheet+xml">
        <DigestMethod Algorithm="http://www.w3.org/2001/04/xmlenc#sha256"/>
        <DigestValue>aTpcAqrogrYAN+FvQuit+iO//IWQk6qVWEV/dkElrlA=</DigestValue>
      </Reference>
      <Reference URI="/xl/worksheets/sheet15.xml?ContentType=application/vnd.openxmlformats-officedocument.spreadsheetml.worksheet+xml">
        <DigestMethod Algorithm="http://www.w3.org/2001/04/xmlenc#sha256"/>
        <DigestValue>s7rmWvW4DNbxQZyniAAAjRRN/lvElt/vRgiPjPXbP+g=</DigestValue>
      </Reference>
      <Reference URI="/xl/worksheets/sheet16.xml?ContentType=application/vnd.openxmlformats-officedocument.spreadsheetml.worksheet+xml">
        <DigestMethod Algorithm="http://www.w3.org/2001/04/xmlenc#sha256"/>
        <DigestValue>yuLZLtH6b6ZCQy85I5uRtOB5IkDN0c0r2qHB2euaEKs=</DigestValue>
      </Reference>
      <Reference URI="/xl/worksheets/sheet17.xml?ContentType=application/vnd.openxmlformats-officedocument.spreadsheetml.worksheet+xml">
        <DigestMethod Algorithm="http://www.w3.org/2001/04/xmlenc#sha256"/>
        <DigestValue>iEr9xCRq2GkqEilsYH8KtomJdmBOSJIOuW/iAdH0E0Q=</DigestValue>
      </Reference>
      <Reference URI="/xl/worksheets/sheet18.xml?ContentType=application/vnd.openxmlformats-officedocument.spreadsheetml.worksheet+xml">
        <DigestMethod Algorithm="http://www.w3.org/2001/04/xmlenc#sha256"/>
        <DigestValue>jOU9ocWvqOS22UsCqXYmoA6QJLtBKmOOx9XMSURMrUQ=</DigestValue>
      </Reference>
      <Reference URI="/xl/worksheets/sheet2.xml?ContentType=application/vnd.openxmlformats-officedocument.spreadsheetml.worksheet+xml">
        <DigestMethod Algorithm="http://www.w3.org/2001/04/xmlenc#sha256"/>
        <DigestValue>VzywLiBRmgkkMSPK/zbBc6FHvYBi97cTZM+7LAMMtzA=</DigestValue>
      </Reference>
      <Reference URI="/xl/worksheets/sheet3.xml?ContentType=application/vnd.openxmlformats-officedocument.spreadsheetml.worksheet+xml">
        <DigestMethod Algorithm="http://www.w3.org/2001/04/xmlenc#sha256"/>
        <DigestValue>HQu6OJeaGh2cDAHAXvgm49D1ZFy5j0OT3sk7Z4GfsAU=</DigestValue>
      </Reference>
      <Reference URI="/xl/worksheets/sheet4.xml?ContentType=application/vnd.openxmlformats-officedocument.spreadsheetml.worksheet+xml">
        <DigestMethod Algorithm="http://www.w3.org/2001/04/xmlenc#sha256"/>
        <DigestValue>vq2jraFhp9wDFJjOGifztnYrqjLu11teONlCyHk5uOc=</DigestValue>
      </Reference>
      <Reference URI="/xl/worksheets/sheet5.xml?ContentType=application/vnd.openxmlformats-officedocument.spreadsheetml.worksheet+xml">
        <DigestMethod Algorithm="http://www.w3.org/2001/04/xmlenc#sha256"/>
        <DigestValue>HwLy5/+pIzRfvc542OcsnfQwsaU+zKfOQbGrMS0SGjg=</DigestValue>
      </Reference>
      <Reference URI="/xl/worksheets/sheet6.xml?ContentType=application/vnd.openxmlformats-officedocument.spreadsheetml.worksheet+xml">
        <DigestMethod Algorithm="http://www.w3.org/2001/04/xmlenc#sha256"/>
        <DigestValue>3Ppi0hngCBMdg6fy2iH5VGWQa7+oyuf8qdUgNbrE6Qc=</DigestValue>
      </Reference>
      <Reference URI="/xl/worksheets/sheet7.xml?ContentType=application/vnd.openxmlformats-officedocument.spreadsheetml.worksheet+xml">
        <DigestMethod Algorithm="http://www.w3.org/2001/04/xmlenc#sha256"/>
        <DigestValue>EWj1YWj31A9jQCOtyT5oWxGb3yjqrHV9udmPc1uTGuU=</DigestValue>
      </Reference>
      <Reference URI="/xl/worksheets/sheet8.xml?ContentType=application/vnd.openxmlformats-officedocument.spreadsheetml.worksheet+xml">
        <DigestMethod Algorithm="http://www.w3.org/2001/04/xmlenc#sha256"/>
        <DigestValue>96Rge6CbtF6vfk7T55p7/NsXn0kTGYVmA9Ac8rgg/2U=</DigestValue>
      </Reference>
      <Reference URI="/xl/worksheets/sheet9.xml?ContentType=application/vnd.openxmlformats-officedocument.spreadsheetml.worksheet+xml">
        <DigestMethod Algorithm="http://www.w3.org/2001/04/xmlenc#sha256"/>
        <DigestValue>FnzcZ6tcmgFgBaJ9bLgBZlc0KzgdO7ojOxUM+KWAgL8=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2019-07-30T14:12:42Z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2019-07-30T14:12:42Z</xd:SigningTime>
          <xd:SigningCertificate>
            <xd:Cert>
              <xd:CertDigest>
                <DigestMethod Algorithm="http://www.w3.org/2001/04/xmlenc#sha256"/>
                <DigestValue>iyI26JeZfxxiROhvB5k0tMU47o8oilhK+TzWxFAelHo=</DigestValue>
              </xd:CertDigest>
              <xd:IssuerSerial>
                <X509IssuerName>CN=NBG Class 2 INT Sub CA, DC=nbg, DC=ge</X509IssuerName>
                <X509SerialNumber>125998090887854804734934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2019-07-30T11:00:59Z</dcterms:modified>
</cp:coreProperties>
</file>