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35" tabRatio="919" activeTab="6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Off-Balance'!$B$6:$E$53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85" l="1"/>
  <c r="B2" i="75"/>
  <c r="B2" i="86"/>
  <c r="B2" i="52"/>
  <c r="B2" i="88"/>
  <c r="B2" i="73"/>
  <c r="B2" i="89"/>
  <c r="B2" i="69"/>
  <c r="B2" i="90"/>
  <c r="B2" i="64"/>
  <c r="B2" i="91"/>
  <c r="B2" i="93"/>
  <c r="B2" i="92"/>
  <c r="B2" i="83"/>
  <c r="F25" i="93" l="1"/>
  <c r="K25" i="93" l="1"/>
  <c r="J25" i="93"/>
  <c r="I25" i="93"/>
  <c r="H25" i="93"/>
  <c r="G25" i="93"/>
  <c r="B1" i="83" l="1"/>
  <c r="B1" i="85"/>
  <c r="B1" i="75"/>
  <c r="B1" i="86"/>
  <c r="B1" i="52"/>
  <c r="B1" i="88"/>
  <c r="B1" i="73"/>
  <c r="B1" i="89"/>
  <c r="B1" i="69"/>
  <c r="B1" i="90"/>
  <c r="B1" i="64"/>
  <c r="B1" i="91"/>
  <c r="B1" i="93"/>
  <c r="B1" i="92"/>
  <c r="B1" i="8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C21" i="92"/>
</calcChain>
</file>

<file path=xl/sharedStrings.xml><?xml version="1.0" encoding="utf-8"?>
<sst xmlns="http://schemas.openxmlformats.org/spreadsheetml/2006/main" count="677" uniqueCount="446">
  <si>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</si>
  <si>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</si>
  <si>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</si>
  <si>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</si>
  <si>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</si>
  <si>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</si>
  <si>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</si>
  <si>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</si>
  <si>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</si>
  <si>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</si>
  <si>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</si>
  <si>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</si>
  <si>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</si>
  <si>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</si>
  <si>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</si>
  <si>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</si>
  <si>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</si>
  <si>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</si>
  <si>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</si>
  <si>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</si>
  <si>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</si>
  <si>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</si>
  <si>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</si>
  <si>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</si>
  <si>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</si>
  <si>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</si>
  <si>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</si>
  <si>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</si>
  <si>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</si>
  <si>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</si>
  <si>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</si>
  <si>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</si>
  <si>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</si>
  <si>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</si>
  <si>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</si>
  <si>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</si>
  <si>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</si>
  <si>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</si>
  <si>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</si>
  <si>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</si>
  <si>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</si>
  <si>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</si>
  <si>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</si>
  <si>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</si>
  <si>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</si>
  <si>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</si>
  <si>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</si>
  <si>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</si>
  <si>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</si>
  <si>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</si>
  <si>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</si>
  <si>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</si>
  <si>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</si>
  <si>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</si>
  <si>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</si>
  <si>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</si>
  <si>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</si>
  <si>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</si>
  <si>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</si>
  <si>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</si>
  <si>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</si>
  <si>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</si>
  <si>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</si>
  <si>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</si>
  <si>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</si>
  <si>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</si>
  <si>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</si>
  <si>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</si>
  <si>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</si>
  <si>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</si>
  <si>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</si>
  <si>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</si>
  <si>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</si>
  <si>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</si>
  <si>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</si>
  <si>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</si>
  <si>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</si>
  <si>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</si>
  <si>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</si>
  <si>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</si>
  <si>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</si>
  <si>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</si>
  <si>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</si>
  <si>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</si>
  <si>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</si>
  <si>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</si>
  <si>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</si>
  <si>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</si>
  <si>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</si>
  <si>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</si>
  <si>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</si>
  <si>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</si>
  <si>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</si>
  <si>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</si>
  <si>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</si>
  <si>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</si>
  <si>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</si>
  <si>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</si>
  <si>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</si>
  <si>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</si>
  <si>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</si>
  <si>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</si>
  <si>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</si>
  <si>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</si>
  <si>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</si>
  <si>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</si>
  <si>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</si>
  <si>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</si>
  <si>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</si>
  <si>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</si>
  <si>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</si>
  <si>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</si>
  <si>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</si>
  <si>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</si>
  <si>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</si>
  <si>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</si>
  <si>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</si>
  <si>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</si>
  <si>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</si>
  <si>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</si>
  <si>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</si>
  <si>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</si>
  <si>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</si>
  <si>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</si>
  <si>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</si>
  <si>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</si>
  <si>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</si>
  <si>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</si>
  <si>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</si>
  <si>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</si>
  <si>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</si>
  <si>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</si>
  <si>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</si>
  <si>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</si>
  <si>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</si>
  <si>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</si>
  <si>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</si>
  <si>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</si>
  <si>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</si>
  <si>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</si>
  <si>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</si>
  <si>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</si>
  <si>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</si>
  <si>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</si>
  <si>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</si>
  <si>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</si>
  <si>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</si>
  <si>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</si>
  <si>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</si>
  <si>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</si>
  <si>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</si>
  <si>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</si>
  <si>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</si>
  <si>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</si>
  <si>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</si>
  <si>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</si>
  <si>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</si>
  <si>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</si>
  <si>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</si>
  <si>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</si>
  <si>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</si>
  <si>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</si>
  <si>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</si>
  <si>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</si>
  <si>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</si>
  <si>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</si>
  <si>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</si>
  <si>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</si>
  <si>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</si>
  <si>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</si>
  <si>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</si>
  <si>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</si>
  <si>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</si>
  <si>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</si>
  <si>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</si>
  <si>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</si>
  <si>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</si>
  <si>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</si>
  <si>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</si>
  <si>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</si>
  <si>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</si>
  <si>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</si>
  <si>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</si>
  <si>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</si>
  <si>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</si>
  <si>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</si>
  <si>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</si>
  <si>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</si>
  <si>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</si>
  <si>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</si>
  <si>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</si>
  <si>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</si>
  <si>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</si>
  <si>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</si>
  <si>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</si>
  <si>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</si>
  <si>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</si>
  <si>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</si>
  <si>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</si>
  <si>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</si>
  <si>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</si>
  <si>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</si>
  <si>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</si>
  <si>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</si>
  <si>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</si>
  <si>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</si>
  <si>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</si>
  <si>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</si>
  <si>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</si>
  <si>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</si>
  <si>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</si>
  <si>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</si>
  <si>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</si>
  <si>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</si>
  <si>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</si>
  <si>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</si>
  <si>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</si>
  <si>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</si>
  <si>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</si>
  <si>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</si>
  <si>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</si>
  <si>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</si>
  <si>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</si>
  <si>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</si>
  <si>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</si>
  <si>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</si>
  <si>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</si>
  <si>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</si>
  <si>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</si>
  <si>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</si>
  <si>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</si>
  <si>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</si>
  <si>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</si>
  <si>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</si>
  <si>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</si>
  <si>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</si>
  <si>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</si>
  <si>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</si>
  <si>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</si>
  <si>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</si>
  <si>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</si>
  <si>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</si>
  <si>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</si>
  <si>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</si>
  <si>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</si>
  <si>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</si>
  <si>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</si>
  <si>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</si>
  <si>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</si>
  <si>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</si>
  <si>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</si>
  <si>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</si>
  <si>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</si>
  <si>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</si>
  <si>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</si>
  <si>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</si>
  <si>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</si>
  <si>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</si>
  <si>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</si>
  <si>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</si>
  <si>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</si>
  <si>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</si>
  <si>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</si>
  <si>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</si>
  <si>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</si>
  <si>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</si>
  <si>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</si>
  <si>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</si>
  <si>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</si>
  <si>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</si>
  <si>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</si>
  <si>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</si>
  <si>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</si>
  <si>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</si>
  <si>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</si>
  <si>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</si>
  <si>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</si>
  <si>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</si>
  <si>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</si>
  <si>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</si>
  <si>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</si>
  <si>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</si>
  <si>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</si>
  <si>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</si>
  <si>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</si>
  <si>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</si>
  <si>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</si>
  <si>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</si>
  <si>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</si>
  <si>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</si>
  <si>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</si>
  <si>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</si>
  <si>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</si>
  <si>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</si>
  <si>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</si>
  <si>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</si>
  <si>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</si>
  <si>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</si>
  <si>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</si>
  <si>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</si>
  <si>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</si>
  <si>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</si>
  <si>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</si>
  <si>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</si>
  <si>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</si>
  <si>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</si>
  <si>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</si>
  <si>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</si>
  <si>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</si>
  <si>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</si>
  <si>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</si>
  <si>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</si>
  <si>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</si>
  <si>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</si>
  <si>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</si>
  <si>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</si>
  <si>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</si>
  <si>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</si>
  <si>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</si>
  <si>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</si>
  <si>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</si>
  <si>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</si>
  <si>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</si>
  <si>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</si>
  <si>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</si>
  <si>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</si>
  <si>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</si>
  <si>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</si>
  <si>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</si>
  <si>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</si>
  <si>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</si>
  <si>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</si>
  <si>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</si>
  <si>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</si>
  <si>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</si>
  <si>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</si>
  <si>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</si>
  <si>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</si>
  <si>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</si>
  <si>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</si>
  <si>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</si>
  <si>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</si>
  <si>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</si>
  <si>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</si>
  <si>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</si>
  <si>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</si>
  <si>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</si>
  <si>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</si>
  <si>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</si>
  <si>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</si>
  <si>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</si>
  <si>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</si>
  <si>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</si>
  <si>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</si>
  <si>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</si>
  <si>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</si>
  <si>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</si>
  <si>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</si>
  <si>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</si>
  <si>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</si>
  <si>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</si>
  <si>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</si>
  <si>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</si>
  <si>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</si>
  <si>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</si>
  <si>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</si>
  <si>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</si>
  <si>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</si>
  <si>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</si>
  <si>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</si>
  <si>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</si>
  <si>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</si>
  <si>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</si>
  <si>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</si>
  <si>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</si>
  <si>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</si>
  <si>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</si>
  <si>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</si>
  <si>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</si>
  <si>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</si>
  <si>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</si>
  <si>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</si>
  <si>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</si>
  <si>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</si>
  <si>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</si>
  <si>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</si>
  <si>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</si>
  <si>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</si>
  <si>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</si>
  <si>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</si>
  <si>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</si>
  <si>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</si>
  <si>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</si>
  <si>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</si>
  <si>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</si>
  <si>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</si>
  <si>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</si>
  <si>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</si>
  <si>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</si>
  <si>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</si>
  <si>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</si>
  <si>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</si>
  <si>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</si>
  <si>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</si>
  <si>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</si>
  <si>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</si>
  <si>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</si>
  <si>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</si>
  <si>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</si>
  <si>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</si>
  <si>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</si>
  <si>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</si>
  <si>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</si>
  <si>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</si>
  <si>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</si>
  <si>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</si>
  <si>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ProCredit Bank</t>
  </si>
  <si>
    <t>Ilir I. Aliu</t>
  </si>
  <si>
    <t>David Gabelashvili</t>
  </si>
  <si>
    <t>www.procreditbank.ge</t>
  </si>
  <si>
    <t>Jovanka Joleska Popovska</t>
  </si>
  <si>
    <t>Sandrine Massiani</t>
  </si>
  <si>
    <t>Wolfgang Bertelsmeier</t>
  </si>
  <si>
    <t>Marcel Zeitinger</t>
  </si>
  <si>
    <t>Ketevan Khuskivadze</t>
  </si>
  <si>
    <t>Alex Matua</t>
  </si>
  <si>
    <t>Natia Tkhilaishvili</t>
  </si>
  <si>
    <t>Zeitinger Invest GmbH</t>
  </si>
  <si>
    <t>KfW - Kreditanstalt für Wiederaufbau</t>
  </si>
  <si>
    <t>DOEN Foundation</t>
  </si>
  <si>
    <t>IFC - International Finance Corporation</t>
  </si>
  <si>
    <t>TIAA-CREF - Teachers Insurance and Annuity Association</t>
  </si>
  <si>
    <t>X</t>
  </si>
  <si>
    <t>Of which general loan loss reserves</t>
  </si>
  <si>
    <t>Of which above  10% of the share capital of other commercial entities</t>
  </si>
  <si>
    <t>Of which general reserves on off-balance items</t>
  </si>
  <si>
    <t>6.2.1</t>
  </si>
  <si>
    <t>table 9 (Capital), N39</t>
  </si>
  <si>
    <t>table 9 (Capital), N17</t>
  </si>
  <si>
    <t>table 9 (Capital), N37</t>
  </si>
  <si>
    <t>table 9 (Capital), N2</t>
  </si>
  <si>
    <t>table 9 (Capital), N3</t>
  </si>
  <si>
    <t>table 9 (Capital), N6</t>
  </si>
  <si>
    <t>CFO of a bank</t>
  </si>
  <si>
    <t/>
  </si>
  <si>
    <t>ProCredit Holding AG &amp; Co. KGaA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</si>
</sst>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  <numFmt numFmtId="198" formatCode="[$-409]mmmm\-yy;@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Geo_Arial"/>
      <family val="2"/>
    </font>
    <font>
      <sz val="10"/>
      <color theme="1"/>
      <name val="Sylfaen"/>
      <family val="1"/>
    </font>
    <font>
      <sz val="10"/>
      <color rgb="FF333333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4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1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7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4" fillId="0" borderId="67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71" fontId="84" fillId="0" borderId="65" xfId="0" applyNumberFormat="1" applyFont="1" applyBorder="1" applyAlignment="1">
      <alignment horizontal="center"/>
    </xf>
    <xf numFmtId="197" fontId="87" fillId="0" borderId="13" xfId="0" applyNumberFormat="1" applyFont="1" applyBorder="1" applyAlignment="1">
      <alignment vertical="center"/>
    </xf>
    <xf numFmtId="171" fontId="87" fillId="0" borderId="65" xfId="0" applyNumberFormat="1" applyFont="1" applyBorder="1" applyAlignment="1">
      <alignment horizontal="center"/>
    </xf>
    <xf numFmtId="197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71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171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71" fontId="86" fillId="36" borderId="60" xfId="0" applyNumberFormat="1" applyFont="1" applyFill="1" applyBorder="1" applyAlignment="1">
      <alignment horizontal="center"/>
    </xf>
    <xf numFmtId="197" fontId="84" fillId="0" borderId="17" xfId="0" applyNumberFormat="1" applyFont="1" applyBorder="1" applyAlignment="1">
      <alignment vertical="center"/>
    </xf>
    <xf numFmtId="171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7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7" fontId="86" fillId="36" borderId="62" xfId="0" applyNumberFormat="1" applyFont="1" applyFill="1" applyBorder="1" applyAlignment="1">
      <alignment vertical="center"/>
    </xf>
    <xf numFmtId="171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7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1" xfId="0" applyNumberFormat="1" applyFont="1" applyBorder="1" applyAlignment="1"/>
    <xf numFmtId="197" fontId="84" fillId="0" borderId="22" xfId="0" applyNumberFormat="1" applyFont="1" applyBorder="1" applyAlignment="1"/>
    <xf numFmtId="197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0" fillId="3" borderId="3" xfId="11" applyFont="1" applyFill="1" applyBorder="1" applyAlignment="1">
      <alignment horizontal="left" vertical="center"/>
    </xf>
    <xf numFmtId="0" fontId="89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0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89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0" fillId="3" borderId="3" xfId="9" applyFont="1" applyFill="1" applyBorder="1" applyAlignment="1" applyProtection="1">
      <alignment horizontal="left" vertical="center"/>
      <protection locked="0"/>
    </xf>
    <xf numFmtId="0" fontId="89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89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1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2" fillId="0" borderId="0" xfId="11" applyFont="1" applyFill="1" applyBorder="1" applyAlignment="1" applyProtection="1"/>
    <xf numFmtId="0" fontId="93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5" fillId="0" borderId="0" xfId="0" applyFont="1"/>
    <xf numFmtId="0" fontId="3" fillId="0" borderId="69" xfId="0" applyFont="1" applyBorder="1"/>
    <xf numFmtId="197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3" fillId="0" borderId="8" xfId="0" applyNumberFormat="1" applyFont="1" applyBorder="1"/>
    <xf numFmtId="197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0" borderId="3" xfId="0" applyNumberFormat="1" applyFont="1" applyBorder="1" applyAlignment="1"/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7" fillId="3" borderId="85" xfId="0" applyFont="1" applyFill="1" applyBorder="1" applyAlignment="1">
      <alignment horizontal="left"/>
    </xf>
    <xf numFmtId="0" fontId="97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3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3" fontId="9" fillId="37" borderId="27" xfId="20" applyBorder="1"/>
    <xf numFmtId="173" fontId="9" fillId="37" borderId="96" xfId="20" applyBorder="1"/>
    <xf numFmtId="173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173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98" fillId="36" borderId="87" xfId="0" applyNumberFormat="1" applyFont="1" applyFill="1" applyBorder="1" applyAlignment="1">
      <alignment vertical="center" wrapText="1"/>
    </xf>
    <xf numFmtId="3" fontId="98" fillId="36" borderId="88" xfId="0" applyNumberFormat="1" applyFont="1" applyFill="1" applyBorder="1" applyAlignment="1">
      <alignment vertical="center" wrapText="1"/>
    </xf>
    <xf numFmtId="3" fontId="98" fillId="0" borderId="87" xfId="0" applyNumberFormat="1" applyFont="1" applyBorder="1" applyAlignment="1">
      <alignment vertical="center" wrapText="1"/>
    </xf>
    <xf numFmtId="3" fontId="98" fillId="0" borderId="88" xfId="0" applyNumberFormat="1" applyFont="1" applyBorder="1" applyAlignment="1">
      <alignment vertical="center" wrapText="1"/>
    </xf>
    <xf numFmtId="3" fontId="98" fillId="0" borderId="87" xfId="0" applyNumberFormat="1" applyFont="1" applyFill="1" applyBorder="1" applyAlignment="1">
      <alignment vertical="center" wrapText="1"/>
    </xf>
    <xf numFmtId="3" fontId="98" fillId="36" borderId="25" xfId="0" applyNumberFormat="1" applyFont="1" applyFill="1" applyBorder="1" applyAlignment="1">
      <alignment vertical="center" wrapText="1"/>
    </xf>
    <xf numFmtId="3" fontId="98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2" fillId="0" borderId="21" xfId="0" applyFont="1" applyFill="1" applyBorder="1" applyAlignment="1">
      <alignment horizontal="right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right" vertical="center" wrapText="1"/>
    </xf>
    <xf numFmtId="0" fontId="92" fillId="2" borderId="21" xfId="0" applyFont="1" applyFill="1" applyBorder="1" applyAlignment="1">
      <alignment horizontal="right" vertical="center"/>
    </xf>
    <xf numFmtId="0" fontId="93" fillId="0" borderId="21" xfId="0" applyFont="1" applyFill="1" applyBorder="1" applyAlignment="1">
      <alignment horizontal="center" vertical="center" wrapText="1"/>
    </xf>
    <xf numFmtId="0" fontId="92" fillId="2" borderId="24" xfId="0" applyFont="1" applyFill="1" applyBorder="1" applyAlignment="1">
      <alignment horizontal="right" vertical="center"/>
    </xf>
    <xf numFmtId="198" fontId="2" fillId="0" borderId="0" xfId="0" applyNumberFormat="1" applyFont="1"/>
    <xf numFmtId="198" fontId="84" fillId="0" borderId="0" xfId="0" applyNumberFormat="1" applyFont="1"/>
    <xf numFmtId="198" fontId="3" fillId="0" borderId="0" xfId="0" applyNumberFormat="1" applyFont="1" applyFill="1"/>
    <xf numFmtId="198" fontId="2" fillId="0" borderId="0" xfId="11" applyNumberFormat="1" applyFont="1" applyFill="1" applyBorder="1" applyAlignment="1" applyProtection="1"/>
    <xf numFmtId="198" fontId="85" fillId="0" borderId="0" xfId="0" applyNumberFormat="1" applyFont="1"/>
    <xf numFmtId="0" fontId="99" fillId="0" borderId="93" xfId="0" applyFont="1" applyBorder="1" applyAlignment="1">
      <alignment wrapText="1"/>
    </xf>
    <xf numFmtId="9" fontId="3" fillId="0" borderId="91" xfId="20962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0" fontId="84" fillId="0" borderId="104" xfId="0" applyFont="1" applyBorder="1" applyAlignment="1"/>
    <xf numFmtId="170" fontId="84" fillId="0" borderId="23" xfId="20962" applyNumberFormat="1" applyFont="1" applyBorder="1" applyAlignment="1"/>
    <xf numFmtId="170" fontId="84" fillId="0" borderId="104" xfId="20962" applyNumberFormat="1" applyFont="1" applyBorder="1" applyAlignment="1"/>
    <xf numFmtId="169" fontId="2" fillId="0" borderId="3" xfId="7" applyNumberFormat="1" applyFont="1" applyFill="1" applyBorder="1" applyAlignment="1" applyProtection="1">
      <alignment horizontal="right"/>
      <protection locked="0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>
      <alignment horizontal="right"/>
    </xf>
    <xf numFmtId="169" fontId="2" fillId="3" borderId="3" xfId="7" applyNumberFormat="1" applyFont="1" applyFill="1" applyBorder="1" applyAlignment="1" applyProtection="1">
      <alignment horizontal="right"/>
      <protection locked="0"/>
    </xf>
    <xf numFmtId="169" fontId="2" fillId="3" borderId="3" xfId="7" applyNumberFormat="1" applyFont="1" applyFill="1" applyBorder="1" applyAlignment="1" applyProtection="1">
      <alignment horizontal="right"/>
    </xf>
    <xf numFmtId="169" fontId="2" fillId="3" borderId="22" xfId="7" applyNumberFormat="1" applyFont="1" applyFill="1" applyBorder="1" applyAlignment="1" applyProtection="1">
      <alignment horizontal="right"/>
    </xf>
    <xf numFmtId="169" fontId="45" fillId="0" borderId="3" xfId="7" applyNumberFormat="1" applyFont="1" applyFill="1" applyBorder="1" applyAlignment="1">
      <alignment horizontal="center"/>
    </xf>
    <xf numFmtId="169" fontId="45" fillId="3" borderId="3" xfId="7" applyNumberFormat="1" applyFont="1" applyFill="1" applyBorder="1" applyAlignment="1">
      <alignment horizontal="center"/>
    </xf>
    <xf numFmtId="169" fontId="2" fillId="0" borderId="3" xfId="7" applyNumberFormat="1" applyFont="1" applyFill="1" applyBorder="1" applyAlignment="1" applyProtection="1">
      <alignment horizontal="right" vertical="center"/>
      <protection locked="0"/>
    </xf>
    <xf numFmtId="169" fontId="2" fillId="36" borderId="25" xfId="7" applyNumberFormat="1" applyFont="1" applyFill="1" applyBorder="1" applyAlignment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center" vertical="center" wrapText="1"/>
    </xf>
    <xf numFmtId="0" fontId="2" fillId="0" borderId="88" xfId="0" applyFont="1" applyFill="1" applyBorder="1" applyAlignment="1" applyProtection="1">
      <alignment horizontal="center" vertical="center" wrapText="1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0" fontId="100" fillId="0" borderId="21" xfId="0" applyFont="1" applyBorder="1" applyAlignment="1">
      <alignment horizontal="center"/>
    </xf>
    <xf numFmtId="183" fontId="94" fillId="0" borderId="19" xfId="0" applyNumberFormat="1" applyFont="1" applyFill="1" applyBorder="1" applyAlignment="1">
      <alignment horizontal="left" vertical="center" wrapText="1" inden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197" fontId="94" fillId="0" borderId="87" xfId="0" applyNumberFormat="1" applyFont="1" applyFill="1" applyBorder="1" applyAlignment="1" applyProtection="1">
      <alignment vertical="center" wrapText="1"/>
      <protection locked="0"/>
    </xf>
    <xf numFmtId="197" fontId="3" fillId="0" borderId="87" xfId="0" applyNumberFormat="1" applyFont="1" applyFill="1" applyBorder="1" applyAlignment="1" applyProtection="1">
      <alignment vertical="center" wrapText="1"/>
      <protection locked="0"/>
    </xf>
    <xf numFmtId="197" fontId="3" fillId="0" borderId="88" xfId="0" applyNumberFormat="1" applyFont="1" applyFill="1" applyBorder="1" applyAlignment="1" applyProtection="1">
      <alignment vertical="center" wrapText="1"/>
      <protection locked="0"/>
    </xf>
    <xf numFmtId="197" fontId="94" fillId="0" borderId="87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87" xfId="20962" applyFont="1" applyFill="1" applyBorder="1" applyAlignment="1" applyProtection="1">
      <alignment horizontal="right" vertical="center" wrapText="1"/>
      <protection locked="0"/>
    </xf>
    <xf numFmtId="9" fontId="3" fillId="0" borderId="87" xfId="20962" applyFont="1" applyBorder="1" applyAlignment="1" applyProtection="1">
      <alignment vertical="center" wrapText="1"/>
      <protection locked="0"/>
    </xf>
    <xf numFmtId="9" fontId="3" fillId="0" borderId="88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92" fillId="2" borderId="87" xfId="20962" applyFont="1" applyFill="1" applyBorder="1" applyAlignment="1" applyProtection="1">
      <alignment vertical="center"/>
      <protection locked="0"/>
    </xf>
    <xf numFmtId="9" fontId="101" fillId="2" borderId="87" xfId="20962" applyFont="1" applyFill="1" applyBorder="1" applyAlignment="1" applyProtection="1">
      <alignment vertical="center"/>
      <protection locked="0"/>
    </xf>
    <xf numFmtId="9" fontId="101" fillId="2" borderId="88" xfId="20962" applyFont="1" applyFill="1" applyBorder="1" applyAlignment="1" applyProtection="1">
      <alignment vertical="center"/>
      <protection locked="0"/>
    </xf>
    <xf numFmtId="9" fontId="92" fillId="2" borderId="88" xfId="20962" applyFont="1" applyFill="1" applyBorder="1" applyAlignment="1" applyProtection="1">
      <alignment vertical="center"/>
      <protection locked="0"/>
    </xf>
    <xf numFmtId="197" fontId="92" fillId="2" borderId="87" xfId="0" applyNumberFormat="1" applyFont="1" applyFill="1" applyBorder="1" applyAlignment="1" applyProtection="1">
      <alignment vertical="center"/>
      <protection locked="0"/>
    </xf>
    <xf numFmtId="197" fontId="92" fillId="2" borderId="88" xfId="0" applyNumberFormat="1" applyFont="1" applyFill="1" applyBorder="1" applyAlignment="1" applyProtection="1">
      <alignment vertical="center"/>
      <protection locked="0"/>
    </xf>
    <xf numFmtId="197" fontId="101" fillId="2" borderId="87" xfId="0" applyNumberFormat="1" applyFont="1" applyFill="1" applyBorder="1" applyAlignment="1" applyProtection="1">
      <alignment vertical="center"/>
      <protection locked="0"/>
    </xf>
    <xf numFmtId="197" fontId="101" fillId="2" borderId="88" xfId="0" applyNumberFormat="1" applyFont="1" applyFill="1" applyBorder="1" applyAlignment="1" applyProtection="1">
      <alignment vertical="center"/>
      <protection locked="0"/>
    </xf>
    <xf numFmtId="197" fontId="101" fillId="2" borderId="26" xfId="0" applyNumberFormat="1" applyFont="1" applyFill="1" applyBorder="1" applyAlignment="1" applyProtection="1">
      <alignment vertical="center"/>
      <protection locked="0"/>
    </xf>
    <xf numFmtId="197" fontId="92" fillId="0" borderId="87" xfId="0" applyNumberFormat="1" applyFont="1" applyFill="1" applyBorder="1" applyAlignment="1" applyProtection="1">
      <alignment vertical="center"/>
      <protection locked="0"/>
    </xf>
    <xf numFmtId="9" fontId="92" fillId="0" borderId="25" xfId="20962" applyFont="1" applyFill="1" applyBorder="1" applyAlignment="1" applyProtection="1">
      <alignment vertical="center"/>
      <protection locked="0"/>
    </xf>
    <xf numFmtId="9" fontId="101" fillId="2" borderId="25" xfId="20962" applyFont="1" applyFill="1" applyBorder="1" applyAlignment="1" applyProtection="1">
      <alignment vertical="center"/>
      <protection locked="0"/>
    </xf>
    <xf numFmtId="169" fontId="9" fillId="37" borderId="0" xfId="7" applyNumberFormat="1" applyFont="1" applyFill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69" fontId="3" fillId="0" borderId="29" xfId="7" applyNumberFormat="1" applyFont="1" applyFill="1" applyBorder="1" applyAlignment="1">
      <alignment vertical="center"/>
    </xf>
    <xf numFmtId="169" fontId="3" fillId="0" borderId="20" xfId="7" applyNumberFormat="1" applyFont="1" applyFill="1" applyBorder="1" applyAlignment="1">
      <alignment vertical="center"/>
    </xf>
    <xf numFmtId="169" fontId="3" fillId="0" borderId="97" xfId="7" applyNumberFormat="1" applyFont="1" applyFill="1" applyBorder="1" applyAlignment="1">
      <alignment vertical="center"/>
    </xf>
    <xf numFmtId="169" fontId="3" fillId="0" borderId="98" xfId="7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70" fontId="4" fillId="0" borderId="101" xfId="20962" applyNumberFormat="1" applyFont="1" applyFill="1" applyBorder="1" applyAlignment="1">
      <alignment vertical="center"/>
    </xf>
    <xf numFmtId="9" fontId="4" fillId="0" borderId="102" xfId="20962" applyFont="1" applyFill="1" applyBorder="1" applyAlignment="1">
      <alignment vertical="center"/>
    </xf>
    <xf numFmtId="171" fontId="88" fillId="0" borderId="0" xfId="0" applyNumberFormat="1" applyFont="1" applyAlignment="1"/>
    <xf numFmtId="197" fontId="84" fillId="0" borderId="3" xfId="0" applyNumberFormat="1" applyFont="1" applyFill="1" applyBorder="1" applyAlignment="1"/>
    <xf numFmtId="10" fontId="3" fillId="0" borderId="0" xfId="0" applyNumberFormat="1" applyFont="1"/>
    <xf numFmtId="197" fontId="19" fillId="0" borderId="87" xfId="0" applyNumberFormat="1" applyFont="1" applyFill="1" applyBorder="1" applyAlignment="1" applyProtection="1">
      <alignment horizontal="right"/>
    </xf>
    <xf numFmtId="197" fontId="19" fillId="36" borderId="87" xfId="0" applyNumberFormat="1" applyFont="1" applyFill="1" applyBorder="1" applyAlignment="1" applyProtection="1">
      <alignment horizontal="right"/>
    </xf>
    <xf numFmtId="197" fontId="19" fillId="36" borderId="88" xfId="0" applyNumberFormat="1" applyFont="1" applyFill="1" applyBorder="1" applyAlignment="1" applyProtection="1">
      <alignment horizontal="right"/>
    </xf>
    <xf numFmtId="197" fontId="19" fillId="0" borderId="25" xfId="0" applyNumberFormat="1" applyFont="1" applyFill="1" applyBorder="1" applyAlignment="1" applyProtection="1">
      <alignment horizontal="right"/>
    </xf>
    <xf numFmtId="197" fontId="19" fillId="36" borderId="25" xfId="0" applyNumberFormat="1" applyFont="1" applyFill="1" applyBorder="1" applyAlignment="1" applyProtection="1">
      <alignment horizontal="right"/>
    </xf>
    <xf numFmtId="197" fontId="19" fillId="36" borderId="26" xfId="0" applyNumberFormat="1" applyFont="1" applyFill="1" applyBorder="1" applyAlignment="1" applyProtection="1">
      <alignment horizontal="right"/>
    </xf>
    <xf numFmtId="197" fontId="85" fillId="0" borderId="0" xfId="0" applyNumberFormat="1" applyFont="1"/>
    <xf numFmtId="169" fontId="84" fillId="0" borderId="0" xfId="0" applyNumberFormat="1" applyFont="1"/>
    <xf numFmtId="197" fontId="85" fillId="0" borderId="0" xfId="0" applyNumberFormat="1" applyFont="1" applyFill="1"/>
    <xf numFmtId="3" fontId="88" fillId="0" borderId="0" xfId="0" applyNumberFormat="1" applyFont="1"/>
    <xf numFmtId="197" fontId="84" fillId="0" borderId="0" xfId="0" applyNumberFormat="1" applyFont="1" applyBorder="1" applyAlignment="1">
      <alignment horizontal="center" vertical="center" wrapText="1"/>
    </xf>
    <xf numFmtId="197" fontId="3" fillId="0" borderId="0" xfId="0" applyNumberFormat="1" applyFont="1"/>
    <xf numFmtId="169" fontId="3" fillId="0" borderId="0" xfId="0" applyNumberFormat="1" applyFont="1"/>
    <xf numFmtId="183" fontId="3" fillId="0" borderId="19" xfId="0" applyNumberFormat="1" applyFont="1" applyBorder="1" applyAlignment="1">
      <alignment horizontal="center" vertical="center" wrapText="1"/>
    </xf>
    <xf numFmtId="183" fontId="3" fillId="0" borderId="20" xfId="0" applyNumberFormat="1" applyFont="1" applyBorder="1" applyAlignment="1">
      <alignment horizontal="center" vertical="center" wrapText="1"/>
    </xf>
    <xf numFmtId="0" fontId="91" fillId="0" borderId="72" xfId="0" applyFont="1" applyBorder="1" applyAlignment="1">
      <alignment horizontal="left" wrapText="1"/>
    </xf>
    <xf numFmtId="0" fontId="91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6" fillId="3" borderId="78" xfId="13" applyFont="1" applyFill="1" applyBorder="1" applyAlignment="1" applyProtection="1">
      <alignment horizontal="center" vertical="center" wrapText="1"/>
      <protection locked="0"/>
    </xf>
    <xf numFmtId="0" fontId="96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7" fillId="0" borderId="58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6" sqref="C16"/>
    </sheetView>
  </sheetViews>
  <sheetFormatPr defaultColWidth="9.140625" defaultRowHeight="14.25"/>
  <cols>
    <col min="1" max="1" width="10.28515625" style="4" customWidth="1"/>
    <col min="2" max="2" width="98.85546875" style="5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4"/>
      <c r="B1" s="226" t="s">
        <v>350</v>
      </c>
      <c r="C1" s="184"/>
    </row>
    <row r="2" spans="1:3">
      <c r="A2" s="227">
        <v>1</v>
      </c>
      <c r="B2" s="363" t="s">
        <v>351</v>
      </c>
      <c r="C2" s="95" t="s">
        <v>416</v>
      </c>
    </row>
    <row r="3" spans="1:3">
      <c r="A3" s="227">
        <v>2</v>
      </c>
      <c r="B3" s="364" t="s">
        <v>347</v>
      </c>
      <c r="C3" s="95" t="s">
        <v>417</v>
      </c>
    </row>
    <row r="4" spans="1:3">
      <c r="A4" s="227">
        <v>3</v>
      </c>
      <c r="B4" s="365" t="s">
        <v>443</v>
      </c>
      <c r="C4" s="95" t="s">
        <v>418</v>
      </c>
    </row>
    <row r="5" spans="1:3">
      <c r="A5" s="228">
        <v>4</v>
      </c>
      <c r="B5" s="366" t="s">
        <v>348</v>
      </c>
      <c r="C5" s="95" t="s">
        <v>419</v>
      </c>
    </row>
    <row r="6" spans="1:3" s="229" customFormat="1" ht="45.75" customHeight="1">
      <c r="A6" s="465" t="s">
        <v>407</v>
      </c>
      <c r="B6" s="466"/>
      <c r="C6" s="466"/>
    </row>
    <row r="7" spans="1:3" ht="15">
      <c r="A7" s="230" t="s">
        <v>29</v>
      </c>
      <c r="B7" s="226" t="s">
        <v>349</v>
      </c>
    </row>
    <row r="8" spans="1:3">
      <c r="A8" s="184">
        <v>1</v>
      </c>
      <c r="B8" s="273" t="s">
        <v>20</v>
      </c>
    </row>
    <row r="9" spans="1:3">
      <c r="A9" s="184">
        <v>2</v>
      </c>
      <c r="B9" s="274" t="s">
        <v>21</v>
      </c>
    </row>
    <row r="10" spans="1:3">
      <c r="A10" s="184">
        <v>3</v>
      </c>
      <c r="B10" s="274" t="s">
        <v>22</v>
      </c>
    </row>
    <row r="11" spans="1:3">
      <c r="A11" s="184">
        <v>4</v>
      </c>
      <c r="B11" s="274" t="s">
        <v>23</v>
      </c>
      <c r="C11" s="99"/>
    </row>
    <row r="12" spans="1:3">
      <c r="A12" s="184">
        <v>5</v>
      </c>
      <c r="B12" s="274" t="s">
        <v>24</v>
      </c>
    </row>
    <row r="13" spans="1:3">
      <c r="A13" s="184">
        <v>6</v>
      </c>
      <c r="B13" s="275" t="s">
        <v>358</v>
      </c>
    </row>
    <row r="14" spans="1:3">
      <c r="A14" s="184">
        <v>7</v>
      </c>
      <c r="B14" s="274" t="s">
        <v>352</v>
      </c>
    </row>
    <row r="15" spans="1:3">
      <c r="A15" s="184">
        <v>8</v>
      </c>
      <c r="B15" s="274" t="s">
        <v>353</v>
      </c>
    </row>
    <row r="16" spans="1:3">
      <c r="A16" s="184">
        <v>9</v>
      </c>
      <c r="B16" s="274" t="s">
        <v>25</v>
      </c>
    </row>
    <row r="17" spans="1:2">
      <c r="A17" s="362" t="s">
        <v>406</v>
      </c>
      <c r="B17" s="361" t="s">
        <v>405</v>
      </c>
    </row>
    <row r="18" spans="1:2">
      <c r="A18" s="184">
        <v>10</v>
      </c>
      <c r="B18" s="274" t="s">
        <v>26</v>
      </c>
    </row>
    <row r="19" spans="1:2">
      <c r="A19" s="184">
        <v>11</v>
      </c>
      <c r="B19" s="275" t="s">
        <v>354</v>
      </c>
    </row>
    <row r="20" spans="1:2">
      <c r="A20" s="184">
        <v>12</v>
      </c>
      <c r="B20" s="275" t="s">
        <v>27</v>
      </c>
    </row>
    <row r="21" spans="1:2">
      <c r="A21" s="184">
        <v>13</v>
      </c>
      <c r="B21" s="276" t="s">
        <v>355</v>
      </c>
    </row>
    <row r="22" spans="1:2">
      <c r="A22" s="184">
        <v>14</v>
      </c>
      <c r="B22" s="273" t="s">
        <v>382</v>
      </c>
    </row>
    <row r="23" spans="1:2">
      <c r="A23" s="231">
        <v>15</v>
      </c>
      <c r="B23" s="275" t="s">
        <v>28</v>
      </c>
    </row>
    <row r="24" spans="1:2">
      <c r="A24" s="102"/>
      <c r="B24" s="15"/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GridLines="0" zoomScaleNormal="100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D6" sqref="D6:D52"/>
    </sheetView>
  </sheetViews>
  <sheetFormatPr defaultColWidth="9.140625" defaultRowHeight="12.75"/>
  <cols>
    <col min="1" max="1" width="9.5703125" style="10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90" customFormat="1" ht="15.75" customHeight="1">
      <c r="A2" s="90" t="s">
        <v>31</v>
      </c>
      <c r="B2" s="376">
        <f>'1. key ratios '!B2</f>
        <v>43373</v>
      </c>
    </row>
    <row r="3" spans="1:4" s="90" customFormat="1" ht="15.75" customHeight="1"/>
    <row r="4" spans="1:4" ht="13.5" thickBot="1">
      <c r="A4" s="102" t="s">
        <v>251</v>
      </c>
      <c r="B4" s="165" t="s">
        <v>250</v>
      </c>
    </row>
    <row r="5" spans="1:4">
      <c r="A5" s="103" t="s">
        <v>6</v>
      </c>
      <c r="B5" s="104"/>
      <c r="C5" s="105" t="s">
        <v>73</v>
      </c>
    </row>
    <row r="6" spans="1:4">
      <c r="A6" s="106">
        <v>1</v>
      </c>
      <c r="B6" s="107" t="s">
        <v>249</v>
      </c>
      <c r="C6" s="108">
        <v>170228466.46270001</v>
      </c>
      <c r="D6" s="218"/>
    </row>
    <row r="7" spans="1:4">
      <c r="A7" s="106">
        <v>2</v>
      </c>
      <c r="B7" s="109" t="s">
        <v>248</v>
      </c>
      <c r="C7" s="110">
        <v>88914815</v>
      </c>
      <c r="D7" s="218"/>
    </row>
    <row r="8" spans="1:4">
      <c r="A8" s="106">
        <v>3</v>
      </c>
      <c r="B8" s="111" t="s">
        <v>247</v>
      </c>
      <c r="C8" s="110">
        <v>36388151.469999999</v>
      </c>
      <c r="D8" s="218"/>
    </row>
    <row r="9" spans="1:4">
      <c r="A9" s="106">
        <v>4</v>
      </c>
      <c r="B9" s="111" t="s">
        <v>246</v>
      </c>
      <c r="C9" s="110">
        <v>0</v>
      </c>
      <c r="D9" s="218"/>
    </row>
    <row r="10" spans="1:4">
      <c r="A10" s="106">
        <v>5</v>
      </c>
      <c r="B10" s="111" t="s">
        <v>245</v>
      </c>
      <c r="C10" s="110">
        <v>0</v>
      </c>
      <c r="D10" s="218"/>
    </row>
    <row r="11" spans="1:4">
      <c r="A11" s="106">
        <v>6</v>
      </c>
      <c r="B11" s="112" t="s">
        <v>244</v>
      </c>
      <c r="C11" s="110">
        <v>44925499.992700011</v>
      </c>
      <c r="D11" s="218"/>
    </row>
    <row r="12" spans="1:4" s="75" customFormat="1">
      <c r="A12" s="106">
        <v>7</v>
      </c>
      <c r="B12" s="107" t="s">
        <v>243</v>
      </c>
      <c r="C12" s="113">
        <v>7457144.4899999984</v>
      </c>
      <c r="D12" s="218"/>
    </row>
    <row r="13" spans="1:4" s="75" customFormat="1">
      <c r="A13" s="106">
        <v>8</v>
      </c>
      <c r="B13" s="114" t="s">
        <v>242</v>
      </c>
      <c r="C13" s="115">
        <v>0</v>
      </c>
      <c r="D13" s="218"/>
    </row>
    <row r="14" spans="1:4" s="75" customFormat="1" ht="25.5">
      <c r="A14" s="106">
        <v>9</v>
      </c>
      <c r="B14" s="116" t="s">
        <v>241</v>
      </c>
      <c r="C14" s="115">
        <v>0</v>
      </c>
      <c r="D14" s="218"/>
    </row>
    <row r="15" spans="1:4" s="75" customFormat="1">
      <c r="A15" s="106">
        <v>10</v>
      </c>
      <c r="B15" s="117" t="s">
        <v>240</v>
      </c>
      <c r="C15" s="115">
        <v>1262572.3099999987</v>
      </c>
      <c r="D15" s="218"/>
    </row>
    <row r="16" spans="1:4" s="75" customFormat="1">
      <c r="A16" s="106">
        <v>11</v>
      </c>
      <c r="B16" s="118" t="s">
        <v>239</v>
      </c>
      <c r="C16" s="115">
        <v>0</v>
      </c>
      <c r="D16" s="218"/>
    </row>
    <row r="17" spans="1:4" s="75" customFormat="1">
      <c r="A17" s="106">
        <v>12</v>
      </c>
      <c r="B17" s="117" t="s">
        <v>238</v>
      </c>
      <c r="C17" s="115">
        <v>0</v>
      </c>
      <c r="D17" s="218"/>
    </row>
    <row r="18" spans="1:4" s="75" customFormat="1">
      <c r="A18" s="106">
        <v>13</v>
      </c>
      <c r="B18" s="117" t="s">
        <v>237</v>
      </c>
      <c r="C18" s="115">
        <v>0</v>
      </c>
      <c r="D18" s="218"/>
    </row>
    <row r="19" spans="1:4" s="75" customFormat="1">
      <c r="A19" s="106">
        <v>14</v>
      </c>
      <c r="B19" s="117" t="s">
        <v>236</v>
      </c>
      <c r="C19" s="115">
        <v>0</v>
      </c>
      <c r="D19" s="218"/>
    </row>
    <row r="20" spans="1:4" s="75" customFormat="1">
      <c r="A20" s="106">
        <v>15</v>
      </c>
      <c r="B20" s="117" t="s">
        <v>235</v>
      </c>
      <c r="C20" s="115">
        <v>0</v>
      </c>
      <c r="D20" s="218"/>
    </row>
    <row r="21" spans="1:4" s="75" customFormat="1" ht="25.5">
      <c r="A21" s="106">
        <v>16</v>
      </c>
      <c r="B21" s="116" t="s">
        <v>234</v>
      </c>
      <c r="C21" s="115">
        <v>0</v>
      </c>
      <c r="D21" s="218"/>
    </row>
    <row r="22" spans="1:4" s="75" customFormat="1">
      <c r="A22" s="106">
        <v>17</v>
      </c>
      <c r="B22" s="119" t="s">
        <v>233</v>
      </c>
      <c r="C22" s="115">
        <v>6194572.1799999997</v>
      </c>
      <c r="D22" s="218"/>
    </row>
    <row r="23" spans="1:4" s="75" customFormat="1">
      <c r="A23" s="106">
        <v>18</v>
      </c>
      <c r="B23" s="116" t="s">
        <v>232</v>
      </c>
      <c r="C23" s="115">
        <v>0</v>
      </c>
      <c r="D23" s="218"/>
    </row>
    <row r="24" spans="1:4" s="75" customFormat="1" ht="25.5">
      <c r="A24" s="106">
        <v>19</v>
      </c>
      <c r="B24" s="116" t="s">
        <v>209</v>
      </c>
      <c r="C24" s="115">
        <v>0</v>
      </c>
      <c r="D24" s="218"/>
    </row>
    <row r="25" spans="1:4" s="75" customFormat="1">
      <c r="A25" s="106">
        <v>20</v>
      </c>
      <c r="B25" s="120" t="s">
        <v>231</v>
      </c>
      <c r="C25" s="115">
        <v>0</v>
      </c>
      <c r="D25" s="218"/>
    </row>
    <row r="26" spans="1:4" s="75" customFormat="1">
      <c r="A26" s="106">
        <v>21</v>
      </c>
      <c r="B26" s="120" t="s">
        <v>230</v>
      </c>
      <c r="C26" s="115">
        <v>0</v>
      </c>
      <c r="D26" s="218"/>
    </row>
    <row r="27" spans="1:4" s="75" customFormat="1">
      <c r="A27" s="106">
        <v>22</v>
      </c>
      <c r="B27" s="120" t="s">
        <v>229</v>
      </c>
      <c r="C27" s="115">
        <v>0</v>
      </c>
      <c r="D27" s="218"/>
    </row>
    <row r="28" spans="1:4" s="75" customFormat="1">
      <c r="A28" s="106">
        <v>23</v>
      </c>
      <c r="B28" s="121" t="s">
        <v>228</v>
      </c>
      <c r="C28" s="113">
        <v>162771321.9727</v>
      </c>
      <c r="D28" s="218"/>
    </row>
    <row r="29" spans="1:4" s="75" customFormat="1">
      <c r="A29" s="122"/>
      <c r="B29" s="123"/>
      <c r="C29" s="115"/>
      <c r="D29" s="218"/>
    </row>
    <row r="30" spans="1:4" s="75" customFormat="1">
      <c r="A30" s="122">
        <v>24</v>
      </c>
      <c r="B30" s="121" t="s">
        <v>227</v>
      </c>
      <c r="C30" s="113">
        <v>0</v>
      </c>
      <c r="D30" s="218"/>
    </row>
    <row r="31" spans="1:4" s="75" customFormat="1">
      <c r="A31" s="122">
        <v>25</v>
      </c>
      <c r="B31" s="111" t="s">
        <v>226</v>
      </c>
      <c r="C31" s="124">
        <v>0</v>
      </c>
      <c r="D31" s="218"/>
    </row>
    <row r="32" spans="1:4" s="75" customFormat="1">
      <c r="A32" s="122">
        <v>26</v>
      </c>
      <c r="B32" s="125" t="s">
        <v>308</v>
      </c>
      <c r="C32" s="115">
        <v>0</v>
      </c>
      <c r="D32" s="218"/>
    </row>
    <row r="33" spans="1:4" s="75" customFormat="1">
      <c r="A33" s="122">
        <v>27</v>
      </c>
      <c r="B33" s="125" t="s">
        <v>225</v>
      </c>
      <c r="C33" s="115">
        <v>0</v>
      </c>
      <c r="D33" s="218"/>
    </row>
    <row r="34" spans="1:4" s="75" customFormat="1">
      <c r="A34" s="122">
        <v>28</v>
      </c>
      <c r="B34" s="111" t="s">
        <v>224</v>
      </c>
      <c r="C34" s="115">
        <v>0</v>
      </c>
      <c r="D34" s="218"/>
    </row>
    <row r="35" spans="1:4" s="75" customFormat="1">
      <c r="A35" s="122">
        <v>29</v>
      </c>
      <c r="B35" s="121" t="s">
        <v>223</v>
      </c>
      <c r="C35" s="113">
        <v>0</v>
      </c>
      <c r="D35" s="218"/>
    </row>
    <row r="36" spans="1:4" s="75" customFormat="1">
      <c r="A36" s="122">
        <v>30</v>
      </c>
      <c r="B36" s="116" t="s">
        <v>222</v>
      </c>
      <c r="C36" s="115">
        <v>0</v>
      </c>
      <c r="D36" s="218"/>
    </row>
    <row r="37" spans="1:4" s="75" customFormat="1">
      <c r="A37" s="122">
        <v>31</v>
      </c>
      <c r="B37" s="117" t="s">
        <v>221</v>
      </c>
      <c r="C37" s="115">
        <v>0</v>
      </c>
      <c r="D37" s="218"/>
    </row>
    <row r="38" spans="1:4" s="75" customFormat="1" ht="25.5">
      <c r="A38" s="122">
        <v>32</v>
      </c>
      <c r="B38" s="116" t="s">
        <v>220</v>
      </c>
      <c r="C38" s="115">
        <v>0</v>
      </c>
      <c r="D38" s="218"/>
    </row>
    <row r="39" spans="1:4" s="75" customFormat="1" ht="25.5">
      <c r="A39" s="122">
        <v>33</v>
      </c>
      <c r="B39" s="116" t="s">
        <v>209</v>
      </c>
      <c r="C39" s="115">
        <v>0</v>
      </c>
      <c r="D39" s="218"/>
    </row>
    <row r="40" spans="1:4" s="75" customFormat="1">
      <c r="A40" s="122">
        <v>34</v>
      </c>
      <c r="B40" s="120" t="s">
        <v>219</v>
      </c>
      <c r="C40" s="115">
        <v>0</v>
      </c>
      <c r="D40" s="218"/>
    </row>
    <row r="41" spans="1:4" s="75" customFormat="1">
      <c r="A41" s="122">
        <v>35</v>
      </c>
      <c r="B41" s="121" t="s">
        <v>218</v>
      </c>
      <c r="C41" s="113">
        <v>0</v>
      </c>
      <c r="D41" s="218"/>
    </row>
    <row r="42" spans="1:4" s="75" customFormat="1">
      <c r="A42" s="122"/>
      <c r="B42" s="123"/>
      <c r="C42" s="115"/>
      <c r="D42" s="218"/>
    </row>
    <row r="43" spans="1:4" s="75" customFormat="1">
      <c r="A43" s="122">
        <v>36</v>
      </c>
      <c r="B43" s="126" t="s">
        <v>217</v>
      </c>
      <c r="C43" s="113">
        <v>60534207.147948094</v>
      </c>
      <c r="D43" s="218"/>
    </row>
    <row r="44" spans="1:4" s="75" customFormat="1">
      <c r="A44" s="122">
        <v>37</v>
      </c>
      <c r="B44" s="111" t="s">
        <v>216</v>
      </c>
      <c r="C44" s="115">
        <v>47071800</v>
      </c>
      <c r="D44" s="218"/>
    </row>
    <row r="45" spans="1:4" s="75" customFormat="1">
      <c r="A45" s="122">
        <v>38</v>
      </c>
      <c r="B45" s="111" t="s">
        <v>215</v>
      </c>
      <c r="C45" s="115">
        <v>0</v>
      </c>
      <c r="D45" s="218"/>
    </row>
    <row r="46" spans="1:4" s="75" customFormat="1">
      <c r="A46" s="122">
        <v>39</v>
      </c>
      <c r="B46" s="111" t="s">
        <v>214</v>
      </c>
      <c r="C46" s="115">
        <v>13462407.147948094</v>
      </c>
      <c r="D46" s="218"/>
    </row>
    <row r="47" spans="1:4" s="75" customFormat="1">
      <c r="A47" s="122">
        <v>40</v>
      </c>
      <c r="B47" s="126" t="s">
        <v>213</v>
      </c>
      <c r="C47" s="113">
        <v>0</v>
      </c>
      <c r="D47" s="218"/>
    </row>
    <row r="48" spans="1:4" s="75" customFormat="1">
      <c r="A48" s="122">
        <v>41</v>
      </c>
      <c r="B48" s="116" t="s">
        <v>212</v>
      </c>
      <c r="C48" s="115">
        <v>0</v>
      </c>
      <c r="D48" s="218"/>
    </row>
    <row r="49" spans="1:4" s="75" customFormat="1">
      <c r="A49" s="122">
        <v>42</v>
      </c>
      <c r="B49" s="117" t="s">
        <v>211</v>
      </c>
      <c r="C49" s="115">
        <v>0</v>
      </c>
      <c r="D49" s="218"/>
    </row>
    <row r="50" spans="1:4" s="75" customFormat="1">
      <c r="A50" s="122">
        <v>43</v>
      </c>
      <c r="B50" s="116" t="s">
        <v>210</v>
      </c>
      <c r="C50" s="115">
        <v>0</v>
      </c>
      <c r="D50" s="218"/>
    </row>
    <row r="51" spans="1:4" s="75" customFormat="1" ht="25.5">
      <c r="A51" s="122">
        <v>44</v>
      </c>
      <c r="B51" s="116" t="s">
        <v>209</v>
      </c>
      <c r="C51" s="115">
        <v>0</v>
      </c>
      <c r="D51" s="218"/>
    </row>
    <row r="52" spans="1:4" s="75" customFormat="1" ht="13.5" thickBot="1">
      <c r="A52" s="127">
        <v>45</v>
      </c>
      <c r="B52" s="128" t="s">
        <v>208</v>
      </c>
      <c r="C52" s="129">
        <v>60534207.147948094</v>
      </c>
      <c r="D52" s="218"/>
    </row>
    <row r="55" spans="1:4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E6" sqref="E6:E44"/>
    </sheetView>
  </sheetViews>
  <sheetFormatPr defaultColWidth="9.140625" defaultRowHeight="14.25"/>
  <cols>
    <col min="1" max="1" width="10.7109375" style="4" customWidth="1"/>
    <col min="2" max="2" width="79.42578125" style="4" customWidth="1"/>
    <col min="3" max="3" width="38" style="4" customWidth="1"/>
    <col min="4" max="4" width="32.28515625" style="4" customWidth="1"/>
    <col min="5" max="16384" width="9.140625" style="5"/>
  </cols>
  <sheetData>
    <row r="1" spans="1:5">
      <c r="A1" s="2" t="s">
        <v>30</v>
      </c>
      <c r="B1" s="3" t="str">
        <f>'Info '!C2</f>
        <v>JSC ProCredit Bank</v>
      </c>
    </row>
    <row r="2" spans="1:5" s="90" customFormat="1" ht="12.75">
      <c r="A2" s="2" t="s">
        <v>31</v>
      </c>
      <c r="B2" s="376">
        <f>'1. key ratios '!B2</f>
        <v>43373</v>
      </c>
    </row>
    <row r="3" spans="1:5" s="90" customFormat="1" ht="12.75">
      <c r="A3" s="130"/>
    </row>
    <row r="4" spans="1:5" s="90" customFormat="1" ht="13.5" thickBot="1">
      <c r="A4" s="90" t="s">
        <v>86</v>
      </c>
      <c r="B4" s="251" t="s">
        <v>292</v>
      </c>
      <c r="D4" s="48" t="s">
        <v>73</v>
      </c>
    </row>
    <row r="5" spans="1:5" ht="38.25">
      <c r="A5" s="131" t="s">
        <v>6</v>
      </c>
      <c r="B5" s="279" t="s">
        <v>346</v>
      </c>
      <c r="C5" s="132" t="s">
        <v>93</v>
      </c>
      <c r="D5" s="133" t="s">
        <v>94</v>
      </c>
    </row>
    <row r="6" spans="1:5">
      <c r="A6" s="96">
        <v>1</v>
      </c>
      <c r="B6" s="134" t="s">
        <v>35</v>
      </c>
      <c r="C6" s="135">
        <v>52341102.649999999</v>
      </c>
      <c r="D6" s="136"/>
      <c r="E6" s="456"/>
    </row>
    <row r="7" spans="1:5">
      <c r="A7" s="96">
        <v>2</v>
      </c>
      <c r="B7" s="137" t="s">
        <v>36</v>
      </c>
      <c r="C7" s="138">
        <v>175976322.11999997</v>
      </c>
      <c r="D7" s="139"/>
      <c r="E7" s="456"/>
    </row>
    <row r="8" spans="1:5">
      <c r="A8" s="96">
        <v>3</v>
      </c>
      <c r="B8" s="137" t="s">
        <v>37</v>
      </c>
      <c r="C8" s="138">
        <v>100009497.17999999</v>
      </c>
      <c r="D8" s="139"/>
      <c r="E8" s="456"/>
    </row>
    <row r="9" spans="1:5">
      <c r="A9" s="96">
        <v>4</v>
      </c>
      <c r="B9" s="137" t="s">
        <v>38</v>
      </c>
      <c r="C9" s="138">
        <v>0</v>
      </c>
      <c r="D9" s="139"/>
      <c r="E9" s="456"/>
    </row>
    <row r="10" spans="1:5">
      <c r="A10" s="96">
        <v>5</v>
      </c>
      <c r="B10" s="137" t="s">
        <v>39</v>
      </c>
      <c r="C10" s="138">
        <v>12742749.48</v>
      </c>
      <c r="D10" s="139"/>
      <c r="E10" s="456"/>
    </row>
    <row r="11" spans="1:5">
      <c r="A11" s="96">
        <v>6.1</v>
      </c>
      <c r="B11" s="252" t="s">
        <v>40</v>
      </c>
      <c r="C11" s="140">
        <v>1009704809.1563001</v>
      </c>
      <c r="D11" s="141"/>
      <c r="E11" s="456"/>
    </row>
    <row r="12" spans="1:5">
      <c r="A12" s="96">
        <v>6.2</v>
      </c>
      <c r="B12" s="253" t="s">
        <v>41</v>
      </c>
      <c r="C12" s="140">
        <v>-32909096.777924005</v>
      </c>
      <c r="D12" s="141"/>
      <c r="E12" s="456"/>
    </row>
    <row r="13" spans="1:5">
      <c r="A13" s="96" t="s">
        <v>436</v>
      </c>
      <c r="B13" s="253" t="s">
        <v>433</v>
      </c>
      <c r="C13" s="140">
        <v>-13462407.147948094</v>
      </c>
      <c r="D13" s="144" t="s">
        <v>437</v>
      </c>
      <c r="E13" s="456"/>
    </row>
    <row r="14" spans="1:5">
      <c r="A14" s="96">
        <v>6</v>
      </c>
      <c r="B14" s="137" t="s">
        <v>42</v>
      </c>
      <c r="C14" s="142">
        <v>976795712.37837601</v>
      </c>
      <c r="D14" s="141"/>
      <c r="E14" s="456"/>
    </row>
    <row r="15" spans="1:5">
      <c r="A15" s="96">
        <v>7</v>
      </c>
      <c r="B15" s="137" t="s">
        <v>43</v>
      </c>
      <c r="C15" s="138">
        <v>5313183.7</v>
      </c>
      <c r="D15" s="139"/>
      <c r="E15" s="456"/>
    </row>
    <row r="16" spans="1:5">
      <c r="A16" s="96">
        <v>8</v>
      </c>
      <c r="B16" s="277" t="s">
        <v>204</v>
      </c>
      <c r="C16" s="138">
        <v>0</v>
      </c>
      <c r="D16" s="139"/>
      <c r="E16" s="456"/>
    </row>
    <row r="17" spans="1:5">
      <c r="A17" s="96">
        <v>9</v>
      </c>
      <c r="B17" s="137" t="s">
        <v>44</v>
      </c>
      <c r="C17" s="138">
        <v>6348577.0800000001</v>
      </c>
      <c r="D17" s="139"/>
      <c r="E17" s="456"/>
    </row>
    <row r="18" spans="1:5">
      <c r="A18" s="96">
        <v>9.1</v>
      </c>
      <c r="B18" s="143" t="s">
        <v>434</v>
      </c>
      <c r="C18" s="140">
        <v>6194572.1799999997</v>
      </c>
      <c r="D18" s="144" t="s">
        <v>438</v>
      </c>
      <c r="E18" s="456"/>
    </row>
    <row r="19" spans="1:5">
      <c r="A19" s="96">
        <v>9.1999999999999993</v>
      </c>
      <c r="B19" s="143" t="s">
        <v>89</v>
      </c>
      <c r="C19" s="140">
        <v>0</v>
      </c>
      <c r="D19" s="139"/>
      <c r="E19" s="456"/>
    </row>
    <row r="20" spans="1:5">
      <c r="A20" s="96">
        <v>9.3000000000000007</v>
      </c>
      <c r="B20" s="254" t="s">
        <v>274</v>
      </c>
      <c r="C20" s="140">
        <v>0</v>
      </c>
      <c r="D20" s="139"/>
      <c r="E20" s="456"/>
    </row>
    <row r="21" spans="1:5">
      <c r="A21" s="96">
        <v>10</v>
      </c>
      <c r="B21" s="137" t="s">
        <v>45</v>
      </c>
      <c r="C21" s="138">
        <v>64237288.530000009</v>
      </c>
      <c r="D21" s="139"/>
      <c r="E21" s="456"/>
    </row>
    <row r="22" spans="1:5">
      <c r="A22" s="96">
        <v>10.1</v>
      </c>
      <c r="B22" s="143" t="s">
        <v>90</v>
      </c>
      <c r="C22" s="138">
        <v>1262572.3099999987</v>
      </c>
      <c r="D22" s="144" t="s">
        <v>92</v>
      </c>
      <c r="E22" s="456"/>
    </row>
    <row r="23" spans="1:5">
      <c r="A23" s="96">
        <v>11</v>
      </c>
      <c r="B23" s="145" t="s">
        <v>46</v>
      </c>
      <c r="C23" s="146">
        <v>14889538.1928</v>
      </c>
      <c r="D23" s="147"/>
      <c r="E23" s="456"/>
    </row>
    <row r="24" spans="1:5">
      <c r="A24" s="96">
        <v>12</v>
      </c>
      <c r="B24" s="148" t="s">
        <v>47</v>
      </c>
      <c r="C24" s="149">
        <v>1408653971.3111761</v>
      </c>
      <c r="D24" s="150"/>
      <c r="E24" s="456"/>
    </row>
    <row r="25" spans="1:5">
      <c r="A25" s="96">
        <v>13</v>
      </c>
      <c r="B25" s="137" t="s">
        <v>49</v>
      </c>
      <c r="C25" s="151">
        <v>140849100</v>
      </c>
      <c r="D25" s="152"/>
      <c r="E25" s="456"/>
    </row>
    <row r="26" spans="1:5">
      <c r="A26" s="96">
        <v>14</v>
      </c>
      <c r="B26" s="137" t="s">
        <v>50</v>
      </c>
      <c r="C26" s="138">
        <v>197001489.33999997</v>
      </c>
      <c r="D26" s="139"/>
      <c r="E26" s="456"/>
    </row>
    <row r="27" spans="1:5">
      <c r="A27" s="96">
        <v>15</v>
      </c>
      <c r="B27" s="137" t="s">
        <v>51</v>
      </c>
      <c r="C27" s="138">
        <v>187497872.71169999</v>
      </c>
      <c r="D27" s="139"/>
      <c r="E27" s="456"/>
    </row>
    <row r="28" spans="1:5">
      <c r="A28" s="96">
        <v>16</v>
      </c>
      <c r="B28" s="137" t="s">
        <v>52</v>
      </c>
      <c r="C28" s="138">
        <v>216422632.04999998</v>
      </c>
      <c r="D28" s="139"/>
      <c r="E28" s="456"/>
    </row>
    <row r="29" spans="1:5">
      <c r="A29" s="96">
        <v>17</v>
      </c>
      <c r="B29" s="137" t="s">
        <v>53</v>
      </c>
      <c r="C29" s="138">
        <v>0</v>
      </c>
      <c r="D29" s="139"/>
      <c r="E29" s="456"/>
    </row>
    <row r="30" spans="1:5">
      <c r="A30" s="96">
        <v>18</v>
      </c>
      <c r="B30" s="137" t="s">
        <v>54</v>
      </c>
      <c r="C30" s="138">
        <v>388775836.47633278</v>
      </c>
      <c r="D30" s="139"/>
      <c r="E30" s="456"/>
    </row>
    <row r="31" spans="1:5">
      <c r="A31" s="96">
        <v>19</v>
      </c>
      <c r="B31" s="137" t="s">
        <v>55</v>
      </c>
      <c r="C31" s="138">
        <v>8942706.7800000012</v>
      </c>
      <c r="D31" s="139"/>
      <c r="E31" s="456"/>
    </row>
    <row r="32" spans="1:5">
      <c r="A32" s="96">
        <v>20</v>
      </c>
      <c r="B32" s="137" t="s">
        <v>56</v>
      </c>
      <c r="C32" s="138">
        <v>18405367.510000002</v>
      </c>
      <c r="D32" s="139"/>
      <c r="E32" s="456"/>
    </row>
    <row r="33" spans="1:5" ht="15.75">
      <c r="A33" s="404">
        <v>20.100000000000001</v>
      </c>
      <c r="B33" s="153" t="s">
        <v>435</v>
      </c>
      <c r="C33" s="146">
        <v>711256.56240000005</v>
      </c>
      <c r="D33" s="147"/>
      <c r="E33" s="456"/>
    </row>
    <row r="34" spans="1:5">
      <c r="A34" s="96">
        <v>21</v>
      </c>
      <c r="B34" s="145" t="s">
        <v>57</v>
      </c>
      <c r="C34" s="146">
        <v>80530500</v>
      </c>
      <c r="D34" s="147"/>
      <c r="E34" s="456"/>
    </row>
    <row r="35" spans="1:5">
      <c r="A35" s="96">
        <v>21.1</v>
      </c>
      <c r="B35" s="153" t="s">
        <v>91</v>
      </c>
      <c r="C35" s="154">
        <v>47071800</v>
      </c>
      <c r="D35" s="144" t="s">
        <v>439</v>
      </c>
      <c r="E35" s="456"/>
    </row>
    <row r="36" spans="1:5">
      <c r="A36" s="96">
        <v>22</v>
      </c>
      <c r="B36" s="148" t="s">
        <v>58</v>
      </c>
      <c r="C36" s="149">
        <v>1238425504.8680327</v>
      </c>
      <c r="D36" s="150"/>
      <c r="E36" s="456"/>
    </row>
    <row r="37" spans="1:5">
      <c r="A37" s="96">
        <v>23</v>
      </c>
      <c r="B37" s="145" t="s">
        <v>60</v>
      </c>
      <c r="C37" s="138">
        <v>88914815</v>
      </c>
      <c r="D37" s="144" t="s">
        <v>440</v>
      </c>
      <c r="E37" s="456"/>
    </row>
    <row r="38" spans="1:5">
      <c r="A38" s="96">
        <v>24</v>
      </c>
      <c r="B38" s="145" t="s">
        <v>61</v>
      </c>
      <c r="C38" s="138">
        <v>0</v>
      </c>
      <c r="D38" s="139"/>
      <c r="E38" s="456"/>
    </row>
    <row r="39" spans="1:5">
      <c r="A39" s="96">
        <v>25</v>
      </c>
      <c r="B39" s="145" t="s">
        <v>62</v>
      </c>
      <c r="C39" s="138">
        <v>0</v>
      </c>
      <c r="D39" s="139"/>
      <c r="E39" s="456"/>
    </row>
    <row r="40" spans="1:5">
      <c r="A40" s="96">
        <v>26</v>
      </c>
      <c r="B40" s="145" t="s">
        <v>63</v>
      </c>
      <c r="C40" s="138">
        <v>36388151.469999999</v>
      </c>
      <c r="D40" s="144" t="s">
        <v>441</v>
      </c>
      <c r="E40" s="456"/>
    </row>
    <row r="41" spans="1:5">
      <c r="A41" s="96">
        <v>27</v>
      </c>
      <c r="B41" s="145" t="s">
        <v>64</v>
      </c>
      <c r="C41" s="138">
        <v>0</v>
      </c>
      <c r="D41" s="139"/>
      <c r="E41" s="456"/>
    </row>
    <row r="42" spans="1:5">
      <c r="A42" s="96">
        <v>28</v>
      </c>
      <c r="B42" s="145" t="s">
        <v>65</v>
      </c>
      <c r="C42" s="138">
        <v>44925499.992700011</v>
      </c>
      <c r="D42" s="144" t="s">
        <v>442</v>
      </c>
      <c r="E42" s="456"/>
    </row>
    <row r="43" spans="1:5">
      <c r="A43" s="96">
        <v>29</v>
      </c>
      <c r="B43" s="145" t="s">
        <v>66</v>
      </c>
      <c r="C43" s="138">
        <v>0</v>
      </c>
      <c r="D43" s="139"/>
      <c r="E43" s="456"/>
    </row>
    <row r="44" spans="1:5" ht="15" thickBot="1">
      <c r="A44" s="155">
        <v>30</v>
      </c>
      <c r="B44" s="156" t="s">
        <v>272</v>
      </c>
      <c r="C44" s="157">
        <v>170228466.46270001</v>
      </c>
      <c r="D44" s="158"/>
      <c r="E44" s="45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Normal="100" workbookViewId="0">
      <pane xSplit="1" ySplit="4" topLeftCell="B5" activePane="bottomRight" state="frozen"/>
      <selection activeCell="G8" sqref="G8"/>
      <selection pane="topRight" activeCell="G8" sqref="G8"/>
      <selection pane="bottomLeft" activeCell="G8" sqref="G8"/>
      <selection pane="bottomRight" activeCell="C25" sqref="C25:R55"/>
    </sheetView>
  </sheetViews>
  <sheetFormatPr defaultColWidth="9.140625" defaultRowHeight="12.75"/>
  <cols>
    <col min="1" max="1" width="10.5703125" style="4" bestFit="1" customWidth="1"/>
    <col min="2" max="2" width="60.710937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20">
      <c r="A1" s="2" t="s">
        <v>30</v>
      </c>
      <c r="B1" s="4" t="str">
        <f>'Info '!C2</f>
        <v>JSC ProCredit Bank</v>
      </c>
    </row>
    <row r="2" spans="1:20">
      <c r="A2" s="2" t="s">
        <v>31</v>
      </c>
      <c r="B2" s="374">
        <f>'1. key ratios '!B2</f>
        <v>43373</v>
      </c>
    </row>
    <row r="4" spans="1:20" ht="39" thickBot="1">
      <c r="A4" s="4" t="s">
        <v>254</v>
      </c>
      <c r="B4" s="301" t="s">
        <v>380</v>
      </c>
    </row>
    <row r="5" spans="1:20" s="287" customFormat="1">
      <c r="A5" s="282"/>
      <c r="B5" s="283"/>
      <c r="C5" s="284" t="s">
        <v>0</v>
      </c>
      <c r="D5" s="284" t="s">
        <v>1</v>
      </c>
      <c r="E5" s="284" t="s">
        <v>2</v>
      </c>
      <c r="F5" s="284" t="s">
        <v>3</v>
      </c>
      <c r="G5" s="284" t="s">
        <v>4</v>
      </c>
      <c r="H5" s="284" t="s">
        <v>5</v>
      </c>
      <c r="I5" s="284" t="s">
        <v>8</v>
      </c>
      <c r="J5" s="284" t="s">
        <v>9</v>
      </c>
      <c r="K5" s="284" t="s">
        <v>10</v>
      </c>
      <c r="L5" s="284" t="s">
        <v>11</v>
      </c>
      <c r="M5" s="284" t="s">
        <v>12</v>
      </c>
      <c r="N5" s="284" t="s">
        <v>13</v>
      </c>
      <c r="O5" s="284" t="s">
        <v>363</v>
      </c>
      <c r="P5" s="284" t="s">
        <v>364</v>
      </c>
      <c r="Q5" s="284" t="s">
        <v>365</v>
      </c>
      <c r="R5" s="285" t="s">
        <v>366</v>
      </c>
      <c r="S5" s="286" t="s">
        <v>367</v>
      </c>
    </row>
    <row r="6" spans="1:20" s="287" customFormat="1" ht="99" customHeight="1">
      <c r="A6" s="288"/>
      <c r="B6" s="491" t="s">
        <v>368</v>
      </c>
      <c r="C6" s="487">
        <v>0</v>
      </c>
      <c r="D6" s="488"/>
      <c r="E6" s="487">
        <v>0.2</v>
      </c>
      <c r="F6" s="488"/>
      <c r="G6" s="487">
        <v>0.35</v>
      </c>
      <c r="H6" s="488"/>
      <c r="I6" s="487">
        <v>0.5</v>
      </c>
      <c r="J6" s="488"/>
      <c r="K6" s="487">
        <v>0.75</v>
      </c>
      <c r="L6" s="488"/>
      <c r="M6" s="487">
        <v>1</v>
      </c>
      <c r="N6" s="488"/>
      <c r="O6" s="487">
        <v>1.5</v>
      </c>
      <c r="P6" s="488"/>
      <c r="Q6" s="487">
        <v>2.5</v>
      </c>
      <c r="R6" s="488"/>
      <c r="S6" s="489" t="s">
        <v>253</v>
      </c>
    </row>
    <row r="7" spans="1:20" s="287" customFormat="1" ht="30.75" customHeight="1">
      <c r="A7" s="288"/>
      <c r="B7" s="492"/>
      <c r="C7" s="278" t="s">
        <v>256</v>
      </c>
      <c r="D7" s="278" t="s">
        <v>255</v>
      </c>
      <c r="E7" s="278" t="s">
        <v>256</v>
      </c>
      <c r="F7" s="278" t="s">
        <v>255</v>
      </c>
      <c r="G7" s="278" t="s">
        <v>256</v>
      </c>
      <c r="H7" s="278" t="s">
        <v>255</v>
      </c>
      <c r="I7" s="278" t="s">
        <v>256</v>
      </c>
      <c r="J7" s="278" t="s">
        <v>255</v>
      </c>
      <c r="K7" s="278" t="s">
        <v>256</v>
      </c>
      <c r="L7" s="278" t="s">
        <v>255</v>
      </c>
      <c r="M7" s="278" t="s">
        <v>256</v>
      </c>
      <c r="N7" s="278" t="s">
        <v>255</v>
      </c>
      <c r="O7" s="278" t="s">
        <v>256</v>
      </c>
      <c r="P7" s="278" t="s">
        <v>255</v>
      </c>
      <c r="Q7" s="278" t="s">
        <v>256</v>
      </c>
      <c r="R7" s="278" t="s">
        <v>255</v>
      </c>
      <c r="S7" s="490"/>
    </row>
    <row r="8" spans="1:20" s="161" customFormat="1">
      <c r="A8" s="159">
        <v>1</v>
      </c>
      <c r="B8" s="1" t="s">
        <v>96</v>
      </c>
      <c r="C8" s="448">
        <v>27395077.490000002</v>
      </c>
      <c r="D8" s="448"/>
      <c r="E8" s="448">
        <v>0</v>
      </c>
      <c r="F8" s="448"/>
      <c r="G8" s="448">
        <v>0</v>
      </c>
      <c r="H8" s="448"/>
      <c r="I8" s="448">
        <v>0</v>
      </c>
      <c r="J8" s="448"/>
      <c r="K8" s="448">
        <v>0</v>
      </c>
      <c r="L8" s="448"/>
      <c r="M8" s="448">
        <v>169380970.63620001</v>
      </c>
      <c r="N8" s="448"/>
      <c r="O8" s="448">
        <v>0</v>
      </c>
      <c r="P8" s="448"/>
      <c r="Q8" s="448">
        <v>0</v>
      </c>
      <c r="R8" s="448"/>
      <c r="S8" s="302">
        <v>169380970.63620001</v>
      </c>
      <c r="T8" s="447"/>
    </row>
    <row r="9" spans="1:20" s="161" customFormat="1" ht="25.5">
      <c r="A9" s="159">
        <v>2</v>
      </c>
      <c r="B9" s="1" t="s">
        <v>97</v>
      </c>
      <c r="C9" s="448">
        <v>0</v>
      </c>
      <c r="D9" s="448"/>
      <c r="E9" s="448">
        <v>0</v>
      </c>
      <c r="F9" s="448"/>
      <c r="G9" s="448">
        <v>0</v>
      </c>
      <c r="H9" s="448"/>
      <c r="I9" s="448">
        <v>0</v>
      </c>
      <c r="J9" s="448"/>
      <c r="K9" s="448">
        <v>0</v>
      </c>
      <c r="L9" s="448"/>
      <c r="M9" s="448">
        <v>0</v>
      </c>
      <c r="N9" s="448"/>
      <c r="O9" s="448">
        <v>0</v>
      </c>
      <c r="P9" s="448"/>
      <c r="Q9" s="448">
        <v>0</v>
      </c>
      <c r="R9" s="448"/>
      <c r="S9" s="302">
        <v>0</v>
      </c>
      <c r="T9" s="447"/>
    </row>
    <row r="10" spans="1:20" s="161" customFormat="1">
      <c r="A10" s="159">
        <v>3</v>
      </c>
      <c r="B10" s="1" t="s">
        <v>275</v>
      </c>
      <c r="C10" s="448">
        <v>0</v>
      </c>
      <c r="D10" s="448"/>
      <c r="E10" s="448">
        <v>0</v>
      </c>
      <c r="F10" s="448"/>
      <c r="G10" s="448">
        <v>0</v>
      </c>
      <c r="H10" s="448"/>
      <c r="I10" s="448">
        <v>0</v>
      </c>
      <c r="J10" s="448"/>
      <c r="K10" s="448">
        <v>0</v>
      </c>
      <c r="L10" s="448"/>
      <c r="M10" s="448">
        <v>0</v>
      </c>
      <c r="N10" s="448"/>
      <c r="O10" s="448">
        <v>0</v>
      </c>
      <c r="P10" s="448"/>
      <c r="Q10" s="448">
        <v>0</v>
      </c>
      <c r="R10" s="448"/>
      <c r="S10" s="302">
        <v>0</v>
      </c>
      <c r="T10" s="447"/>
    </row>
    <row r="11" spans="1:20" s="161" customFormat="1">
      <c r="A11" s="159">
        <v>4</v>
      </c>
      <c r="B11" s="1" t="s">
        <v>98</v>
      </c>
      <c r="C11" s="448">
        <v>0</v>
      </c>
      <c r="D11" s="448"/>
      <c r="E11" s="448">
        <v>0</v>
      </c>
      <c r="F11" s="448"/>
      <c r="G11" s="448">
        <v>0</v>
      </c>
      <c r="H11" s="448"/>
      <c r="I11" s="448">
        <v>0</v>
      </c>
      <c r="J11" s="448"/>
      <c r="K11" s="448">
        <v>0</v>
      </c>
      <c r="L11" s="448"/>
      <c r="M11" s="448">
        <v>0</v>
      </c>
      <c r="N11" s="448"/>
      <c r="O11" s="448">
        <v>0</v>
      </c>
      <c r="P11" s="448"/>
      <c r="Q11" s="448">
        <v>0</v>
      </c>
      <c r="R11" s="448"/>
      <c r="S11" s="302">
        <v>0</v>
      </c>
      <c r="T11" s="447"/>
    </row>
    <row r="12" spans="1:20" s="161" customFormat="1">
      <c r="A12" s="159">
        <v>5</v>
      </c>
      <c r="B12" s="1" t="s">
        <v>99</v>
      </c>
      <c r="C12" s="448">
        <v>0</v>
      </c>
      <c r="D12" s="448"/>
      <c r="E12" s="448">
        <v>0</v>
      </c>
      <c r="F12" s="448"/>
      <c r="G12" s="448">
        <v>0</v>
      </c>
      <c r="H12" s="448"/>
      <c r="I12" s="448">
        <v>0</v>
      </c>
      <c r="J12" s="448"/>
      <c r="K12" s="448">
        <v>0</v>
      </c>
      <c r="L12" s="448"/>
      <c r="M12" s="448">
        <v>0</v>
      </c>
      <c r="N12" s="448"/>
      <c r="O12" s="448">
        <v>0</v>
      </c>
      <c r="P12" s="448"/>
      <c r="Q12" s="448">
        <v>0</v>
      </c>
      <c r="R12" s="448"/>
      <c r="S12" s="302">
        <v>0</v>
      </c>
      <c r="T12" s="447"/>
    </row>
    <row r="13" spans="1:20" s="161" customFormat="1">
      <c r="A13" s="159">
        <v>6</v>
      </c>
      <c r="B13" s="1" t="s">
        <v>100</v>
      </c>
      <c r="C13" s="448">
        <v>0</v>
      </c>
      <c r="D13" s="448"/>
      <c r="E13" s="448">
        <v>92430281.998199999</v>
      </c>
      <c r="F13" s="448"/>
      <c r="G13" s="448">
        <v>0</v>
      </c>
      <c r="H13" s="448"/>
      <c r="I13" s="448">
        <v>8042566.7980000004</v>
      </c>
      <c r="J13" s="448"/>
      <c r="K13" s="448">
        <v>0</v>
      </c>
      <c r="L13" s="448"/>
      <c r="M13" s="448">
        <v>0</v>
      </c>
      <c r="N13" s="448"/>
      <c r="O13" s="448">
        <v>0</v>
      </c>
      <c r="P13" s="448"/>
      <c r="Q13" s="448">
        <v>0</v>
      </c>
      <c r="R13" s="448"/>
      <c r="S13" s="302">
        <v>22507339.798640002</v>
      </c>
      <c r="T13" s="447"/>
    </row>
    <row r="14" spans="1:20" s="161" customFormat="1">
      <c r="A14" s="159">
        <v>7</v>
      </c>
      <c r="B14" s="1" t="s">
        <v>101</v>
      </c>
      <c r="C14" s="448">
        <v>0</v>
      </c>
      <c r="D14" s="448"/>
      <c r="E14" s="448">
        <v>0</v>
      </c>
      <c r="F14" s="448"/>
      <c r="G14" s="448">
        <v>0</v>
      </c>
      <c r="H14" s="448"/>
      <c r="I14" s="448">
        <v>0</v>
      </c>
      <c r="J14" s="448"/>
      <c r="K14" s="448">
        <v>0</v>
      </c>
      <c r="L14" s="448"/>
      <c r="M14" s="448">
        <v>495739553.84110004</v>
      </c>
      <c r="N14" s="448">
        <v>42583015.157573104</v>
      </c>
      <c r="O14" s="448">
        <v>0</v>
      </c>
      <c r="P14" s="448"/>
      <c r="Q14" s="448">
        <v>0</v>
      </c>
      <c r="R14" s="448"/>
      <c r="S14" s="302">
        <v>538322568.9986732</v>
      </c>
      <c r="T14" s="447"/>
    </row>
    <row r="15" spans="1:20" s="161" customFormat="1">
      <c r="A15" s="159">
        <v>8</v>
      </c>
      <c r="B15" s="1" t="s">
        <v>102</v>
      </c>
      <c r="C15" s="448">
        <v>0</v>
      </c>
      <c r="D15" s="448"/>
      <c r="E15" s="448">
        <v>0</v>
      </c>
      <c r="F15" s="448"/>
      <c r="G15" s="448">
        <v>0</v>
      </c>
      <c r="H15" s="448"/>
      <c r="I15" s="448">
        <v>0</v>
      </c>
      <c r="J15" s="448"/>
      <c r="K15" s="448">
        <v>481846268.27380002</v>
      </c>
      <c r="L15" s="448"/>
      <c r="M15" s="448">
        <v>0</v>
      </c>
      <c r="N15" s="448"/>
      <c r="O15" s="448">
        <v>0</v>
      </c>
      <c r="P15" s="448"/>
      <c r="Q15" s="448">
        <v>0</v>
      </c>
      <c r="R15" s="448"/>
      <c r="S15" s="302">
        <v>361384701.20535004</v>
      </c>
      <c r="T15" s="447"/>
    </row>
    <row r="16" spans="1:20" s="161" customFormat="1" ht="25.5">
      <c r="A16" s="159">
        <v>9</v>
      </c>
      <c r="B16" s="1" t="s">
        <v>103</v>
      </c>
      <c r="C16" s="448">
        <v>0</v>
      </c>
      <c r="D16" s="448"/>
      <c r="E16" s="448">
        <v>0</v>
      </c>
      <c r="F16" s="448"/>
      <c r="G16" s="448">
        <v>0</v>
      </c>
      <c r="H16" s="448"/>
      <c r="I16" s="448">
        <v>0</v>
      </c>
      <c r="J16" s="448"/>
      <c r="K16" s="448">
        <v>0</v>
      </c>
      <c r="L16" s="448"/>
      <c r="M16" s="448">
        <v>0</v>
      </c>
      <c r="N16" s="448"/>
      <c r="O16" s="448">
        <v>0</v>
      </c>
      <c r="P16" s="448"/>
      <c r="Q16" s="448">
        <v>0</v>
      </c>
      <c r="R16" s="448"/>
      <c r="S16" s="302">
        <v>0</v>
      </c>
      <c r="T16" s="447"/>
    </row>
    <row r="17" spans="1:20" s="161" customFormat="1">
      <c r="A17" s="159">
        <v>10</v>
      </c>
      <c r="B17" s="1" t="s">
        <v>104</v>
      </c>
      <c r="C17" s="448">
        <v>0</v>
      </c>
      <c r="D17" s="448"/>
      <c r="E17" s="448">
        <v>0</v>
      </c>
      <c r="F17" s="448"/>
      <c r="G17" s="448">
        <v>0</v>
      </c>
      <c r="H17" s="448"/>
      <c r="I17" s="448">
        <v>0</v>
      </c>
      <c r="J17" s="448"/>
      <c r="K17" s="448">
        <v>0</v>
      </c>
      <c r="L17" s="448"/>
      <c r="M17" s="448">
        <v>3925234.8191000004</v>
      </c>
      <c r="N17" s="448"/>
      <c r="O17" s="448">
        <v>0</v>
      </c>
      <c r="P17" s="448"/>
      <c r="Q17" s="448">
        <v>0</v>
      </c>
      <c r="R17" s="448"/>
      <c r="S17" s="302">
        <v>3925234.8191000004</v>
      </c>
      <c r="T17" s="447"/>
    </row>
    <row r="18" spans="1:20" s="161" customFormat="1">
      <c r="A18" s="159">
        <v>11</v>
      </c>
      <c r="B18" s="1" t="s">
        <v>105</v>
      </c>
      <c r="C18" s="448">
        <v>0</v>
      </c>
      <c r="D18" s="448"/>
      <c r="E18" s="448">
        <v>0</v>
      </c>
      <c r="F18" s="448"/>
      <c r="G18" s="448">
        <v>0</v>
      </c>
      <c r="H18" s="448"/>
      <c r="I18" s="448">
        <v>0</v>
      </c>
      <c r="J18" s="448"/>
      <c r="K18" s="448">
        <v>0</v>
      </c>
      <c r="L18" s="448"/>
      <c r="M18" s="448">
        <v>0</v>
      </c>
      <c r="N18" s="448"/>
      <c r="O18" s="448">
        <v>11552587.575999999</v>
      </c>
      <c r="P18" s="448"/>
      <c r="Q18" s="448">
        <v>4850774.24</v>
      </c>
      <c r="R18" s="448"/>
      <c r="S18" s="302">
        <v>29455816.964000002</v>
      </c>
      <c r="T18" s="447"/>
    </row>
    <row r="19" spans="1:20" s="161" customFormat="1">
      <c r="A19" s="159">
        <v>12</v>
      </c>
      <c r="B19" s="1" t="s">
        <v>106</v>
      </c>
      <c r="C19" s="448">
        <v>0</v>
      </c>
      <c r="D19" s="448"/>
      <c r="E19" s="448">
        <v>0</v>
      </c>
      <c r="F19" s="448"/>
      <c r="G19" s="448">
        <v>0</v>
      </c>
      <c r="H19" s="448"/>
      <c r="I19" s="448">
        <v>0</v>
      </c>
      <c r="J19" s="448"/>
      <c r="K19" s="448">
        <v>0</v>
      </c>
      <c r="L19" s="448"/>
      <c r="M19" s="448">
        <v>0</v>
      </c>
      <c r="N19" s="448"/>
      <c r="O19" s="448">
        <v>0</v>
      </c>
      <c r="P19" s="448"/>
      <c r="Q19" s="448">
        <v>0</v>
      </c>
      <c r="R19" s="448"/>
      <c r="S19" s="302">
        <v>0</v>
      </c>
      <c r="T19" s="447"/>
    </row>
    <row r="20" spans="1:20" s="161" customFormat="1">
      <c r="A20" s="159">
        <v>13</v>
      </c>
      <c r="B20" s="1" t="s">
        <v>252</v>
      </c>
      <c r="C20" s="448">
        <v>0</v>
      </c>
      <c r="D20" s="448"/>
      <c r="E20" s="448">
        <v>0</v>
      </c>
      <c r="F20" s="448"/>
      <c r="G20" s="448">
        <v>0</v>
      </c>
      <c r="H20" s="448"/>
      <c r="I20" s="448">
        <v>0</v>
      </c>
      <c r="J20" s="448"/>
      <c r="K20" s="448">
        <v>0</v>
      </c>
      <c r="L20" s="448"/>
      <c r="M20" s="448">
        <v>0</v>
      </c>
      <c r="N20" s="448"/>
      <c r="O20" s="448">
        <v>0</v>
      </c>
      <c r="P20" s="448"/>
      <c r="Q20" s="448">
        <v>0</v>
      </c>
      <c r="R20" s="448"/>
      <c r="S20" s="302">
        <v>0</v>
      </c>
      <c r="T20" s="447"/>
    </row>
    <row r="21" spans="1:20" s="161" customFormat="1">
      <c r="A21" s="159">
        <v>14</v>
      </c>
      <c r="B21" s="1" t="s">
        <v>108</v>
      </c>
      <c r="C21" s="448">
        <v>52341102.649999999</v>
      </c>
      <c r="D21" s="448"/>
      <c r="E21" s="448">
        <v>0</v>
      </c>
      <c r="F21" s="448"/>
      <c r="G21" s="448">
        <v>0</v>
      </c>
      <c r="H21" s="448"/>
      <c r="I21" s="448">
        <v>0</v>
      </c>
      <c r="J21" s="448"/>
      <c r="K21" s="448">
        <v>0</v>
      </c>
      <c r="L21" s="448"/>
      <c r="M21" s="448">
        <v>72773516.598499998</v>
      </c>
      <c r="N21" s="448"/>
      <c r="O21" s="448">
        <v>0</v>
      </c>
      <c r="P21" s="448"/>
      <c r="Q21" s="448">
        <v>0</v>
      </c>
      <c r="R21" s="448"/>
      <c r="S21" s="302">
        <v>72773516.598499998</v>
      </c>
      <c r="T21" s="447"/>
    </row>
    <row r="22" spans="1:20" ht="13.5" thickBot="1">
      <c r="A22" s="162"/>
      <c r="B22" s="163" t="s">
        <v>109</v>
      </c>
      <c r="C22" s="164">
        <v>79736180.140000001</v>
      </c>
      <c r="D22" s="164">
        <v>0</v>
      </c>
      <c r="E22" s="164">
        <v>92430281.998199999</v>
      </c>
      <c r="F22" s="164">
        <v>0</v>
      </c>
      <c r="G22" s="164">
        <v>0</v>
      </c>
      <c r="H22" s="164">
        <v>0</v>
      </c>
      <c r="I22" s="164">
        <v>8042566.7980000004</v>
      </c>
      <c r="J22" s="164">
        <v>0</v>
      </c>
      <c r="K22" s="164">
        <v>481846268.27380002</v>
      </c>
      <c r="L22" s="164">
        <v>0</v>
      </c>
      <c r="M22" s="164">
        <v>741819275.89490008</v>
      </c>
      <c r="N22" s="164">
        <v>42583015.157573104</v>
      </c>
      <c r="O22" s="164">
        <v>11552587.575999999</v>
      </c>
      <c r="P22" s="164">
        <v>0</v>
      </c>
      <c r="Q22" s="164">
        <v>4850774.24</v>
      </c>
      <c r="R22" s="164">
        <v>0</v>
      </c>
      <c r="S22" s="303">
        <v>1197750149.020463</v>
      </c>
    </row>
    <row r="25" spans="1:20"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</row>
    <row r="26" spans="1:20"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</row>
    <row r="27" spans="1:20"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</row>
    <row r="28" spans="1:20"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</row>
    <row r="29" spans="1:20"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</row>
    <row r="30" spans="1:20"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</row>
    <row r="31" spans="1:20"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</row>
    <row r="32" spans="1:20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</row>
    <row r="33" spans="3:18"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3:18"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</row>
    <row r="35" spans="3:18"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</row>
    <row r="36" spans="3:18"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3:18"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</row>
    <row r="38" spans="3:18"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3:18"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</row>
    <row r="40" spans="3:18"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</row>
    <row r="41" spans="3:18"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</row>
    <row r="42" spans="3:18"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</row>
    <row r="43" spans="3:18"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</row>
    <row r="44" spans="3:18"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3:18"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3:18"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</row>
    <row r="47" spans="3:18"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3:18"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</row>
    <row r="49" spans="3:18"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3:18"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3:18"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</row>
    <row r="52" spans="3:18"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</row>
    <row r="53" spans="3:18"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</row>
    <row r="54" spans="3:18"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</row>
    <row r="55" spans="3:18"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zoomScaleNormal="100" workbookViewId="0">
      <pane xSplit="2" ySplit="6" topLeftCell="T14" activePane="bottomRight" state="frozen"/>
      <selection activeCell="G8" sqref="G8"/>
      <selection pane="topRight" activeCell="G8" sqref="G8"/>
      <selection pane="bottomLeft" activeCell="G8" sqref="G8"/>
      <selection pane="bottomRight" activeCell="C24" sqref="C24:V36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374">
        <f>'1. key ratios '!B2</f>
        <v>43373</v>
      </c>
    </row>
    <row r="4" spans="1:22" ht="13.5" thickBot="1">
      <c r="A4" s="4" t="s">
        <v>371</v>
      </c>
      <c r="B4" s="165" t="s">
        <v>95</v>
      </c>
      <c r="V4" s="48" t="s">
        <v>73</v>
      </c>
    </row>
    <row r="5" spans="1:22" ht="12.75" customHeight="1">
      <c r="A5" s="166"/>
      <c r="B5" s="167"/>
      <c r="C5" s="493" t="s">
        <v>283</v>
      </c>
      <c r="D5" s="494"/>
      <c r="E5" s="494"/>
      <c r="F5" s="494"/>
      <c r="G5" s="494"/>
      <c r="H5" s="494"/>
      <c r="I5" s="494"/>
      <c r="J5" s="494"/>
      <c r="K5" s="494"/>
      <c r="L5" s="495"/>
      <c r="M5" s="496" t="s">
        <v>284</v>
      </c>
      <c r="N5" s="497"/>
      <c r="O5" s="497"/>
      <c r="P5" s="497"/>
      <c r="Q5" s="497"/>
      <c r="R5" s="497"/>
      <c r="S5" s="498"/>
      <c r="T5" s="501" t="s">
        <v>369</v>
      </c>
      <c r="U5" s="501" t="s">
        <v>370</v>
      </c>
      <c r="V5" s="499" t="s">
        <v>121</v>
      </c>
    </row>
    <row r="6" spans="1:22" s="101" customFormat="1" ht="102">
      <c r="A6" s="98"/>
      <c r="B6" s="168"/>
      <c r="C6" s="169" t="s">
        <v>110</v>
      </c>
      <c r="D6" s="257" t="s">
        <v>111</v>
      </c>
      <c r="E6" s="196" t="s">
        <v>286</v>
      </c>
      <c r="F6" s="196" t="s">
        <v>287</v>
      </c>
      <c r="G6" s="257" t="s">
        <v>290</v>
      </c>
      <c r="H6" s="257" t="s">
        <v>285</v>
      </c>
      <c r="I6" s="257" t="s">
        <v>112</v>
      </c>
      <c r="J6" s="257" t="s">
        <v>113</v>
      </c>
      <c r="K6" s="170" t="s">
        <v>114</v>
      </c>
      <c r="L6" s="171" t="s">
        <v>115</v>
      </c>
      <c r="M6" s="169" t="s">
        <v>288</v>
      </c>
      <c r="N6" s="170" t="s">
        <v>116</v>
      </c>
      <c r="O6" s="170" t="s">
        <v>117</v>
      </c>
      <c r="P6" s="170" t="s">
        <v>118</v>
      </c>
      <c r="Q6" s="170" t="s">
        <v>119</v>
      </c>
      <c r="R6" s="170" t="s">
        <v>120</v>
      </c>
      <c r="S6" s="280" t="s">
        <v>289</v>
      </c>
      <c r="T6" s="502"/>
      <c r="U6" s="502"/>
      <c r="V6" s="500"/>
    </row>
    <row r="7" spans="1:22" s="161" customFormat="1">
      <c r="A7" s="172">
        <v>1</v>
      </c>
      <c r="B7" s="1" t="s">
        <v>96</v>
      </c>
      <c r="C7" s="173">
        <v>0</v>
      </c>
      <c r="D7" s="160">
        <v>0</v>
      </c>
      <c r="E7" s="160"/>
      <c r="F7" s="160"/>
      <c r="G7" s="160"/>
      <c r="H7" s="160"/>
      <c r="I7" s="160"/>
      <c r="J7" s="160"/>
      <c r="K7" s="160"/>
      <c r="L7" s="174"/>
      <c r="M7" s="173">
        <v>0</v>
      </c>
      <c r="N7" s="160">
        <v>0</v>
      </c>
      <c r="O7" s="160">
        <v>113830693.88625</v>
      </c>
      <c r="P7" s="160">
        <v>0</v>
      </c>
      <c r="Q7" s="160">
        <v>0</v>
      </c>
      <c r="R7" s="160">
        <v>0</v>
      </c>
      <c r="S7" s="174">
        <v>0</v>
      </c>
      <c r="T7" s="289">
        <v>113830693.88625</v>
      </c>
      <c r="U7" s="289"/>
      <c r="V7" s="175">
        <v>113830693.88625</v>
      </c>
    </row>
    <row r="8" spans="1:22" s="161" customFormat="1">
      <c r="A8" s="172">
        <v>2</v>
      </c>
      <c r="B8" s="1" t="s">
        <v>97</v>
      </c>
      <c r="C8" s="173">
        <v>0</v>
      </c>
      <c r="D8" s="160">
        <v>0</v>
      </c>
      <c r="E8" s="160"/>
      <c r="F8" s="160"/>
      <c r="G8" s="160"/>
      <c r="H8" s="160"/>
      <c r="I8" s="160"/>
      <c r="J8" s="160"/>
      <c r="K8" s="160"/>
      <c r="L8" s="174"/>
      <c r="M8" s="173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74">
        <v>0</v>
      </c>
      <c r="T8" s="289">
        <v>0</v>
      </c>
      <c r="U8" s="289"/>
      <c r="V8" s="175">
        <v>0</v>
      </c>
    </row>
    <row r="9" spans="1:22" s="161" customFormat="1">
      <c r="A9" s="172">
        <v>3</v>
      </c>
      <c r="B9" s="1" t="s">
        <v>276</v>
      </c>
      <c r="C9" s="173">
        <v>0</v>
      </c>
      <c r="D9" s="160">
        <v>0</v>
      </c>
      <c r="E9" s="160"/>
      <c r="F9" s="160"/>
      <c r="G9" s="160"/>
      <c r="H9" s="160"/>
      <c r="I9" s="160"/>
      <c r="J9" s="160"/>
      <c r="K9" s="160"/>
      <c r="L9" s="174"/>
      <c r="M9" s="173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74">
        <v>0</v>
      </c>
      <c r="T9" s="289">
        <v>0</v>
      </c>
      <c r="U9" s="289"/>
      <c r="V9" s="175">
        <v>0</v>
      </c>
    </row>
    <row r="10" spans="1:22" s="161" customFormat="1">
      <c r="A10" s="172">
        <v>4</v>
      </c>
      <c r="B10" s="1" t="s">
        <v>98</v>
      </c>
      <c r="C10" s="173">
        <v>0</v>
      </c>
      <c r="D10" s="160">
        <v>0</v>
      </c>
      <c r="E10" s="160"/>
      <c r="F10" s="160"/>
      <c r="G10" s="160"/>
      <c r="H10" s="160"/>
      <c r="I10" s="160"/>
      <c r="J10" s="160"/>
      <c r="K10" s="160"/>
      <c r="L10" s="174"/>
      <c r="M10" s="173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74">
        <v>0</v>
      </c>
      <c r="T10" s="289">
        <v>0</v>
      </c>
      <c r="U10" s="289"/>
      <c r="V10" s="175">
        <v>0</v>
      </c>
    </row>
    <row r="11" spans="1:22" s="161" customFormat="1">
      <c r="A11" s="172">
        <v>5</v>
      </c>
      <c r="B11" s="1" t="s">
        <v>99</v>
      </c>
      <c r="C11" s="173">
        <v>0</v>
      </c>
      <c r="D11" s="160">
        <v>0</v>
      </c>
      <c r="E11" s="160"/>
      <c r="F11" s="160"/>
      <c r="G11" s="160"/>
      <c r="H11" s="160"/>
      <c r="I11" s="160"/>
      <c r="J11" s="160"/>
      <c r="K11" s="160"/>
      <c r="L11" s="174"/>
      <c r="M11" s="173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74">
        <v>0</v>
      </c>
      <c r="T11" s="289">
        <v>0</v>
      </c>
      <c r="U11" s="289"/>
      <c r="V11" s="175">
        <v>0</v>
      </c>
    </row>
    <row r="12" spans="1:22" s="161" customFormat="1">
      <c r="A12" s="172">
        <v>6</v>
      </c>
      <c r="B12" s="1" t="s">
        <v>100</v>
      </c>
      <c r="C12" s="173">
        <v>0</v>
      </c>
      <c r="D12" s="160">
        <v>0</v>
      </c>
      <c r="E12" s="160"/>
      <c r="F12" s="160"/>
      <c r="G12" s="160"/>
      <c r="H12" s="160"/>
      <c r="I12" s="160"/>
      <c r="J12" s="160"/>
      <c r="K12" s="160"/>
      <c r="L12" s="174"/>
      <c r="M12" s="173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74">
        <v>0</v>
      </c>
      <c r="T12" s="289">
        <v>0</v>
      </c>
      <c r="U12" s="289"/>
      <c r="V12" s="175">
        <v>0</v>
      </c>
    </row>
    <row r="13" spans="1:22" s="161" customFormat="1">
      <c r="A13" s="172">
        <v>7</v>
      </c>
      <c r="B13" s="1" t="s">
        <v>101</v>
      </c>
      <c r="C13" s="173">
        <v>0</v>
      </c>
      <c r="D13" s="160">
        <v>6362552.7806836497</v>
      </c>
      <c r="E13" s="160"/>
      <c r="F13" s="160"/>
      <c r="G13" s="160"/>
      <c r="H13" s="160"/>
      <c r="I13" s="160"/>
      <c r="J13" s="160"/>
      <c r="K13" s="160"/>
      <c r="L13" s="174"/>
      <c r="M13" s="173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74">
        <v>0</v>
      </c>
      <c r="T13" s="289">
        <v>965673.86040000001</v>
      </c>
      <c r="U13" s="289">
        <v>5396878.92028365</v>
      </c>
      <c r="V13" s="175">
        <v>6362552.7806836497</v>
      </c>
    </row>
    <row r="14" spans="1:22" s="161" customFormat="1">
      <c r="A14" s="172">
        <v>8</v>
      </c>
      <c r="B14" s="1" t="s">
        <v>102</v>
      </c>
      <c r="C14" s="173">
        <v>0</v>
      </c>
      <c r="D14" s="160">
        <v>625407.42819999997</v>
      </c>
      <c r="E14" s="160"/>
      <c r="F14" s="160"/>
      <c r="G14" s="160"/>
      <c r="H14" s="160"/>
      <c r="I14" s="160"/>
      <c r="J14" s="160"/>
      <c r="K14" s="160"/>
      <c r="L14" s="174"/>
      <c r="M14" s="173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74">
        <v>0</v>
      </c>
      <c r="T14" s="289">
        <v>625407.42819999997</v>
      </c>
      <c r="U14" s="289"/>
      <c r="V14" s="175">
        <v>625407.42819999997</v>
      </c>
    </row>
    <row r="15" spans="1:22" s="161" customFormat="1">
      <c r="A15" s="172">
        <v>9</v>
      </c>
      <c r="B15" s="1" t="s">
        <v>103</v>
      </c>
      <c r="C15" s="173">
        <v>0</v>
      </c>
      <c r="D15" s="160">
        <v>0</v>
      </c>
      <c r="E15" s="160"/>
      <c r="F15" s="160"/>
      <c r="G15" s="160"/>
      <c r="H15" s="160"/>
      <c r="I15" s="160"/>
      <c r="J15" s="160"/>
      <c r="K15" s="160"/>
      <c r="L15" s="174"/>
      <c r="M15" s="173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74">
        <v>0</v>
      </c>
      <c r="T15" s="289">
        <v>0</v>
      </c>
      <c r="U15" s="289"/>
      <c r="V15" s="175">
        <v>0</v>
      </c>
    </row>
    <row r="16" spans="1:22" s="161" customFormat="1">
      <c r="A16" s="172">
        <v>10</v>
      </c>
      <c r="B16" s="1" t="s">
        <v>104</v>
      </c>
      <c r="C16" s="173">
        <v>0</v>
      </c>
      <c r="D16" s="160">
        <v>0</v>
      </c>
      <c r="E16" s="160"/>
      <c r="F16" s="160"/>
      <c r="G16" s="160"/>
      <c r="H16" s="160"/>
      <c r="I16" s="160"/>
      <c r="J16" s="160"/>
      <c r="K16" s="160"/>
      <c r="L16" s="174"/>
      <c r="M16" s="173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74">
        <v>0</v>
      </c>
      <c r="T16" s="289">
        <v>0</v>
      </c>
      <c r="U16" s="289"/>
      <c r="V16" s="175">
        <v>0</v>
      </c>
    </row>
    <row r="17" spans="1:22" s="161" customFormat="1">
      <c r="A17" s="172">
        <v>11</v>
      </c>
      <c r="B17" s="1" t="s">
        <v>105</v>
      </c>
      <c r="C17" s="173">
        <v>0</v>
      </c>
      <c r="D17" s="160">
        <v>0</v>
      </c>
      <c r="E17" s="160"/>
      <c r="F17" s="160"/>
      <c r="G17" s="160"/>
      <c r="H17" s="160"/>
      <c r="I17" s="160"/>
      <c r="J17" s="160"/>
      <c r="K17" s="160"/>
      <c r="L17" s="174"/>
      <c r="M17" s="173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74">
        <v>0</v>
      </c>
      <c r="T17" s="289">
        <v>0</v>
      </c>
      <c r="U17" s="289"/>
      <c r="V17" s="175">
        <v>0</v>
      </c>
    </row>
    <row r="18" spans="1:22" s="161" customFormat="1">
      <c r="A18" s="172">
        <v>12</v>
      </c>
      <c r="B18" s="1" t="s">
        <v>106</v>
      </c>
      <c r="C18" s="173">
        <v>0</v>
      </c>
      <c r="D18" s="160">
        <v>0</v>
      </c>
      <c r="E18" s="160"/>
      <c r="F18" s="160"/>
      <c r="G18" s="160"/>
      <c r="H18" s="160"/>
      <c r="I18" s="160"/>
      <c r="J18" s="160"/>
      <c r="K18" s="160"/>
      <c r="L18" s="174"/>
      <c r="M18" s="173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74">
        <v>0</v>
      </c>
      <c r="T18" s="289">
        <v>0</v>
      </c>
      <c r="U18" s="289"/>
      <c r="V18" s="175">
        <v>0</v>
      </c>
    </row>
    <row r="19" spans="1:22" s="161" customFormat="1">
      <c r="A19" s="172">
        <v>13</v>
      </c>
      <c r="B19" s="1" t="s">
        <v>107</v>
      </c>
      <c r="C19" s="173">
        <v>0</v>
      </c>
      <c r="D19" s="160">
        <v>0</v>
      </c>
      <c r="E19" s="160"/>
      <c r="F19" s="160"/>
      <c r="G19" s="160"/>
      <c r="H19" s="160"/>
      <c r="I19" s="160"/>
      <c r="J19" s="160"/>
      <c r="K19" s="160"/>
      <c r="L19" s="174"/>
      <c r="M19" s="173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74">
        <v>0</v>
      </c>
      <c r="T19" s="289">
        <v>0</v>
      </c>
      <c r="U19" s="289"/>
      <c r="V19" s="175">
        <v>0</v>
      </c>
    </row>
    <row r="20" spans="1:22" s="161" customFormat="1">
      <c r="A20" s="172">
        <v>14</v>
      </c>
      <c r="B20" s="1" t="s">
        <v>108</v>
      </c>
      <c r="C20" s="173">
        <v>0</v>
      </c>
      <c r="D20" s="160">
        <v>0</v>
      </c>
      <c r="E20" s="160"/>
      <c r="F20" s="160"/>
      <c r="G20" s="160"/>
      <c r="H20" s="160"/>
      <c r="I20" s="160"/>
      <c r="J20" s="160"/>
      <c r="K20" s="160"/>
      <c r="L20" s="174"/>
      <c r="M20" s="173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74">
        <v>0</v>
      </c>
      <c r="T20" s="289">
        <v>0</v>
      </c>
      <c r="U20" s="289"/>
      <c r="V20" s="175">
        <v>0</v>
      </c>
    </row>
    <row r="21" spans="1:22" ht="13.5" thickBot="1">
      <c r="A21" s="162"/>
      <c r="B21" s="176" t="s">
        <v>109</v>
      </c>
      <c r="C21" s="177">
        <v>0</v>
      </c>
      <c r="D21" s="164">
        <v>6987960.2088836497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78">
        <v>0</v>
      </c>
      <c r="M21" s="177">
        <v>0</v>
      </c>
      <c r="N21" s="164">
        <v>0</v>
      </c>
      <c r="O21" s="164">
        <v>113830693.88625</v>
      </c>
      <c r="P21" s="164">
        <v>0</v>
      </c>
      <c r="Q21" s="164">
        <v>0</v>
      </c>
      <c r="R21" s="164">
        <v>0</v>
      </c>
      <c r="S21" s="178">
        <v>0</v>
      </c>
      <c r="T21" s="178">
        <v>115421775.17485002</v>
      </c>
      <c r="U21" s="178">
        <v>5396878.92028365</v>
      </c>
      <c r="V21" s="179">
        <v>120818654.09513366</v>
      </c>
    </row>
    <row r="24" spans="1:22">
      <c r="A24" s="7"/>
      <c r="B24" s="7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</row>
    <row r="25" spans="1:22">
      <c r="A25" s="180"/>
      <c r="B25" s="18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</row>
    <row r="26" spans="1:22">
      <c r="A26" s="180"/>
      <c r="B26" s="74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</row>
    <row r="27" spans="1:22">
      <c r="A27" s="180"/>
      <c r="B27" s="18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</row>
    <row r="28" spans="1:22">
      <c r="A28" s="180"/>
      <c r="B28" s="74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</row>
    <row r="29" spans="1:22"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</row>
    <row r="30" spans="1:22"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</row>
    <row r="31" spans="1:22"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</row>
    <row r="32" spans="1:22"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</row>
    <row r="33" spans="3:22"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</row>
    <row r="34" spans="3:22"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</row>
    <row r="35" spans="3:22"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</row>
    <row r="36" spans="3:22"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</row>
    <row r="37" spans="3:22"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</row>
    <row r="38" spans="3:22"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pane xSplit="1" ySplit="7" topLeftCell="B8" activePane="bottomRight" state="frozen"/>
      <selection activeCell="G8" sqref="G8"/>
      <selection pane="topRight" activeCell="G8" sqref="G8"/>
      <selection pane="bottomLeft" activeCell="G8" sqref="G8"/>
      <selection pane="bottomRight" activeCell="C25" sqref="C25:H39"/>
    </sheetView>
  </sheetViews>
  <sheetFormatPr defaultColWidth="9.140625" defaultRowHeight="12.75"/>
  <cols>
    <col min="1" max="1" width="10.5703125" style="4" bestFit="1" customWidth="1"/>
    <col min="2" max="2" width="65" style="4" customWidth="1"/>
    <col min="3" max="3" width="13.7109375" style="290" customWidth="1"/>
    <col min="4" max="4" width="14.85546875" style="290" bestFit="1" customWidth="1"/>
    <col min="5" max="5" width="17.7109375" style="290" customWidth="1"/>
    <col min="6" max="6" width="15.85546875" style="290" customWidth="1"/>
    <col min="7" max="7" width="17.42578125" style="290" customWidth="1"/>
    <col min="8" max="8" width="15.28515625" style="290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374">
        <f>'1. key ratios '!B2</f>
        <v>43373</v>
      </c>
    </row>
    <row r="4" spans="1:9" ht="13.5" thickBot="1">
      <c r="A4" s="2" t="s">
        <v>258</v>
      </c>
      <c r="B4" s="165" t="s">
        <v>381</v>
      </c>
    </row>
    <row r="5" spans="1:9">
      <c r="A5" s="166"/>
      <c r="B5" s="181"/>
      <c r="C5" s="291" t="s">
        <v>0</v>
      </c>
      <c r="D5" s="291" t="s">
        <v>1</v>
      </c>
      <c r="E5" s="291" t="s">
        <v>2</v>
      </c>
      <c r="F5" s="291" t="s">
        <v>3</v>
      </c>
      <c r="G5" s="292" t="s">
        <v>4</v>
      </c>
      <c r="H5" s="293" t="s">
        <v>5</v>
      </c>
      <c r="I5" s="182"/>
    </row>
    <row r="6" spans="1:9" s="182" customFormat="1" ht="12.75" customHeight="1">
      <c r="A6" s="183"/>
      <c r="B6" s="505" t="s">
        <v>257</v>
      </c>
      <c r="C6" s="507" t="s">
        <v>373</v>
      </c>
      <c r="D6" s="509" t="s">
        <v>372</v>
      </c>
      <c r="E6" s="510"/>
      <c r="F6" s="507" t="s">
        <v>377</v>
      </c>
      <c r="G6" s="507" t="s">
        <v>378</v>
      </c>
      <c r="H6" s="503" t="s">
        <v>376</v>
      </c>
    </row>
    <row r="7" spans="1:9" ht="38.25">
      <c r="A7" s="185"/>
      <c r="B7" s="506"/>
      <c r="C7" s="508"/>
      <c r="D7" s="294" t="s">
        <v>375</v>
      </c>
      <c r="E7" s="294" t="s">
        <v>374</v>
      </c>
      <c r="F7" s="508"/>
      <c r="G7" s="508"/>
      <c r="H7" s="504"/>
      <c r="I7" s="182"/>
    </row>
    <row r="8" spans="1:9">
      <c r="A8" s="183">
        <v>1</v>
      </c>
      <c r="B8" s="1" t="s">
        <v>96</v>
      </c>
      <c r="C8" s="295">
        <v>196776048.12620002</v>
      </c>
      <c r="D8" s="296"/>
      <c r="E8" s="295"/>
      <c r="F8" s="295">
        <v>169380970.63620001</v>
      </c>
      <c r="G8" s="297">
        <v>55550276.749950007</v>
      </c>
      <c r="H8" s="299">
        <v>0.28230202445331903</v>
      </c>
    </row>
    <row r="9" spans="1:9" ht="15" customHeight="1">
      <c r="A9" s="183">
        <v>2</v>
      </c>
      <c r="B9" s="1" t="s">
        <v>97</v>
      </c>
      <c r="C9" s="295">
        <v>0</v>
      </c>
      <c r="D9" s="296"/>
      <c r="E9" s="295"/>
      <c r="F9" s="295">
        <v>0</v>
      </c>
      <c r="G9" s="297">
        <v>0</v>
      </c>
      <c r="H9" s="299" t="s">
        <v>444</v>
      </c>
    </row>
    <row r="10" spans="1:9">
      <c r="A10" s="183">
        <v>3</v>
      </c>
      <c r="B10" s="1" t="s">
        <v>276</v>
      </c>
      <c r="C10" s="295">
        <v>0</v>
      </c>
      <c r="D10" s="296"/>
      <c r="E10" s="295"/>
      <c r="F10" s="295">
        <v>0</v>
      </c>
      <c r="G10" s="297">
        <v>0</v>
      </c>
      <c r="H10" s="299" t="s">
        <v>444</v>
      </c>
    </row>
    <row r="11" spans="1:9">
      <c r="A11" s="183">
        <v>4</v>
      </c>
      <c r="B11" s="1" t="s">
        <v>98</v>
      </c>
      <c r="C11" s="295">
        <v>0</v>
      </c>
      <c r="D11" s="296"/>
      <c r="E11" s="295"/>
      <c r="F11" s="295">
        <v>0</v>
      </c>
      <c r="G11" s="297">
        <v>0</v>
      </c>
      <c r="H11" s="299" t="s">
        <v>444</v>
      </c>
    </row>
    <row r="12" spans="1:9">
      <c r="A12" s="183">
        <v>5</v>
      </c>
      <c r="B12" s="1" t="s">
        <v>99</v>
      </c>
      <c r="C12" s="295">
        <v>0</v>
      </c>
      <c r="D12" s="296"/>
      <c r="E12" s="295"/>
      <c r="F12" s="295">
        <v>0</v>
      </c>
      <c r="G12" s="297">
        <v>0</v>
      </c>
      <c r="H12" s="299" t="s">
        <v>444</v>
      </c>
    </row>
    <row r="13" spans="1:9">
      <c r="A13" s="183">
        <v>6</v>
      </c>
      <c r="B13" s="1" t="s">
        <v>100</v>
      </c>
      <c r="C13" s="295">
        <v>100472848.79620001</v>
      </c>
      <c r="D13" s="296"/>
      <c r="E13" s="295"/>
      <c r="F13" s="295">
        <v>22507339.798640002</v>
      </c>
      <c r="G13" s="297">
        <v>22507339.798640002</v>
      </c>
      <c r="H13" s="299">
        <v>0.22401414977586714</v>
      </c>
    </row>
    <row r="14" spans="1:9">
      <c r="A14" s="183">
        <v>7</v>
      </c>
      <c r="B14" s="1" t="s">
        <v>101</v>
      </c>
      <c r="C14" s="295">
        <v>495739553.84110004</v>
      </c>
      <c r="D14" s="296">
        <v>61966794.146610007</v>
      </c>
      <c r="E14" s="295">
        <v>42583015.157573104</v>
      </c>
      <c r="F14" s="295">
        <v>538322568.9986732</v>
      </c>
      <c r="G14" s="297">
        <v>531960016.21798956</v>
      </c>
      <c r="H14" s="299">
        <v>0.98818078017327315</v>
      </c>
    </row>
    <row r="15" spans="1:9">
      <c r="A15" s="183">
        <v>8</v>
      </c>
      <c r="B15" s="1" t="s">
        <v>102</v>
      </c>
      <c r="C15" s="295">
        <v>481846268.27380002</v>
      </c>
      <c r="D15" s="296"/>
      <c r="E15" s="295"/>
      <c r="F15" s="295">
        <v>361384701.20535004</v>
      </c>
      <c r="G15" s="297">
        <v>360759293.77715003</v>
      </c>
      <c r="H15" s="299">
        <v>0.74870206024332098</v>
      </c>
    </row>
    <row r="16" spans="1:9">
      <c r="A16" s="183">
        <v>9</v>
      </c>
      <c r="B16" s="1" t="s">
        <v>103</v>
      </c>
      <c r="C16" s="295">
        <v>0</v>
      </c>
      <c r="D16" s="296"/>
      <c r="E16" s="295"/>
      <c r="F16" s="295">
        <v>0</v>
      </c>
      <c r="G16" s="297">
        <v>0</v>
      </c>
      <c r="H16" s="299" t="s">
        <v>444</v>
      </c>
    </row>
    <row r="17" spans="1:8">
      <c r="A17" s="183">
        <v>10</v>
      </c>
      <c r="B17" s="1" t="s">
        <v>104</v>
      </c>
      <c r="C17" s="295">
        <v>3925234.8191000004</v>
      </c>
      <c r="D17" s="296"/>
      <c r="E17" s="295"/>
      <c r="F17" s="295">
        <v>3925234.8191000004</v>
      </c>
      <c r="G17" s="297">
        <v>3925234.8191000004</v>
      </c>
      <c r="H17" s="299">
        <v>1</v>
      </c>
    </row>
    <row r="18" spans="1:8">
      <c r="A18" s="183">
        <v>11</v>
      </c>
      <c r="B18" s="1" t="s">
        <v>105</v>
      </c>
      <c r="C18" s="295">
        <v>16403361.816</v>
      </c>
      <c r="D18" s="296"/>
      <c r="E18" s="295"/>
      <c r="F18" s="295">
        <v>29455816.964000002</v>
      </c>
      <c r="G18" s="297">
        <v>29455816.964000002</v>
      </c>
      <c r="H18" s="299">
        <v>1.7957182981398672</v>
      </c>
    </row>
    <row r="19" spans="1:8">
      <c r="A19" s="183">
        <v>12</v>
      </c>
      <c r="B19" s="1" t="s">
        <v>106</v>
      </c>
      <c r="C19" s="295">
        <v>0</v>
      </c>
      <c r="D19" s="296"/>
      <c r="E19" s="295"/>
      <c r="F19" s="295">
        <v>0</v>
      </c>
      <c r="G19" s="297">
        <v>0</v>
      </c>
      <c r="H19" s="299" t="s">
        <v>444</v>
      </c>
    </row>
    <row r="20" spans="1:8">
      <c r="A20" s="183">
        <v>13</v>
      </c>
      <c r="B20" s="1" t="s">
        <v>252</v>
      </c>
      <c r="C20" s="295">
        <v>0</v>
      </c>
      <c r="D20" s="296"/>
      <c r="E20" s="295"/>
      <c r="F20" s="295">
        <v>0</v>
      </c>
      <c r="G20" s="297">
        <v>0</v>
      </c>
      <c r="H20" s="299" t="s">
        <v>444</v>
      </c>
    </row>
    <row r="21" spans="1:8">
      <c r="A21" s="183">
        <v>14</v>
      </c>
      <c r="B21" s="1" t="s">
        <v>108</v>
      </c>
      <c r="C21" s="295">
        <v>125114619.2485</v>
      </c>
      <c r="D21" s="296"/>
      <c r="E21" s="295"/>
      <c r="F21" s="295">
        <v>72773516.598499998</v>
      </c>
      <c r="G21" s="297">
        <v>72773516.598499998</v>
      </c>
      <c r="H21" s="299">
        <v>0.58165478211589949</v>
      </c>
    </row>
    <row r="22" spans="1:8" ht="13.5" thickBot="1">
      <c r="A22" s="186"/>
      <c r="B22" s="187" t="s">
        <v>109</v>
      </c>
      <c r="C22" s="298">
        <v>1420277934.9209001</v>
      </c>
      <c r="D22" s="298">
        <v>61966794.146610007</v>
      </c>
      <c r="E22" s="298">
        <v>42583015.157573104</v>
      </c>
      <c r="F22" s="298">
        <v>1197750149.020463</v>
      </c>
      <c r="G22" s="298">
        <v>1076931494.9253297</v>
      </c>
      <c r="H22" s="300">
        <v>0.73618172312792907</v>
      </c>
    </row>
    <row r="25" spans="1:8">
      <c r="C25" s="461"/>
      <c r="D25" s="461"/>
      <c r="E25" s="461"/>
      <c r="F25" s="461"/>
      <c r="G25" s="461"/>
      <c r="H25" s="461"/>
    </row>
    <row r="26" spans="1:8">
      <c r="C26" s="461"/>
      <c r="D26" s="461"/>
      <c r="E26" s="461"/>
      <c r="F26" s="461"/>
      <c r="G26" s="461"/>
      <c r="H26" s="461"/>
    </row>
    <row r="27" spans="1:8">
      <c r="C27" s="461"/>
      <c r="D27" s="461"/>
      <c r="E27" s="461"/>
      <c r="F27" s="461"/>
      <c r="G27" s="461"/>
      <c r="H27" s="461"/>
    </row>
    <row r="28" spans="1:8">
      <c r="C28" s="461"/>
      <c r="D28" s="461"/>
      <c r="E28" s="461"/>
      <c r="F28" s="461"/>
      <c r="G28" s="461"/>
      <c r="H28" s="461"/>
    </row>
    <row r="29" spans="1:8">
      <c r="C29" s="461"/>
      <c r="D29" s="461"/>
      <c r="E29" s="461"/>
      <c r="F29" s="461"/>
      <c r="G29" s="461"/>
      <c r="H29" s="461"/>
    </row>
    <row r="30" spans="1:8">
      <c r="C30" s="461"/>
      <c r="D30" s="461"/>
      <c r="E30" s="461"/>
      <c r="F30" s="461"/>
      <c r="G30" s="461"/>
      <c r="H30" s="461"/>
    </row>
    <row r="31" spans="1:8">
      <c r="C31" s="461"/>
      <c r="D31" s="461"/>
      <c r="E31" s="461"/>
      <c r="F31" s="461"/>
      <c r="G31" s="461"/>
      <c r="H31" s="461"/>
    </row>
    <row r="32" spans="1:8">
      <c r="C32" s="461"/>
      <c r="D32" s="461"/>
      <c r="E32" s="461"/>
      <c r="F32" s="461"/>
      <c r="G32" s="461"/>
      <c r="H32" s="461"/>
    </row>
    <row r="33" spans="3:8">
      <c r="C33" s="461"/>
      <c r="D33" s="461"/>
      <c r="E33" s="461"/>
      <c r="F33" s="461"/>
      <c r="G33" s="461"/>
      <c r="H33" s="461"/>
    </row>
    <row r="34" spans="3:8">
      <c r="C34" s="461"/>
      <c r="D34" s="461"/>
      <c r="E34" s="461"/>
      <c r="F34" s="461"/>
      <c r="G34" s="461"/>
      <c r="H34" s="461"/>
    </row>
    <row r="35" spans="3:8">
      <c r="C35" s="461"/>
      <c r="D35" s="461"/>
      <c r="E35" s="461"/>
      <c r="F35" s="461"/>
      <c r="G35" s="461"/>
      <c r="H35" s="461"/>
    </row>
    <row r="36" spans="3:8">
      <c r="C36" s="461"/>
      <c r="D36" s="461"/>
      <c r="E36" s="461"/>
      <c r="F36" s="461"/>
      <c r="G36" s="461"/>
      <c r="H36" s="461"/>
    </row>
    <row r="37" spans="3:8">
      <c r="C37" s="461"/>
      <c r="D37" s="461"/>
      <c r="E37" s="461"/>
      <c r="F37" s="461"/>
      <c r="G37" s="461"/>
      <c r="H37" s="461"/>
    </row>
    <row r="38" spans="3:8">
      <c r="C38" s="461"/>
      <c r="D38" s="461"/>
      <c r="E38" s="461"/>
      <c r="F38" s="461"/>
      <c r="G38" s="461"/>
      <c r="H38" s="461"/>
    </row>
    <row r="39" spans="3:8">
      <c r="C39" s="461"/>
      <c r="D39" s="461"/>
      <c r="E39" s="461"/>
      <c r="F39" s="461"/>
      <c r="G39" s="461"/>
      <c r="H39" s="461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Normal="100" workbookViewId="0">
      <pane xSplit="2" ySplit="6" topLeftCell="F7" activePane="bottomRight" state="frozen"/>
      <selection activeCell="G8" sqref="G8"/>
      <selection pane="topRight" activeCell="G8" sqref="G8"/>
      <selection pane="bottomLeft" activeCell="G8" sqref="G8"/>
      <selection pane="bottomRight" activeCell="C27" sqref="C27:K49"/>
    </sheetView>
  </sheetViews>
  <sheetFormatPr defaultColWidth="9.140625" defaultRowHeight="12.75"/>
  <cols>
    <col min="1" max="1" width="10.5703125" style="290" bestFit="1" customWidth="1"/>
    <col min="2" max="2" width="74.140625" style="290" customWidth="1"/>
    <col min="3" max="4" width="12.7109375" style="290" customWidth="1"/>
    <col min="5" max="5" width="13.5703125" style="290" bestFit="1" customWidth="1"/>
    <col min="6" max="11" width="12.7109375" style="290" customWidth="1"/>
    <col min="12" max="16384" width="9.140625" style="290"/>
  </cols>
  <sheetData>
    <row r="1" spans="1:11">
      <c r="A1" s="290" t="s">
        <v>30</v>
      </c>
      <c r="B1" s="290" t="str">
        <f>'Info '!C2</f>
        <v>JSC ProCredit Bank</v>
      </c>
    </row>
    <row r="2" spans="1:11">
      <c r="A2" s="290" t="s">
        <v>31</v>
      </c>
      <c r="B2" s="375">
        <f>'1. key ratios '!B2</f>
        <v>43373</v>
      </c>
      <c r="C2" s="314"/>
      <c r="D2" s="314"/>
    </row>
    <row r="3" spans="1:11">
      <c r="B3" s="314"/>
      <c r="C3" s="314"/>
      <c r="D3" s="314"/>
    </row>
    <row r="4" spans="1:11" ht="13.5" thickBot="1">
      <c r="A4" s="290" t="s">
        <v>254</v>
      </c>
      <c r="B4" s="341" t="s">
        <v>382</v>
      </c>
      <c r="C4" s="314"/>
      <c r="D4" s="314"/>
    </row>
    <row r="5" spans="1:11" ht="30" customHeight="1">
      <c r="A5" s="511"/>
      <c r="B5" s="512"/>
      <c r="C5" s="513" t="s">
        <v>413</v>
      </c>
      <c r="D5" s="513"/>
      <c r="E5" s="513"/>
      <c r="F5" s="513" t="s">
        <v>414</v>
      </c>
      <c r="G5" s="513"/>
      <c r="H5" s="513"/>
      <c r="I5" s="513" t="s">
        <v>415</v>
      </c>
      <c r="J5" s="513"/>
      <c r="K5" s="514"/>
    </row>
    <row r="6" spans="1:11">
      <c r="A6" s="315"/>
      <c r="B6" s="316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17" t="s">
        <v>385</v>
      </c>
      <c r="B7" s="318"/>
      <c r="C7" s="318"/>
      <c r="D7" s="318"/>
      <c r="E7" s="318"/>
      <c r="F7" s="318"/>
      <c r="G7" s="318"/>
      <c r="H7" s="318"/>
      <c r="I7" s="318"/>
      <c r="J7" s="318"/>
      <c r="K7" s="319"/>
    </row>
    <row r="8" spans="1:11">
      <c r="A8" s="320">
        <v>1</v>
      </c>
      <c r="B8" s="321" t="s">
        <v>383</v>
      </c>
      <c r="C8" s="429"/>
      <c r="D8" s="429"/>
      <c r="E8" s="429"/>
      <c r="F8" s="430">
        <v>74030607.75</v>
      </c>
      <c r="G8" s="430">
        <v>193590839.7225</v>
      </c>
      <c r="H8" s="430">
        <v>267621447.4725</v>
      </c>
      <c r="I8" s="430">
        <v>61006380.330000006</v>
      </c>
      <c r="J8" s="430">
        <v>164324500.97000003</v>
      </c>
      <c r="K8" s="431">
        <v>225330881.30000004</v>
      </c>
    </row>
    <row r="9" spans="1:11">
      <c r="A9" s="317" t="s">
        <v>386</v>
      </c>
      <c r="B9" s="318"/>
      <c r="C9" s="432"/>
      <c r="D9" s="432"/>
      <c r="E9" s="432"/>
      <c r="F9" s="432"/>
      <c r="G9" s="432"/>
      <c r="H9" s="432"/>
      <c r="I9" s="432"/>
      <c r="J9" s="432"/>
      <c r="K9" s="433"/>
    </row>
    <row r="10" spans="1:11">
      <c r="A10" s="323">
        <v>2</v>
      </c>
      <c r="B10" s="324" t="s">
        <v>394</v>
      </c>
      <c r="C10" s="434">
        <v>41379725.845300004</v>
      </c>
      <c r="D10" s="435">
        <v>293582612.95769995</v>
      </c>
      <c r="E10" s="435">
        <v>334962338.80299997</v>
      </c>
      <c r="F10" s="435">
        <v>8155914.3501625014</v>
      </c>
      <c r="G10" s="435">
        <v>53156982.215415999</v>
      </c>
      <c r="H10" s="435">
        <v>61312896.565578498</v>
      </c>
      <c r="I10" s="435">
        <v>1999610.4589950002</v>
      </c>
      <c r="J10" s="435">
        <v>13624782.881065002</v>
      </c>
      <c r="K10" s="436">
        <v>15624393.340060001</v>
      </c>
    </row>
    <row r="11" spans="1:11">
      <c r="A11" s="323">
        <v>3</v>
      </c>
      <c r="B11" s="324" t="s">
        <v>388</v>
      </c>
      <c r="C11" s="434">
        <v>114479155.71159996</v>
      </c>
      <c r="D11" s="435">
        <v>582424835.10240006</v>
      </c>
      <c r="E11" s="435">
        <v>696903990.81400001</v>
      </c>
      <c r="F11" s="435">
        <v>33587247.021814995</v>
      </c>
      <c r="G11" s="435">
        <v>63101777.75075753</v>
      </c>
      <c r="H11" s="435">
        <v>96689024.772572517</v>
      </c>
      <c r="I11" s="435">
        <v>33618658.235970005</v>
      </c>
      <c r="J11" s="435">
        <v>122200286.75857003</v>
      </c>
      <c r="K11" s="436">
        <v>155818944.99454004</v>
      </c>
    </row>
    <row r="12" spans="1:11">
      <c r="A12" s="323">
        <v>4</v>
      </c>
      <c r="B12" s="324" t="s">
        <v>389</v>
      </c>
      <c r="C12" s="434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  <c r="I12" s="435">
        <v>0</v>
      </c>
      <c r="J12" s="435">
        <v>0</v>
      </c>
      <c r="K12" s="436">
        <v>0</v>
      </c>
    </row>
    <row r="13" spans="1:11">
      <c r="A13" s="323">
        <v>5</v>
      </c>
      <c r="B13" s="324" t="s">
        <v>397</v>
      </c>
      <c r="C13" s="434">
        <v>35120579.399999999</v>
      </c>
      <c r="D13" s="435">
        <v>40229962.240000002</v>
      </c>
      <c r="E13" s="435">
        <v>75350541.640000001</v>
      </c>
      <c r="F13" s="435">
        <v>6455979.5450999998</v>
      </c>
      <c r="G13" s="435">
        <v>9146790.1577499993</v>
      </c>
      <c r="H13" s="435">
        <v>15602769.702849999</v>
      </c>
      <c r="I13" s="435">
        <v>2443926.4350000001</v>
      </c>
      <c r="J13" s="435">
        <v>3204454.9114999999</v>
      </c>
      <c r="K13" s="436">
        <v>5648381.3465</v>
      </c>
    </row>
    <row r="14" spans="1:11">
      <c r="A14" s="323">
        <v>6</v>
      </c>
      <c r="B14" s="324" t="s">
        <v>408</v>
      </c>
      <c r="C14" s="434"/>
      <c r="D14" s="435"/>
      <c r="E14" s="435">
        <v>0</v>
      </c>
      <c r="F14" s="435"/>
      <c r="G14" s="435"/>
      <c r="H14" s="435">
        <v>0</v>
      </c>
      <c r="I14" s="435"/>
      <c r="J14" s="435"/>
      <c r="K14" s="436">
        <v>0</v>
      </c>
    </row>
    <row r="15" spans="1:11">
      <c r="A15" s="323">
        <v>7</v>
      </c>
      <c r="B15" s="324" t="s">
        <v>409</v>
      </c>
      <c r="C15" s="434">
        <v>9876338.5133333318</v>
      </c>
      <c r="D15" s="435">
        <v>16313478.9</v>
      </c>
      <c r="E15" s="435">
        <v>26189817.413333334</v>
      </c>
      <c r="F15" s="435">
        <v>2659986.64</v>
      </c>
      <c r="G15" s="435">
        <v>9866629.9900000002</v>
      </c>
      <c r="H15" s="435">
        <v>12526616.630000001</v>
      </c>
      <c r="I15" s="435">
        <v>2659986.64</v>
      </c>
      <c r="J15" s="435">
        <v>9866629.9900000002</v>
      </c>
      <c r="K15" s="436">
        <v>12526616.630000001</v>
      </c>
    </row>
    <row r="16" spans="1:11">
      <c r="A16" s="323">
        <v>8</v>
      </c>
      <c r="B16" s="325" t="s">
        <v>390</v>
      </c>
      <c r="C16" s="434">
        <v>200855799.47023329</v>
      </c>
      <c r="D16" s="435">
        <v>932550889.20010006</v>
      </c>
      <c r="E16" s="435">
        <v>1133406688.6703334</v>
      </c>
      <c r="F16" s="435">
        <v>50859127.557077497</v>
      </c>
      <c r="G16" s="435">
        <v>135272180.11392352</v>
      </c>
      <c r="H16" s="435">
        <v>186131307.67100102</v>
      </c>
      <c r="I16" s="435">
        <v>40722181.769965008</v>
      </c>
      <c r="J16" s="435">
        <v>148896154.54113504</v>
      </c>
      <c r="K16" s="436">
        <v>189618336.31110004</v>
      </c>
    </row>
    <row r="17" spans="1:11">
      <c r="A17" s="317" t="s">
        <v>387</v>
      </c>
      <c r="B17" s="318"/>
      <c r="C17" s="432"/>
      <c r="D17" s="432"/>
      <c r="E17" s="432"/>
      <c r="F17" s="432"/>
      <c r="G17" s="432"/>
      <c r="H17" s="432"/>
      <c r="I17" s="432"/>
      <c r="J17" s="432"/>
      <c r="K17" s="433"/>
    </row>
    <row r="18" spans="1:11">
      <c r="A18" s="323">
        <v>9</v>
      </c>
      <c r="B18" s="324" t="s">
        <v>393</v>
      </c>
      <c r="C18" s="434">
        <v>8512603.8499999996</v>
      </c>
      <c r="D18" s="435">
        <v>0</v>
      </c>
      <c r="E18" s="435">
        <v>8512603.8499999996</v>
      </c>
      <c r="F18" s="435">
        <v>0</v>
      </c>
      <c r="G18" s="435">
        <v>0</v>
      </c>
      <c r="H18" s="435">
        <v>0</v>
      </c>
      <c r="I18" s="435">
        <v>0</v>
      </c>
      <c r="J18" s="435">
        <v>0</v>
      </c>
      <c r="K18" s="436">
        <v>0</v>
      </c>
    </row>
    <row r="19" spans="1:11">
      <c r="A19" s="323">
        <v>10</v>
      </c>
      <c r="B19" s="324" t="s">
        <v>410</v>
      </c>
      <c r="C19" s="434">
        <v>212855641.10100001</v>
      </c>
      <c r="D19" s="435">
        <v>784227439.19599998</v>
      </c>
      <c r="E19" s="435">
        <v>997083080.29699993</v>
      </c>
      <c r="F19" s="435">
        <v>4069390.9385500001</v>
      </c>
      <c r="G19" s="435">
        <v>11306717.255450001</v>
      </c>
      <c r="H19" s="435">
        <v>15376108.194000002</v>
      </c>
      <c r="I19" s="435">
        <v>17093618.358550001</v>
      </c>
      <c r="J19" s="435">
        <v>75021255.535450011</v>
      </c>
      <c r="K19" s="436">
        <v>92114873.894000009</v>
      </c>
    </row>
    <row r="20" spans="1:11">
      <c r="A20" s="323">
        <v>11</v>
      </c>
      <c r="B20" s="324" t="s">
        <v>392</v>
      </c>
      <c r="C20" s="434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  <c r="I20" s="435">
        <v>0</v>
      </c>
      <c r="J20" s="435">
        <v>0</v>
      </c>
      <c r="K20" s="436">
        <v>0</v>
      </c>
    </row>
    <row r="21" spans="1:11" ht="13.5" thickBot="1">
      <c r="A21" s="326">
        <v>12</v>
      </c>
      <c r="B21" s="327" t="s">
        <v>391</v>
      </c>
      <c r="C21" s="437">
        <v>221368244.95100001</v>
      </c>
      <c r="D21" s="438">
        <v>784227439.19599998</v>
      </c>
      <c r="E21" s="437">
        <v>1005595684.147</v>
      </c>
      <c r="F21" s="438">
        <v>4069390.9385500001</v>
      </c>
      <c r="G21" s="438">
        <v>11306717.255450001</v>
      </c>
      <c r="H21" s="438">
        <v>15376108.194000002</v>
      </c>
      <c r="I21" s="438">
        <v>17093618.358550001</v>
      </c>
      <c r="J21" s="438">
        <v>75021255.535450011</v>
      </c>
      <c r="K21" s="439">
        <v>92114873.894000009</v>
      </c>
    </row>
    <row r="22" spans="1:11" ht="38.25" customHeight="1" thickBot="1">
      <c r="A22" s="328"/>
      <c r="B22" s="329"/>
      <c r="C22" s="329"/>
      <c r="D22" s="329"/>
      <c r="E22" s="329"/>
      <c r="F22" s="515" t="s">
        <v>412</v>
      </c>
      <c r="G22" s="513"/>
      <c r="H22" s="513"/>
      <c r="I22" s="515" t="s">
        <v>398</v>
      </c>
      <c r="J22" s="513"/>
      <c r="K22" s="514"/>
    </row>
    <row r="23" spans="1:11">
      <c r="A23" s="330">
        <v>13</v>
      </c>
      <c r="B23" s="331" t="s">
        <v>383</v>
      </c>
      <c r="C23" s="332"/>
      <c r="D23" s="332"/>
      <c r="E23" s="332"/>
      <c r="F23" s="440">
        <v>78543373.790000007</v>
      </c>
      <c r="G23" s="440">
        <v>224358358.09500003</v>
      </c>
      <c r="H23" s="440">
        <v>302901731.88500005</v>
      </c>
      <c r="I23" s="440">
        <v>50522819.230000012</v>
      </c>
      <c r="J23" s="440">
        <v>195533339.40000001</v>
      </c>
      <c r="K23" s="441">
        <v>246056158.63000003</v>
      </c>
    </row>
    <row r="24" spans="1:11" ht="13.5" thickBot="1">
      <c r="A24" s="333">
        <v>14</v>
      </c>
      <c r="B24" s="334" t="s">
        <v>395</v>
      </c>
      <c r="C24" s="335"/>
      <c r="D24" s="336"/>
      <c r="E24" s="337"/>
      <c r="F24" s="442">
        <v>50949469.133130006</v>
      </c>
      <c r="G24" s="442">
        <v>106219056.13040146</v>
      </c>
      <c r="H24" s="442">
        <v>157168525.26353148</v>
      </c>
      <c r="I24" s="442">
        <v>10183557.49601125</v>
      </c>
      <c r="J24" s="442">
        <v>16443836.2952375</v>
      </c>
      <c r="K24" s="443">
        <v>26627393.79124875</v>
      </c>
    </row>
    <row r="25" spans="1:11" ht="13.5" thickBot="1">
      <c r="A25" s="338">
        <v>15</v>
      </c>
      <c r="B25" s="339" t="s">
        <v>396</v>
      </c>
      <c r="C25" s="340"/>
      <c r="D25" s="340"/>
      <c r="E25" s="340"/>
      <c r="F25" s="444">
        <f>F23/F24</f>
        <v>1.5415935656712663</v>
      </c>
      <c r="G25" s="444">
        <f t="shared" ref="G25:H25" si="0">G23/G24</f>
        <v>2.1122232325201895</v>
      </c>
      <c r="H25" s="445">
        <f t="shared" si="0"/>
        <v>1.9272416749925674</v>
      </c>
      <c r="I25" s="445">
        <f>I23/I24</f>
        <v>4.9612151008907306</v>
      </c>
      <c r="J25" s="445">
        <f>J23/J24</f>
        <v>11.890980662257675</v>
      </c>
      <c r="K25" s="446">
        <f>K23/K24</f>
        <v>9.2407150530393949</v>
      </c>
    </row>
    <row r="26" spans="1:11">
      <c r="F26" s="449"/>
      <c r="G26" s="449"/>
      <c r="H26" s="449"/>
      <c r="I26" s="449"/>
      <c r="J26" s="449"/>
      <c r="K26" s="449"/>
    </row>
    <row r="27" spans="1:11" ht="38.25">
      <c r="B27" s="313" t="s">
        <v>411</v>
      </c>
      <c r="C27" s="462"/>
      <c r="D27" s="462"/>
      <c r="E27" s="462"/>
      <c r="F27" s="462"/>
      <c r="G27" s="462"/>
      <c r="H27" s="462"/>
      <c r="I27" s="462"/>
      <c r="J27" s="462"/>
      <c r="K27" s="462"/>
    </row>
    <row r="28" spans="1:11">
      <c r="C28" s="462"/>
      <c r="D28" s="462"/>
      <c r="E28" s="462"/>
      <c r="F28" s="462"/>
      <c r="G28" s="462"/>
      <c r="H28" s="462"/>
      <c r="I28" s="462"/>
      <c r="J28" s="462"/>
      <c r="K28" s="462"/>
    </row>
    <row r="29" spans="1:11">
      <c r="C29" s="462"/>
      <c r="D29" s="462"/>
      <c r="E29" s="462"/>
      <c r="F29" s="462"/>
      <c r="G29" s="462"/>
      <c r="H29" s="462"/>
      <c r="I29" s="462"/>
      <c r="J29" s="462"/>
      <c r="K29" s="462"/>
    </row>
    <row r="30" spans="1:11">
      <c r="C30" s="462"/>
      <c r="D30" s="462"/>
      <c r="E30" s="462"/>
      <c r="F30" s="462"/>
      <c r="G30" s="462"/>
      <c r="H30" s="462"/>
      <c r="I30" s="462"/>
      <c r="J30" s="462"/>
      <c r="K30" s="462"/>
    </row>
    <row r="31" spans="1:11">
      <c r="C31" s="462"/>
      <c r="D31" s="462"/>
      <c r="E31" s="462"/>
      <c r="F31" s="462"/>
      <c r="G31" s="462"/>
      <c r="H31" s="462"/>
      <c r="I31" s="462"/>
      <c r="J31" s="462"/>
      <c r="K31" s="462"/>
    </row>
    <row r="32" spans="1:11">
      <c r="C32" s="462"/>
      <c r="D32" s="462"/>
      <c r="E32" s="462"/>
      <c r="F32" s="462"/>
      <c r="G32" s="462"/>
      <c r="H32" s="462"/>
      <c r="I32" s="462"/>
      <c r="J32" s="462"/>
      <c r="K32" s="462"/>
    </row>
    <row r="33" spans="3:11">
      <c r="C33" s="462"/>
      <c r="D33" s="462"/>
      <c r="E33" s="462"/>
      <c r="F33" s="462"/>
      <c r="G33" s="462"/>
      <c r="H33" s="462"/>
      <c r="I33" s="462"/>
      <c r="J33" s="462"/>
      <c r="K33" s="462"/>
    </row>
    <row r="34" spans="3:11">
      <c r="C34" s="462"/>
      <c r="D34" s="462"/>
      <c r="E34" s="462"/>
      <c r="F34" s="462"/>
      <c r="G34" s="462"/>
      <c r="H34" s="462"/>
      <c r="I34" s="462"/>
      <c r="J34" s="462"/>
      <c r="K34" s="462"/>
    </row>
    <row r="35" spans="3:11">
      <c r="C35" s="462"/>
      <c r="D35" s="462"/>
      <c r="E35" s="462"/>
      <c r="F35" s="462"/>
      <c r="G35" s="462"/>
      <c r="H35" s="462"/>
      <c r="I35" s="462"/>
      <c r="J35" s="462"/>
      <c r="K35" s="462"/>
    </row>
    <row r="36" spans="3:11">
      <c r="C36" s="462"/>
      <c r="D36" s="462"/>
      <c r="E36" s="462"/>
      <c r="F36" s="462"/>
      <c r="G36" s="462"/>
      <c r="H36" s="462"/>
      <c r="I36" s="462"/>
      <c r="J36" s="462"/>
      <c r="K36" s="462"/>
    </row>
    <row r="37" spans="3:11">
      <c r="C37" s="462"/>
      <c r="D37" s="462"/>
      <c r="E37" s="462"/>
      <c r="F37" s="462"/>
      <c r="G37" s="462"/>
      <c r="H37" s="462"/>
      <c r="I37" s="462"/>
      <c r="J37" s="462"/>
      <c r="K37" s="462"/>
    </row>
    <row r="38" spans="3:11">
      <c r="C38" s="462"/>
      <c r="D38" s="462"/>
      <c r="E38" s="462"/>
      <c r="F38" s="462"/>
      <c r="G38" s="462"/>
      <c r="H38" s="462"/>
      <c r="I38" s="462"/>
      <c r="J38" s="462"/>
      <c r="K38" s="462"/>
    </row>
    <row r="39" spans="3:11">
      <c r="C39" s="462"/>
      <c r="D39" s="462"/>
      <c r="E39" s="462"/>
      <c r="F39" s="462"/>
      <c r="G39" s="462"/>
      <c r="H39" s="462"/>
      <c r="I39" s="462"/>
      <c r="J39" s="462"/>
      <c r="K39" s="462"/>
    </row>
    <row r="40" spans="3:11">
      <c r="C40" s="462"/>
      <c r="D40" s="462"/>
      <c r="E40" s="462"/>
      <c r="F40" s="462"/>
      <c r="G40" s="462"/>
      <c r="H40" s="462"/>
      <c r="I40" s="462"/>
      <c r="J40" s="462"/>
      <c r="K40" s="462"/>
    </row>
    <row r="41" spans="3:11">
      <c r="C41" s="462"/>
      <c r="D41" s="462"/>
      <c r="E41" s="462"/>
      <c r="F41" s="462"/>
      <c r="G41" s="462"/>
      <c r="H41" s="462"/>
      <c r="I41" s="462"/>
      <c r="J41" s="462"/>
      <c r="K41" s="462"/>
    </row>
    <row r="42" spans="3:11">
      <c r="C42" s="462"/>
      <c r="D42" s="462"/>
      <c r="E42" s="462"/>
      <c r="F42" s="462"/>
      <c r="G42" s="462"/>
      <c r="H42" s="462"/>
      <c r="I42" s="462"/>
      <c r="J42" s="462"/>
      <c r="K42" s="462"/>
    </row>
    <row r="43" spans="3:11">
      <c r="C43" s="462"/>
      <c r="D43" s="462"/>
      <c r="E43" s="462"/>
      <c r="F43" s="462"/>
      <c r="G43" s="462"/>
      <c r="H43" s="462"/>
      <c r="I43" s="462"/>
      <c r="J43" s="462"/>
      <c r="K43" s="462"/>
    </row>
    <row r="44" spans="3:11">
      <c r="C44" s="462"/>
      <c r="D44" s="462"/>
      <c r="E44" s="462"/>
      <c r="F44" s="462"/>
      <c r="G44" s="462"/>
      <c r="H44" s="462"/>
      <c r="I44" s="462"/>
      <c r="J44" s="462"/>
      <c r="K44" s="462"/>
    </row>
    <row r="45" spans="3:11">
      <c r="C45" s="462"/>
      <c r="D45" s="462"/>
      <c r="E45" s="462"/>
      <c r="F45" s="462"/>
      <c r="G45" s="462"/>
      <c r="H45" s="462"/>
      <c r="I45" s="462"/>
      <c r="J45" s="462"/>
      <c r="K45" s="462"/>
    </row>
    <row r="46" spans="3:11">
      <c r="C46" s="462"/>
      <c r="D46" s="462"/>
      <c r="E46" s="462"/>
      <c r="F46" s="462"/>
      <c r="G46" s="462"/>
      <c r="H46" s="462"/>
      <c r="I46" s="462"/>
      <c r="J46" s="462"/>
      <c r="K46" s="462"/>
    </row>
    <row r="47" spans="3:11">
      <c r="C47" s="462"/>
      <c r="D47" s="462"/>
      <c r="E47" s="462"/>
      <c r="F47" s="462"/>
      <c r="G47" s="462"/>
      <c r="H47" s="462"/>
      <c r="I47" s="462"/>
      <c r="J47" s="462"/>
      <c r="K47" s="462"/>
    </row>
    <row r="48" spans="3:11">
      <c r="C48" s="462"/>
      <c r="D48" s="462"/>
      <c r="E48" s="462"/>
      <c r="F48" s="462"/>
      <c r="G48" s="462"/>
      <c r="H48" s="462"/>
      <c r="I48" s="462"/>
      <c r="J48" s="462"/>
      <c r="K48" s="462"/>
    </row>
    <row r="49" spans="3:11">
      <c r="C49" s="462"/>
      <c r="D49" s="462"/>
      <c r="E49" s="462"/>
      <c r="F49" s="462"/>
      <c r="G49" s="462"/>
      <c r="H49" s="462"/>
      <c r="I49" s="462"/>
      <c r="J49" s="462"/>
      <c r="K49" s="462"/>
    </row>
    <row r="50" spans="3:11">
      <c r="C50" s="462"/>
      <c r="D50" s="462"/>
      <c r="E50" s="462"/>
      <c r="F50" s="462"/>
      <c r="G50" s="462"/>
      <c r="H50" s="462"/>
      <c r="I50" s="462"/>
      <c r="J50" s="462"/>
      <c r="K50" s="462"/>
    </row>
    <row r="51" spans="3:11">
      <c r="C51" s="462"/>
      <c r="D51" s="462"/>
      <c r="E51" s="462"/>
      <c r="F51" s="462"/>
      <c r="G51" s="462"/>
      <c r="H51" s="462"/>
      <c r="I51" s="462"/>
      <c r="J51" s="462"/>
      <c r="K51" s="462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="85" zoomScaleNormal="85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C26" sqref="C26"/>
    </sheetView>
  </sheetViews>
  <sheetFormatPr defaultColWidth="9.140625" defaultRowHeight="12.75"/>
  <cols>
    <col min="1" max="1" width="10.5703125" style="4" bestFit="1" customWidth="1"/>
    <col min="2" max="2" width="39.57031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374">
        <f>'1. key ratios '!B2</f>
        <v>43373</v>
      </c>
    </row>
    <row r="3" spans="1:14" ht="14.25" customHeight="1"/>
    <row r="4" spans="1:14" ht="13.5" thickBot="1">
      <c r="A4" s="4" t="s">
        <v>270</v>
      </c>
      <c r="B4" s="256" t="s">
        <v>28</v>
      </c>
    </row>
    <row r="5" spans="1:14" s="193" customFormat="1">
      <c r="A5" s="189"/>
      <c r="B5" s="190"/>
      <c r="C5" s="191" t="s">
        <v>0</v>
      </c>
      <c r="D5" s="191" t="s">
        <v>1</v>
      </c>
      <c r="E5" s="191" t="s">
        <v>2</v>
      </c>
      <c r="F5" s="191" t="s">
        <v>3</v>
      </c>
      <c r="G5" s="191" t="s">
        <v>4</v>
      </c>
      <c r="H5" s="191" t="s">
        <v>5</v>
      </c>
      <c r="I5" s="191" t="s">
        <v>8</v>
      </c>
      <c r="J5" s="191" t="s">
        <v>9</v>
      </c>
      <c r="K5" s="191" t="s">
        <v>10</v>
      </c>
      <c r="L5" s="191" t="s">
        <v>11</v>
      </c>
      <c r="M5" s="191" t="s">
        <v>12</v>
      </c>
      <c r="N5" s="192" t="s">
        <v>13</v>
      </c>
    </row>
    <row r="6" spans="1:14" ht="25.5">
      <c r="A6" s="194"/>
      <c r="B6" s="195"/>
      <c r="C6" s="196" t="s">
        <v>269</v>
      </c>
      <c r="D6" s="197" t="s">
        <v>268</v>
      </c>
      <c r="E6" s="198" t="s">
        <v>267</v>
      </c>
      <c r="F6" s="199">
        <v>0</v>
      </c>
      <c r="G6" s="199">
        <v>0.2</v>
      </c>
      <c r="H6" s="199">
        <v>0.35</v>
      </c>
      <c r="I6" s="199">
        <v>0.5</v>
      </c>
      <c r="J6" s="199">
        <v>0.75</v>
      </c>
      <c r="K6" s="199">
        <v>1</v>
      </c>
      <c r="L6" s="199">
        <v>1.5</v>
      </c>
      <c r="M6" s="199">
        <v>2.5</v>
      </c>
      <c r="N6" s="255" t="s">
        <v>282</v>
      </c>
    </row>
    <row r="7" spans="1:14" ht="15">
      <c r="A7" s="200">
        <v>1</v>
      </c>
      <c r="B7" s="201" t="s">
        <v>266</v>
      </c>
      <c r="C7" s="202">
        <f>SUM(C8:C13)</f>
        <v>15269227.6295</v>
      </c>
      <c r="D7" s="195"/>
      <c r="E7" s="203">
        <f t="shared" ref="E7:M7" si="0">SUM(E8:E13)</f>
        <v>305384.55258999998</v>
      </c>
      <c r="F7" s="204">
        <f>SUM(F8:F13)</f>
        <v>0</v>
      </c>
      <c r="G7" s="204">
        <f t="shared" si="0"/>
        <v>305384.55258999998</v>
      </c>
      <c r="H7" s="204">
        <f t="shared" si="0"/>
        <v>0</v>
      </c>
      <c r="I7" s="204">
        <f t="shared" si="0"/>
        <v>0</v>
      </c>
      <c r="J7" s="204">
        <f t="shared" si="0"/>
        <v>0</v>
      </c>
      <c r="K7" s="204">
        <f t="shared" si="0"/>
        <v>0</v>
      </c>
      <c r="L7" s="204">
        <f t="shared" si="0"/>
        <v>0</v>
      </c>
      <c r="M7" s="204">
        <f t="shared" si="0"/>
        <v>0</v>
      </c>
      <c r="N7" s="205">
        <f>SUM(N8:N13)</f>
        <v>61076.910517999997</v>
      </c>
    </row>
    <row r="8" spans="1:14" ht="14.25">
      <c r="A8" s="200">
        <v>1.1000000000000001</v>
      </c>
      <c r="B8" s="206" t="s">
        <v>264</v>
      </c>
      <c r="C8" s="204">
        <v>15269227.6295</v>
      </c>
      <c r="D8" s="207">
        <v>0.02</v>
      </c>
      <c r="E8" s="203">
        <f>C8*D8</f>
        <v>305384.55258999998</v>
      </c>
      <c r="F8" s="204">
        <v>0</v>
      </c>
      <c r="G8" s="204">
        <v>305384.55258999998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5">
        <f>SUMPRODUCT($F$6:$M$6,F8:M8)</f>
        <v>61076.910517999997</v>
      </c>
    </row>
    <row r="9" spans="1:14" ht="14.25">
      <c r="A9" s="200">
        <v>1.2</v>
      </c>
      <c r="B9" s="206" t="s">
        <v>263</v>
      </c>
      <c r="C9" s="204"/>
      <c r="D9" s="207">
        <v>0.05</v>
      </c>
      <c r="E9" s="203">
        <f>C9*D9</f>
        <v>0</v>
      </c>
      <c r="F9" s="204"/>
      <c r="G9" s="204"/>
      <c r="H9" s="204"/>
      <c r="I9" s="204"/>
      <c r="J9" s="204"/>
      <c r="K9" s="204"/>
      <c r="L9" s="204"/>
      <c r="M9" s="204"/>
      <c r="N9" s="205">
        <f t="shared" ref="N9:N12" si="1">SUMPRODUCT($F$6:$M$6,F9:M9)</f>
        <v>0</v>
      </c>
    </row>
    <row r="10" spans="1:14" ht="14.25">
      <c r="A10" s="200">
        <v>1.3</v>
      </c>
      <c r="B10" s="206" t="s">
        <v>262</v>
      </c>
      <c r="C10" s="204"/>
      <c r="D10" s="207">
        <v>0.08</v>
      </c>
      <c r="E10" s="203">
        <f>C10*D10</f>
        <v>0</v>
      </c>
      <c r="F10" s="204"/>
      <c r="G10" s="204"/>
      <c r="H10" s="204"/>
      <c r="I10" s="204"/>
      <c r="J10" s="204"/>
      <c r="K10" s="204"/>
      <c r="L10" s="204"/>
      <c r="M10" s="204"/>
      <c r="N10" s="205">
        <f>SUMPRODUCT($F$6:$M$6,F10:M10)</f>
        <v>0</v>
      </c>
    </row>
    <row r="11" spans="1:14" ht="14.25">
      <c r="A11" s="200">
        <v>1.4</v>
      </c>
      <c r="B11" s="206" t="s">
        <v>261</v>
      </c>
      <c r="C11" s="204"/>
      <c r="D11" s="207">
        <v>0.11</v>
      </c>
      <c r="E11" s="203">
        <f>C11*D11</f>
        <v>0</v>
      </c>
      <c r="F11" s="204"/>
      <c r="G11" s="204"/>
      <c r="H11" s="204"/>
      <c r="I11" s="204"/>
      <c r="J11" s="204"/>
      <c r="K11" s="204"/>
      <c r="L11" s="204"/>
      <c r="M11" s="204"/>
      <c r="N11" s="205">
        <f t="shared" si="1"/>
        <v>0</v>
      </c>
    </row>
    <row r="12" spans="1:14" ht="14.25">
      <c r="A12" s="200">
        <v>1.5</v>
      </c>
      <c r="B12" s="206" t="s">
        <v>260</v>
      </c>
      <c r="C12" s="204"/>
      <c r="D12" s="207">
        <v>0.14000000000000001</v>
      </c>
      <c r="E12" s="203">
        <f>C12*D12</f>
        <v>0</v>
      </c>
      <c r="F12" s="204"/>
      <c r="G12" s="204"/>
      <c r="H12" s="204"/>
      <c r="I12" s="204"/>
      <c r="J12" s="204"/>
      <c r="K12" s="204"/>
      <c r="L12" s="204"/>
      <c r="M12" s="204"/>
      <c r="N12" s="205">
        <f t="shared" si="1"/>
        <v>0</v>
      </c>
    </row>
    <row r="13" spans="1:14" ht="14.25">
      <c r="A13" s="200">
        <v>1.6</v>
      </c>
      <c r="B13" s="208" t="s">
        <v>259</v>
      </c>
      <c r="C13" s="204"/>
      <c r="D13" s="209"/>
      <c r="E13" s="204"/>
      <c r="F13" s="204"/>
      <c r="G13" s="204"/>
      <c r="H13" s="204"/>
      <c r="I13" s="204"/>
      <c r="J13" s="204"/>
      <c r="K13" s="204"/>
      <c r="L13" s="204"/>
      <c r="M13" s="204"/>
      <c r="N13" s="205">
        <f>SUMPRODUCT($F$6:$M$6,F13:M13)</f>
        <v>0</v>
      </c>
    </row>
    <row r="14" spans="1:14" ht="15">
      <c r="A14" s="200">
        <v>2</v>
      </c>
      <c r="B14" s="210" t="s">
        <v>265</v>
      </c>
      <c r="C14" s="202">
        <f>SUM(C15:C20)</f>
        <v>0</v>
      </c>
      <c r="D14" s="195"/>
      <c r="E14" s="203">
        <f t="shared" ref="E14:M14" si="2">SUM(E15:E20)</f>
        <v>0</v>
      </c>
      <c r="F14" s="204">
        <f t="shared" si="2"/>
        <v>0</v>
      </c>
      <c r="G14" s="204">
        <f t="shared" si="2"/>
        <v>0</v>
      </c>
      <c r="H14" s="204">
        <f t="shared" si="2"/>
        <v>0</v>
      </c>
      <c r="I14" s="204">
        <f t="shared" si="2"/>
        <v>0</v>
      </c>
      <c r="J14" s="204">
        <f t="shared" si="2"/>
        <v>0</v>
      </c>
      <c r="K14" s="204">
        <f t="shared" si="2"/>
        <v>0</v>
      </c>
      <c r="L14" s="204">
        <f t="shared" si="2"/>
        <v>0</v>
      </c>
      <c r="M14" s="204">
        <f t="shared" si="2"/>
        <v>0</v>
      </c>
      <c r="N14" s="205">
        <f>SUM(N15:N20)</f>
        <v>0</v>
      </c>
    </row>
    <row r="15" spans="1:14" ht="14.25">
      <c r="A15" s="200">
        <v>2.1</v>
      </c>
      <c r="B15" s="208" t="s">
        <v>264</v>
      </c>
      <c r="C15" s="204"/>
      <c r="D15" s="207">
        <v>5.0000000000000001E-3</v>
      </c>
      <c r="E15" s="203">
        <f>C15*D15</f>
        <v>0</v>
      </c>
      <c r="F15" s="204"/>
      <c r="G15" s="204"/>
      <c r="H15" s="204"/>
      <c r="I15" s="204"/>
      <c r="J15" s="204"/>
      <c r="K15" s="204"/>
      <c r="L15" s="204"/>
      <c r="M15" s="204"/>
      <c r="N15" s="205">
        <f>SUMPRODUCT($F$6:$M$6,F15:M15)</f>
        <v>0</v>
      </c>
    </row>
    <row r="16" spans="1:14" ht="14.25">
      <c r="A16" s="200">
        <v>2.2000000000000002</v>
      </c>
      <c r="B16" s="208" t="s">
        <v>263</v>
      </c>
      <c r="C16" s="204"/>
      <c r="D16" s="207">
        <v>0.01</v>
      </c>
      <c r="E16" s="203">
        <f>C16*D16</f>
        <v>0</v>
      </c>
      <c r="F16" s="204"/>
      <c r="G16" s="204"/>
      <c r="H16" s="204"/>
      <c r="I16" s="204"/>
      <c r="J16" s="204"/>
      <c r="K16" s="204"/>
      <c r="L16" s="204"/>
      <c r="M16" s="204"/>
      <c r="N16" s="205">
        <f t="shared" ref="N16:N20" si="3">SUMPRODUCT($F$6:$M$6,F16:M16)</f>
        <v>0</v>
      </c>
    </row>
    <row r="17" spans="1:14" ht="14.25">
      <c r="A17" s="200">
        <v>2.2999999999999998</v>
      </c>
      <c r="B17" s="208" t="s">
        <v>262</v>
      </c>
      <c r="C17" s="204"/>
      <c r="D17" s="207">
        <v>0.02</v>
      </c>
      <c r="E17" s="203">
        <f>C17*D17</f>
        <v>0</v>
      </c>
      <c r="F17" s="204"/>
      <c r="G17" s="204"/>
      <c r="H17" s="204"/>
      <c r="I17" s="204"/>
      <c r="J17" s="204"/>
      <c r="K17" s="204"/>
      <c r="L17" s="204"/>
      <c r="M17" s="204"/>
      <c r="N17" s="205">
        <f t="shared" si="3"/>
        <v>0</v>
      </c>
    </row>
    <row r="18" spans="1:14" ht="14.25">
      <c r="A18" s="200">
        <v>2.4</v>
      </c>
      <c r="B18" s="208" t="s">
        <v>261</v>
      </c>
      <c r="C18" s="204"/>
      <c r="D18" s="207">
        <v>0.03</v>
      </c>
      <c r="E18" s="203">
        <f>C18*D18</f>
        <v>0</v>
      </c>
      <c r="F18" s="204"/>
      <c r="G18" s="204"/>
      <c r="H18" s="204"/>
      <c r="I18" s="204"/>
      <c r="J18" s="204"/>
      <c r="K18" s="204"/>
      <c r="L18" s="204"/>
      <c r="M18" s="204"/>
      <c r="N18" s="205">
        <f t="shared" si="3"/>
        <v>0</v>
      </c>
    </row>
    <row r="19" spans="1:14" ht="14.25">
      <c r="A19" s="200">
        <v>2.5</v>
      </c>
      <c r="B19" s="208" t="s">
        <v>260</v>
      </c>
      <c r="C19" s="204"/>
      <c r="D19" s="207">
        <v>0.04</v>
      </c>
      <c r="E19" s="203">
        <f>C19*D19</f>
        <v>0</v>
      </c>
      <c r="F19" s="204"/>
      <c r="G19" s="204"/>
      <c r="H19" s="204"/>
      <c r="I19" s="204"/>
      <c r="J19" s="204"/>
      <c r="K19" s="204"/>
      <c r="L19" s="204"/>
      <c r="M19" s="204"/>
      <c r="N19" s="205">
        <f t="shared" si="3"/>
        <v>0</v>
      </c>
    </row>
    <row r="20" spans="1:14" ht="14.25">
      <c r="A20" s="200">
        <v>2.6</v>
      </c>
      <c r="B20" s="208" t="s">
        <v>259</v>
      </c>
      <c r="C20" s="204"/>
      <c r="D20" s="209"/>
      <c r="E20" s="211"/>
      <c r="F20" s="204"/>
      <c r="G20" s="204"/>
      <c r="H20" s="204"/>
      <c r="I20" s="204"/>
      <c r="J20" s="204"/>
      <c r="K20" s="204"/>
      <c r="L20" s="204"/>
      <c r="M20" s="204"/>
      <c r="N20" s="205">
        <f t="shared" si="3"/>
        <v>0</v>
      </c>
    </row>
    <row r="21" spans="1:14" ht="15.75" thickBot="1">
      <c r="A21" s="212"/>
      <c r="B21" s="213" t="s">
        <v>109</v>
      </c>
      <c r="C21" s="188">
        <f>C14+C7</f>
        <v>15269227.6295</v>
      </c>
      <c r="D21" s="214"/>
      <c r="E21" s="215">
        <f>E14+E7</f>
        <v>305384.55258999998</v>
      </c>
      <c r="F21" s="216">
        <f>F7+F14</f>
        <v>0</v>
      </c>
      <c r="G21" s="216">
        <f t="shared" ref="G21:L21" si="4">G7+G14</f>
        <v>305384.55258999998</v>
      </c>
      <c r="H21" s="216">
        <f t="shared" si="4"/>
        <v>0</v>
      </c>
      <c r="I21" s="216">
        <f t="shared" si="4"/>
        <v>0</v>
      </c>
      <c r="J21" s="216">
        <f t="shared" si="4"/>
        <v>0</v>
      </c>
      <c r="K21" s="216">
        <f t="shared" si="4"/>
        <v>0</v>
      </c>
      <c r="L21" s="216">
        <f t="shared" si="4"/>
        <v>0</v>
      </c>
      <c r="M21" s="216">
        <f>M7+M14</f>
        <v>0</v>
      </c>
      <c r="N21" s="217">
        <f>N14+N7</f>
        <v>61076.910517999997</v>
      </c>
    </row>
    <row r="22" spans="1:14">
      <c r="E22" s="218"/>
      <c r="F22" s="218"/>
      <c r="G22" s="218"/>
      <c r="H22" s="218"/>
      <c r="I22" s="218"/>
      <c r="J22" s="218"/>
      <c r="K22" s="218"/>
      <c r="L22" s="218"/>
      <c r="M22" s="21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="85" zoomScaleNormal="85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C24" sqref="C24"/>
    </sheetView>
  </sheetViews>
  <sheetFormatPr defaultColWidth="9.140625" defaultRowHeight="14.25"/>
  <cols>
    <col min="1" max="1" width="9.5703125" style="3" bestFit="1" customWidth="1"/>
    <col min="2" max="2" width="84.28515625" style="3" bestFit="1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13">
      <c r="A1" s="2" t="s">
        <v>30</v>
      </c>
      <c r="B1" s="3" t="str">
        <f>'Info '!C2</f>
        <v>JSC ProCredit Bank</v>
      </c>
    </row>
    <row r="2" spans="1:13">
      <c r="A2" s="2" t="s">
        <v>31</v>
      </c>
      <c r="B2" s="373">
        <v>43373</v>
      </c>
      <c r="C2" s="6"/>
      <c r="D2" s="7"/>
      <c r="E2" s="7"/>
      <c r="F2" s="7"/>
      <c r="G2" s="7"/>
      <c r="H2" s="8"/>
    </row>
    <row r="3" spans="1:13">
      <c r="A3" s="2"/>
      <c r="B3" s="6"/>
      <c r="C3" s="6"/>
      <c r="D3" s="7"/>
      <c r="E3" s="7"/>
      <c r="F3" s="7"/>
      <c r="G3" s="7"/>
      <c r="H3" s="8"/>
    </row>
    <row r="4" spans="1:13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13">
      <c r="A5" s="11" t="s">
        <v>6</v>
      </c>
      <c r="B5" s="12"/>
      <c r="C5" s="405">
        <v>43373</v>
      </c>
      <c r="D5" s="406">
        <v>43281</v>
      </c>
      <c r="E5" s="406">
        <v>43190</v>
      </c>
      <c r="F5" s="406">
        <v>43100</v>
      </c>
      <c r="G5" s="407">
        <v>43008</v>
      </c>
    </row>
    <row r="6" spans="1:13">
      <c r="B6" s="232" t="s">
        <v>142</v>
      </c>
      <c r="C6" s="322"/>
      <c r="D6" s="322"/>
      <c r="E6" s="322"/>
      <c r="F6" s="322"/>
      <c r="G6" s="351"/>
    </row>
    <row r="7" spans="1:13">
      <c r="A7" s="13"/>
      <c r="B7" s="233" t="s">
        <v>136</v>
      </c>
      <c r="C7" s="322"/>
      <c r="D7" s="322"/>
      <c r="E7" s="322"/>
      <c r="F7" s="322"/>
      <c r="G7" s="351"/>
    </row>
    <row r="8" spans="1:13" ht="15">
      <c r="A8" s="367">
        <v>1</v>
      </c>
      <c r="B8" s="14" t="s">
        <v>141</v>
      </c>
      <c r="C8" s="408">
        <v>162771321.9727</v>
      </c>
      <c r="D8" s="409">
        <v>186457105.54820001</v>
      </c>
      <c r="E8" s="409">
        <v>179007000.33090001</v>
      </c>
      <c r="F8" s="409">
        <v>170795356.76350001</v>
      </c>
      <c r="G8" s="410">
        <v>164493368.35699999</v>
      </c>
      <c r="H8" s="456"/>
      <c r="I8" s="456"/>
      <c r="J8" s="456"/>
      <c r="K8" s="456"/>
      <c r="L8" s="456"/>
      <c r="M8" s="456"/>
    </row>
    <row r="9" spans="1:13" ht="15">
      <c r="A9" s="367">
        <v>2</v>
      </c>
      <c r="B9" s="14" t="s">
        <v>140</v>
      </c>
      <c r="C9" s="408">
        <v>162771321.9727</v>
      </c>
      <c r="D9" s="409">
        <v>186457105.54820001</v>
      </c>
      <c r="E9" s="409">
        <v>179007000.33090001</v>
      </c>
      <c r="F9" s="409">
        <v>170795356.76350001</v>
      </c>
      <c r="G9" s="410">
        <v>164493368.35699999</v>
      </c>
      <c r="H9" s="456"/>
      <c r="I9" s="456"/>
      <c r="J9" s="456"/>
      <c r="K9" s="456"/>
      <c r="L9" s="456"/>
      <c r="M9" s="456"/>
    </row>
    <row r="10" spans="1:13" ht="15">
      <c r="A10" s="367">
        <v>3</v>
      </c>
      <c r="B10" s="14" t="s">
        <v>139</v>
      </c>
      <c r="C10" s="408">
        <v>223305529.12064809</v>
      </c>
      <c r="D10" s="409">
        <v>230596152.82838216</v>
      </c>
      <c r="E10" s="409">
        <v>222229810.27691144</v>
      </c>
      <c r="F10" s="409">
        <v>217192974.80569807</v>
      </c>
      <c r="G10" s="410">
        <v>220449414.8519851</v>
      </c>
      <c r="H10" s="456"/>
      <c r="I10" s="456"/>
      <c r="J10" s="456"/>
      <c r="K10" s="456"/>
      <c r="L10" s="456"/>
      <c r="M10" s="456"/>
    </row>
    <row r="11" spans="1:13" ht="15">
      <c r="A11" s="368"/>
      <c r="B11" s="232" t="s">
        <v>138</v>
      </c>
      <c r="C11" s="322"/>
      <c r="D11" s="322"/>
      <c r="E11" s="322"/>
      <c r="F11" s="322"/>
      <c r="G11" s="351"/>
      <c r="H11" s="456"/>
      <c r="I11" s="456"/>
      <c r="J11" s="456"/>
      <c r="K11" s="456"/>
      <c r="L11" s="456"/>
      <c r="M11" s="456"/>
    </row>
    <row r="12" spans="1:13" ht="15" customHeight="1">
      <c r="A12" s="367">
        <v>4</v>
      </c>
      <c r="B12" s="14" t="s">
        <v>271</v>
      </c>
      <c r="C12" s="411">
        <v>1246086715.9894814</v>
      </c>
      <c r="D12" s="409">
        <v>1143607668.793762</v>
      </c>
      <c r="E12" s="409">
        <v>1109187541.5441453</v>
      </c>
      <c r="F12" s="409">
        <v>1187966917.8514235</v>
      </c>
      <c r="G12" s="410">
        <v>1445514378.9472353</v>
      </c>
      <c r="H12" s="456"/>
      <c r="I12" s="456"/>
      <c r="J12" s="456"/>
      <c r="K12" s="456"/>
      <c r="L12" s="456"/>
      <c r="M12" s="456"/>
    </row>
    <row r="13" spans="1:13" ht="15">
      <c r="A13" s="368"/>
      <c r="B13" s="232" t="s">
        <v>137</v>
      </c>
      <c r="C13" s="322"/>
      <c r="D13" s="322"/>
      <c r="E13" s="322"/>
      <c r="F13" s="322"/>
      <c r="G13" s="351"/>
      <c r="H13" s="456"/>
      <c r="I13" s="456"/>
      <c r="J13" s="456"/>
      <c r="K13" s="456"/>
      <c r="L13" s="456"/>
      <c r="M13" s="456"/>
    </row>
    <row r="14" spans="1:13" s="15" customFormat="1" ht="15">
      <c r="A14" s="367"/>
      <c r="B14" s="233" t="s">
        <v>136</v>
      </c>
      <c r="C14" s="322"/>
      <c r="D14" s="322"/>
      <c r="E14" s="322"/>
      <c r="F14" s="322"/>
      <c r="G14" s="351"/>
      <c r="H14" s="456"/>
      <c r="I14" s="456"/>
      <c r="J14" s="456"/>
      <c r="K14" s="456"/>
      <c r="L14" s="456"/>
      <c r="M14" s="456"/>
    </row>
    <row r="15" spans="1:13" ht="15">
      <c r="A15" s="369">
        <v>5</v>
      </c>
      <c r="B15" s="14" t="s">
        <v>399</v>
      </c>
      <c r="C15" s="412">
        <v>0.13062599888439386</v>
      </c>
      <c r="D15" s="413">
        <v>0.16304289542310305</v>
      </c>
      <c r="E15" s="413">
        <v>0.16138569324507293</v>
      </c>
      <c r="F15" s="413">
        <v>0.14377113890713666</v>
      </c>
      <c r="G15" s="414">
        <v>0.11379573302951169</v>
      </c>
      <c r="H15" s="456"/>
      <c r="I15" s="456"/>
      <c r="J15" s="456"/>
      <c r="K15" s="456"/>
      <c r="L15" s="456"/>
      <c r="M15" s="456"/>
    </row>
    <row r="16" spans="1:13" ht="15" customHeight="1">
      <c r="A16" s="369">
        <v>6</v>
      </c>
      <c r="B16" s="14" t="s">
        <v>400</v>
      </c>
      <c r="C16" s="412">
        <v>0.13062599888439386</v>
      </c>
      <c r="D16" s="413">
        <v>0.16304289542310305</v>
      </c>
      <c r="E16" s="413">
        <v>0.16138569324507293</v>
      </c>
      <c r="F16" s="413">
        <v>0.14377113890713666</v>
      </c>
      <c r="G16" s="414">
        <v>0.11379573302951169</v>
      </c>
      <c r="H16" s="456"/>
      <c r="I16" s="456"/>
      <c r="J16" s="456"/>
      <c r="K16" s="456"/>
      <c r="L16" s="456"/>
      <c r="M16" s="456"/>
    </row>
    <row r="17" spans="1:13" ht="15">
      <c r="A17" s="369">
        <v>7</v>
      </c>
      <c r="B17" s="14" t="s">
        <v>401</v>
      </c>
      <c r="C17" s="412">
        <v>0.17920544875027225</v>
      </c>
      <c r="D17" s="413">
        <v>0.20163921519659539</v>
      </c>
      <c r="E17" s="413">
        <v>0.20035368407360241</v>
      </c>
      <c r="F17" s="413">
        <v>0.18282746054790552</v>
      </c>
      <c r="G17" s="414">
        <v>0.15250586093272755</v>
      </c>
      <c r="H17" s="456"/>
      <c r="I17" s="456"/>
      <c r="J17" s="456"/>
      <c r="K17" s="456"/>
      <c r="L17" s="456"/>
      <c r="M17" s="456"/>
    </row>
    <row r="18" spans="1:13" ht="15">
      <c r="A18" s="368"/>
      <c r="B18" s="234" t="s">
        <v>135</v>
      </c>
      <c r="C18" s="415"/>
      <c r="D18" s="415"/>
      <c r="E18" s="415"/>
      <c r="F18" s="415"/>
      <c r="G18" s="416"/>
      <c r="H18" s="456"/>
      <c r="I18" s="456"/>
      <c r="J18" s="456"/>
      <c r="K18" s="456"/>
      <c r="L18" s="456"/>
      <c r="M18" s="456"/>
    </row>
    <row r="19" spans="1:13" ht="15" customHeight="1">
      <c r="A19" s="370">
        <v>8</v>
      </c>
      <c r="B19" s="14" t="s">
        <v>134</v>
      </c>
      <c r="C19" s="417">
        <v>6.5108887043882666E-2</v>
      </c>
      <c r="D19" s="418">
        <v>6.5383484772480432E-2</v>
      </c>
      <c r="E19" s="418">
        <v>6.546949268948811E-2</v>
      </c>
      <c r="F19" s="418">
        <v>6.3483830051664289E-2</v>
      </c>
      <c r="G19" s="419">
        <v>6.2737241284059678E-2</v>
      </c>
      <c r="H19" s="456"/>
      <c r="I19" s="456"/>
      <c r="J19" s="456"/>
      <c r="K19" s="456"/>
      <c r="L19" s="456"/>
      <c r="M19" s="456"/>
    </row>
    <row r="20" spans="1:13" ht="15">
      <c r="A20" s="370">
        <v>9</v>
      </c>
      <c r="B20" s="14" t="s">
        <v>133</v>
      </c>
      <c r="C20" s="417">
        <v>2.3735139364593323E-2</v>
      </c>
      <c r="D20" s="418">
        <v>2.3109024523697681E-2</v>
      </c>
      <c r="E20" s="418">
        <v>2.3095333326691538E-2</v>
      </c>
      <c r="F20" s="418">
        <v>2.3639256726301218E-2</v>
      </c>
      <c r="G20" s="419">
        <v>2.3967688754072378E-2</v>
      </c>
      <c r="H20" s="456"/>
      <c r="I20" s="456"/>
      <c r="J20" s="456"/>
      <c r="K20" s="456"/>
      <c r="L20" s="456"/>
      <c r="M20" s="456"/>
    </row>
    <row r="21" spans="1:13" ht="15">
      <c r="A21" s="370">
        <v>10</v>
      </c>
      <c r="B21" s="14" t="s">
        <v>132</v>
      </c>
      <c r="C21" s="417">
        <v>2.5288400626654092E-2</v>
      </c>
      <c r="D21" s="418">
        <v>2.4697752699274853E-2</v>
      </c>
      <c r="E21" s="418">
        <v>2.8579254364433093E-2</v>
      </c>
      <c r="F21" s="418">
        <v>2.2490988761229312E-2</v>
      </c>
      <c r="G21" s="419">
        <v>2.0660054756092758E-2</v>
      </c>
      <c r="H21" s="456"/>
      <c r="I21" s="456"/>
      <c r="J21" s="456"/>
      <c r="K21" s="456"/>
      <c r="L21" s="456"/>
      <c r="M21" s="456"/>
    </row>
    <row r="22" spans="1:13" ht="15">
      <c r="A22" s="370">
        <v>11</v>
      </c>
      <c r="B22" s="14" t="s">
        <v>131</v>
      </c>
      <c r="C22" s="417">
        <v>4.1373747679289349E-2</v>
      </c>
      <c r="D22" s="418">
        <v>4.2274460248782751E-2</v>
      </c>
      <c r="E22" s="418">
        <v>4.2374159362796572E-2</v>
      </c>
      <c r="F22" s="418">
        <v>3.9844573325363064E-2</v>
      </c>
      <c r="G22" s="419">
        <v>3.8769552529987289E-2</v>
      </c>
      <c r="H22" s="456"/>
      <c r="I22" s="456"/>
      <c r="J22" s="456"/>
      <c r="K22" s="456"/>
      <c r="L22" s="456"/>
      <c r="M22" s="456"/>
    </row>
    <row r="23" spans="1:13" ht="15">
      <c r="A23" s="370">
        <v>12</v>
      </c>
      <c r="B23" s="14" t="s">
        <v>277</v>
      </c>
      <c r="C23" s="417">
        <v>2.2822821153420284E-2</v>
      </c>
      <c r="D23" s="418">
        <v>2.4407929067174983E-2</v>
      </c>
      <c r="E23" s="418">
        <v>2.539718179318954E-2</v>
      </c>
      <c r="F23" s="418">
        <v>1.5502869850186776E-2</v>
      </c>
      <c r="G23" s="419">
        <v>1.4289598852692643E-2</v>
      </c>
      <c r="H23" s="456"/>
      <c r="I23" s="456"/>
      <c r="J23" s="456"/>
      <c r="K23" s="456"/>
      <c r="L23" s="456"/>
      <c r="M23" s="456"/>
    </row>
    <row r="24" spans="1:13" ht="15">
      <c r="A24" s="370">
        <v>13</v>
      </c>
      <c r="B24" s="14" t="s">
        <v>278</v>
      </c>
      <c r="C24" s="417">
        <v>0.15742559322481936</v>
      </c>
      <c r="D24" s="418">
        <v>0.16711493473682704</v>
      </c>
      <c r="E24" s="418">
        <v>0.17825237452843656</v>
      </c>
      <c r="F24" s="418">
        <v>0.11382261829145118</v>
      </c>
      <c r="G24" s="419">
        <v>0.10363357397439342</v>
      </c>
      <c r="H24" s="456"/>
      <c r="I24" s="456"/>
      <c r="J24" s="456"/>
      <c r="K24" s="456"/>
      <c r="L24" s="456"/>
      <c r="M24" s="456"/>
    </row>
    <row r="25" spans="1:13" ht="15">
      <c r="A25" s="368"/>
      <c r="B25" s="234" t="s">
        <v>356</v>
      </c>
      <c r="C25" s="415"/>
      <c r="D25" s="415"/>
      <c r="E25" s="415"/>
      <c r="F25" s="415"/>
      <c r="G25" s="416"/>
      <c r="H25" s="456"/>
      <c r="I25" s="456"/>
      <c r="J25" s="456"/>
      <c r="K25" s="456"/>
      <c r="L25" s="456"/>
      <c r="M25" s="456"/>
    </row>
    <row r="26" spans="1:13" ht="15">
      <c r="A26" s="370">
        <v>14</v>
      </c>
      <c r="B26" s="14" t="s">
        <v>130</v>
      </c>
      <c r="C26" s="417">
        <v>2.6366984499505183E-2</v>
      </c>
      <c r="D26" s="418">
        <v>2.4285244715634435E-2</v>
      </c>
      <c r="E26" s="418">
        <v>2.7282886776936712E-2</v>
      </c>
      <c r="F26" s="418">
        <v>3.0729110979612922E-2</v>
      </c>
      <c r="G26" s="419">
        <v>3.4062278938097913E-2</v>
      </c>
      <c r="H26" s="456"/>
      <c r="I26" s="456"/>
      <c r="J26" s="456"/>
      <c r="K26" s="456"/>
      <c r="L26" s="456"/>
      <c r="M26" s="456"/>
    </row>
    <row r="27" spans="1:13" ht="15" customHeight="1">
      <c r="A27" s="370">
        <v>15</v>
      </c>
      <c r="B27" s="14" t="s">
        <v>129</v>
      </c>
      <c r="C27" s="417">
        <v>3.259278997138039E-2</v>
      </c>
      <c r="D27" s="418">
        <v>3.1787715393308068E-2</v>
      </c>
      <c r="E27" s="418">
        <v>3.3386900760871613E-2</v>
      </c>
      <c r="F27" s="418">
        <v>3.4349126903304536E-2</v>
      </c>
      <c r="G27" s="419">
        <v>3.58823984031214E-2</v>
      </c>
      <c r="H27" s="456"/>
      <c r="I27" s="456"/>
      <c r="J27" s="456"/>
      <c r="K27" s="456"/>
      <c r="L27" s="456"/>
      <c r="M27" s="456"/>
    </row>
    <row r="28" spans="1:13" ht="15">
      <c r="A28" s="370">
        <v>16</v>
      </c>
      <c r="B28" s="14" t="s">
        <v>128</v>
      </c>
      <c r="C28" s="417">
        <v>0.77881888024618751</v>
      </c>
      <c r="D28" s="418">
        <v>0.79030580418380825</v>
      </c>
      <c r="E28" s="418">
        <v>0.79203924995787611</v>
      </c>
      <c r="F28" s="418">
        <v>0.80437688298028487</v>
      </c>
      <c r="G28" s="419">
        <v>0.79800524084904112</v>
      </c>
      <c r="H28" s="456"/>
      <c r="I28" s="456"/>
      <c r="J28" s="456"/>
      <c r="K28" s="456"/>
      <c r="L28" s="456"/>
      <c r="M28" s="456"/>
    </row>
    <row r="29" spans="1:13" ht="15" customHeight="1">
      <c r="A29" s="370">
        <v>17</v>
      </c>
      <c r="B29" s="14" t="s">
        <v>127</v>
      </c>
      <c r="C29" s="417">
        <v>0.73858022115251432</v>
      </c>
      <c r="D29" s="418">
        <v>0.71490791822550959</v>
      </c>
      <c r="E29" s="418">
        <v>0.72237372214286721</v>
      </c>
      <c r="F29" s="418">
        <v>0.73646459122571173</v>
      </c>
      <c r="G29" s="419">
        <v>0.72145303719478282</v>
      </c>
      <c r="H29" s="456"/>
      <c r="I29" s="456"/>
      <c r="J29" s="456"/>
      <c r="K29" s="456"/>
      <c r="L29" s="456"/>
      <c r="M29" s="456"/>
    </row>
    <row r="30" spans="1:13" ht="15">
      <c r="A30" s="370">
        <v>18</v>
      </c>
      <c r="B30" s="14" t="s">
        <v>126</v>
      </c>
      <c r="C30" s="417">
        <v>4.1425117332523432E-3</v>
      </c>
      <c r="D30" s="418">
        <v>-4.8461074335390757E-2</v>
      </c>
      <c r="E30" s="418">
        <v>-7.0893799148876072E-2</v>
      </c>
      <c r="F30" s="418">
        <v>0.15350013314374994</v>
      </c>
      <c r="G30" s="419">
        <v>7.019049999661417E-2</v>
      </c>
      <c r="H30" s="456"/>
      <c r="I30" s="456"/>
      <c r="J30" s="456"/>
      <c r="K30" s="456"/>
      <c r="L30" s="456"/>
      <c r="M30" s="456"/>
    </row>
    <row r="31" spans="1:13" ht="15" customHeight="1">
      <c r="A31" s="368"/>
      <c r="B31" s="234" t="s">
        <v>357</v>
      </c>
      <c r="C31" s="415"/>
      <c r="D31" s="415"/>
      <c r="E31" s="415"/>
      <c r="F31" s="415"/>
      <c r="G31" s="416"/>
      <c r="H31" s="456"/>
      <c r="I31" s="456"/>
      <c r="J31" s="456"/>
      <c r="K31" s="456"/>
      <c r="L31" s="456"/>
      <c r="M31" s="456"/>
    </row>
    <row r="32" spans="1:13" ht="15" customHeight="1">
      <c r="A32" s="370">
        <v>19</v>
      </c>
      <c r="B32" s="14" t="s">
        <v>125</v>
      </c>
      <c r="C32" s="417">
        <v>0.24804878191963944</v>
      </c>
      <c r="D32" s="417">
        <v>0.20463841568512603</v>
      </c>
      <c r="E32" s="417">
        <v>0.19515857925829594</v>
      </c>
      <c r="F32" s="417">
        <v>0.21257213879282313</v>
      </c>
      <c r="G32" s="420">
        <v>0.22225002741701022</v>
      </c>
      <c r="H32" s="456"/>
      <c r="I32" s="456"/>
      <c r="J32" s="456"/>
      <c r="K32" s="456"/>
      <c r="L32" s="456"/>
      <c r="M32" s="456"/>
    </row>
    <row r="33" spans="1:13" ht="15" customHeight="1">
      <c r="A33" s="370">
        <v>20</v>
      </c>
      <c r="B33" s="14" t="s">
        <v>124</v>
      </c>
      <c r="C33" s="417">
        <v>0.84572327419858861</v>
      </c>
      <c r="D33" s="417">
        <v>0.85356628978791238</v>
      </c>
      <c r="E33" s="417">
        <v>0.86374069145877574</v>
      </c>
      <c r="F33" s="417">
        <v>0.86676806270269524</v>
      </c>
      <c r="G33" s="420">
        <v>0.8469096562890196</v>
      </c>
      <c r="H33" s="456"/>
      <c r="I33" s="456"/>
      <c r="J33" s="456"/>
      <c r="K33" s="456"/>
      <c r="L33" s="456"/>
      <c r="M33" s="456"/>
    </row>
    <row r="34" spans="1:13" ht="15" customHeight="1">
      <c r="A34" s="370">
        <v>21</v>
      </c>
      <c r="B34" s="14" t="s">
        <v>123</v>
      </c>
      <c r="C34" s="417">
        <v>0.27295515426958095</v>
      </c>
      <c r="D34" s="417">
        <v>0.28946552991531188</v>
      </c>
      <c r="E34" s="417">
        <v>0.28589177999030968</v>
      </c>
      <c r="F34" s="417">
        <v>0.31458118432323923</v>
      </c>
      <c r="G34" s="420">
        <v>0.32865953397011727</v>
      </c>
      <c r="H34" s="456"/>
      <c r="I34" s="456"/>
      <c r="J34" s="456"/>
      <c r="K34" s="456"/>
      <c r="L34" s="456"/>
      <c r="M34" s="456"/>
    </row>
    <row r="35" spans="1:13" ht="15" customHeight="1">
      <c r="A35" s="371"/>
      <c r="B35" s="234" t="s">
        <v>403</v>
      </c>
      <c r="C35" s="322"/>
      <c r="D35" s="322"/>
      <c r="E35" s="322"/>
      <c r="F35" s="322"/>
      <c r="G35" s="351"/>
      <c r="H35" s="456"/>
      <c r="I35" s="456"/>
      <c r="J35" s="456"/>
      <c r="K35" s="456"/>
      <c r="L35" s="456"/>
      <c r="M35" s="456"/>
    </row>
    <row r="36" spans="1:13" ht="15">
      <c r="A36" s="370">
        <v>22</v>
      </c>
      <c r="B36" s="14" t="s">
        <v>383</v>
      </c>
      <c r="C36" s="426">
        <v>302901731.88500005</v>
      </c>
      <c r="D36" s="421">
        <v>226617945.1225</v>
      </c>
      <c r="E36" s="421">
        <v>205001536.9375</v>
      </c>
      <c r="F36" s="421">
        <v>248201149.42749995</v>
      </c>
      <c r="G36" s="422"/>
      <c r="H36" s="456"/>
      <c r="I36" s="456"/>
      <c r="J36" s="456"/>
      <c r="K36" s="456"/>
      <c r="L36" s="456"/>
      <c r="M36" s="456"/>
    </row>
    <row r="37" spans="1:13" ht="15" customHeight="1">
      <c r="A37" s="370">
        <v>23</v>
      </c>
      <c r="B37" s="14" t="s">
        <v>395</v>
      </c>
      <c r="C37" s="426">
        <v>157168525.26353148</v>
      </c>
      <c r="D37" s="423">
        <v>148542114.43832749</v>
      </c>
      <c r="E37" s="423">
        <v>163896084.60692155</v>
      </c>
      <c r="F37" s="423">
        <v>182086960.35534555</v>
      </c>
      <c r="G37" s="424"/>
      <c r="H37" s="456"/>
      <c r="I37" s="456"/>
      <c r="J37" s="456"/>
      <c r="K37" s="456"/>
      <c r="L37" s="456"/>
      <c r="M37" s="456"/>
    </row>
    <row r="38" spans="1:13" ht="15.75" thickBot="1">
      <c r="A38" s="372">
        <v>24</v>
      </c>
      <c r="B38" s="235" t="s">
        <v>384</v>
      </c>
      <c r="C38" s="427">
        <v>1.9272416749925674</v>
      </c>
      <c r="D38" s="428">
        <v>1.5256141060021631</v>
      </c>
      <c r="E38" s="428">
        <v>1.2508019177466214</v>
      </c>
      <c r="F38" s="428">
        <v>1.363091288597116</v>
      </c>
      <c r="G38" s="425"/>
      <c r="H38" s="456"/>
      <c r="I38" s="456"/>
      <c r="J38" s="456"/>
      <c r="K38" s="456"/>
      <c r="L38" s="456"/>
      <c r="M38" s="456"/>
    </row>
    <row r="39" spans="1:13">
      <c r="A39" s="16"/>
    </row>
    <row r="40" spans="1:13" ht="38.25">
      <c r="B40" s="313" t="s">
        <v>404</v>
      </c>
    </row>
    <row r="41" spans="1:13" ht="51">
      <c r="B41" s="313" t="s">
        <v>402</v>
      </c>
    </row>
    <row r="43" spans="1:13">
      <c r="B43" s="3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85" zoomScaleNormal="85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I7" sqref="I7:N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14">
      <c r="A1" s="2" t="s">
        <v>30</v>
      </c>
      <c r="B1" s="4" t="str">
        <f>'Info '!C2</f>
        <v>JSC ProCredit Bank</v>
      </c>
    </row>
    <row r="2" spans="1:14">
      <c r="A2" s="2" t="s">
        <v>31</v>
      </c>
      <c r="B2" s="374">
        <f>'1. key ratios '!B2</f>
        <v>43373</v>
      </c>
    </row>
    <row r="3" spans="1:14">
      <c r="A3" s="2"/>
    </row>
    <row r="4" spans="1:14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4">
      <c r="A5" s="22"/>
      <c r="B5" s="23"/>
      <c r="C5" s="467" t="s">
        <v>68</v>
      </c>
      <c r="D5" s="468"/>
      <c r="E5" s="469"/>
      <c r="F5" s="467" t="s">
        <v>72</v>
      </c>
      <c r="G5" s="468"/>
      <c r="H5" s="470"/>
    </row>
    <row r="6" spans="1:14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4">
      <c r="A7" s="24">
        <v>1</v>
      </c>
      <c r="B7" s="28" t="s">
        <v>35</v>
      </c>
      <c r="C7" s="29">
        <v>23533805.129999999</v>
      </c>
      <c r="D7" s="29">
        <v>28807297.52</v>
      </c>
      <c r="E7" s="30">
        <v>52341102.649999999</v>
      </c>
      <c r="F7" s="31">
        <v>26043347.399999999</v>
      </c>
      <c r="G7" s="32">
        <v>28652060.34</v>
      </c>
      <c r="H7" s="33">
        <v>54695407.739999995</v>
      </c>
      <c r="I7" s="456"/>
      <c r="J7" s="456"/>
      <c r="K7" s="456"/>
      <c r="L7" s="456"/>
      <c r="M7" s="456"/>
      <c r="N7" s="456"/>
    </row>
    <row r="8" spans="1:14">
      <c r="A8" s="24">
        <v>2</v>
      </c>
      <c r="B8" s="28" t="s">
        <v>36</v>
      </c>
      <c r="C8" s="29">
        <v>6587980.0700000003</v>
      </c>
      <c r="D8" s="29">
        <v>169388342.04999998</v>
      </c>
      <c r="E8" s="30">
        <v>175976322.11999997</v>
      </c>
      <c r="F8" s="31">
        <v>16566883.24</v>
      </c>
      <c r="G8" s="32">
        <v>119089629.11</v>
      </c>
      <c r="H8" s="33">
        <v>135656512.34999999</v>
      </c>
      <c r="I8" s="456"/>
      <c r="J8" s="456"/>
      <c r="K8" s="456"/>
      <c r="L8" s="456"/>
      <c r="M8" s="456"/>
      <c r="N8" s="456"/>
    </row>
    <row r="9" spans="1:14">
      <c r="A9" s="24">
        <v>3</v>
      </c>
      <c r="B9" s="28" t="s">
        <v>37</v>
      </c>
      <c r="C9" s="29">
        <v>28020554.559999999</v>
      </c>
      <c r="D9" s="29">
        <v>71988942.61999999</v>
      </c>
      <c r="E9" s="30">
        <v>100009497.17999999</v>
      </c>
      <c r="F9" s="31">
        <v>24169065.5</v>
      </c>
      <c r="G9" s="32">
        <v>41280917.880000003</v>
      </c>
      <c r="H9" s="33">
        <v>65449983.380000003</v>
      </c>
      <c r="I9" s="456"/>
      <c r="J9" s="456"/>
      <c r="K9" s="456"/>
      <c r="L9" s="456"/>
      <c r="M9" s="456"/>
      <c r="N9" s="456"/>
    </row>
    <row r="10" spans="1:14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456"/>
      <c r="J10" s="456"/>
      <c r="K10" s="456"/>
      <c r="L10" s="456"/>
      <c r="M10" s="456"/>
      <c r="N10" s="456"/>
    </row>
    <row r="11" spans="1:14">
      <c r="A11" s="24">
        <v>5</v>
      </c>
      <c r="B11" s="28" t="s">
        <v>39</v>
      </c>
      <c r="C11" s="29">
        <v>12742749.48</v>
      </c>
      <c r="D11" s="29">
        <v>0</v>
      </c>
      <c r="E11" s="30">
        <v>12742749.48</v>
      </c>
      <c r="F11" s="31">
        <v>13739239.76</v>
      </c>
      <c r="G11" s="32">
        <v>0</v>
      </c>
      <c r="H11" s="33">
        <v>13739239.76</v>
      </c>
      <c r="I11" s="456"/>
      <c r="J11" s="456"/>
      <c r="K11" s="456"/>
      <c r="L11" s="456"/>
      <c r="M11" s="456"/>
      <c r="N11" s="456"/>
    </row>
    <row r="12" spans="1:14">
      <c r="A12" s="24">
        <v>6.1</v>
      </c>
      <c r="B12" s="34" t="s">
        <v>40</v>
      </c>
      <c r="C12" s="29">
        <v>223327640.31</v>
      </c>
      <c r="D12" s="29">
        <v>786377168.84630013</v>
      </c>
      <c r="E12" s="30">
        <v>1009704809.1563001</v>
      </c>
      <c r="F12" s="31">
        <v>188444130.50000003</v>
      </c>
      <c r="G12" s="32">
        <v>744471808.96340001</v>
      </c>
      <c r="H12" s="33">
        <v>932915939.46340001</v>
      </c>
      <c r="I12" s="456"/>
      <c r="J12" s="456"/>
      <c r="K12" s="456"/>
      <c r="L12" s="456"/>
      <c r="M12" s="456"/>
      <c r="N12" s="456"/>
    </row>
    <row r="13" spans="1:14">
      <c r="A13" s="24">
        <v>6.2</v>
      </c>
      <c r="B13" s="34" t="s">
        <v>41</v>
      </c>
      <c r="C13" s="29">
        <v>-6222430.3799999999</v>
      </c>
      <c r="D13" s="29">
        <v>-26686666.397924006</v>
      </c>
      <c r="E13" s="30">
        <v>-32909096.777924005</v>
      </c>
      <c r="F13" s="31">
        <v>-5029111.8338000001</v>
      </c>
      <c r="G13" s="32">
        <v>-28446149.582648005</v>
      </c>
      <c r="H13" s="33">
        <v>-33475261.416448005</v>
      </c>
      <c r="I13" s="456"/>
      <c r="J13" s="456"/>
      <c r="K13" s="456"/>
      <c r="L13" s="456"/>
      <c r="M13" s="456"/>
      <c r="N13" s="456"/>
    </row>
    <row r="14" spans="1:14">
      <c r="A14" s="24">
        <v>6</v>
      </c>
      <c r="B14" s="28" t="s">
        <v>42</v>
      </c>
      <c r="C14" s="30">
        <v>217105209.93000001</v>
      </c>
      <c r="D14" s="30">
        <v>759690502.44837618</v>
      </c>
      <c r="E14" s="30">
        <v>976795712.37837625</v>
      </c>
      <c r="F14" s="30">
        <v>183415018.66620004</v>
      </c>
      <c r="G14" s="30">
        <v>716025659.38075197</v>
      </c>
      <c r="H14" s="33">
        <v>899440678.04695201</v>
      </c>
      <c r="I14" s="456"/>
      <c r="J14" s="456"/>
      <c r="K14" s="456"/>
      <c r="L14" s="456"/>
      <c r="M14" s="456"/>
      <c r="N14" s="456"/>
    </row>
    <row r="15" spans="1:14">
      <c r="A15" s="24">
        <v>7</v>
      </c>
      <c r="B15" s="28" t="s">
        <v>43</v>
      </c>
      <c r="C15" s="29">
        <v>1498955.22</v>
      </c>
      <c r="D15" s="29">
        <v>3814228.48</v>
      </c>
      <c r="E15" s="30">
        <v>5313183.7</v>
      </c>
      <c r="F15" s="31">
        <v>1310240.51</v>
      </c>
      <c r="G15" s="32">
        <v>3422509.6399999997</v>
      </c>
      <c r="H15" s="33">
        <v>4732750.1499999994</v>
      </c>
      <c r="I15" s="456"/>
      <c r="J15" s="456"/>
      <c r="K15" s="456"/>
      <c r="L15" s="456"/>
      <c r="M15" s="456"/>
      <c r="N15" s="456"/>
    </row>
    <row r="16" spans="1:14">
      <c r="A16" s="24">
        <v>8</v>
      </c>
      <c r="B16" s="28" t="s">
        <v>204</v>
      </c>
      <c r="C16" s="29">
        <v>0</v>
      </c>
      <c r="D16" s="29" t="s">
        <v>432</v>
      </c>
      <c r="E16" s="30">
        <v>0</v>
      </c>
      <c r="F16" s="31">
        <v>0</v>
      </c>
      <c r="G16" s="32" t="s">
        <v>432</v>
      </c>
      <c r="H16" s="33">
        <v>0</v>
      </c>
      <c r="I16" s="456"/>
      <c r="J16" s="456"/>
      <c r="K16" s="456"/>
      <c r="L16" s="456"/>
      <c r="M16" s="456"/>
      <c r="N16" s="456"/>
    </row>
    <row r="17" spans="1:14">
      <c r="A17" s="24">
        <v>9</v>
      </c>
      <c r="B17" s="28" t="s">
        <v>44</v>
      </c>
      <c r="C17" s="29">
        <v>6298572.1799999997</v>
      </c>
      <c r="D17" s="29">
        <v>50004.9</v>
      </c>
      <c r="E17" s="30">
        <v>6348577.0800000001</v>
      </c>
      <c r="F17" s="31">
        <v>6298572.1799999997</v>
      </c>
      <c r="G17" s="32">
        <v>48265.8</v>
      </c>
      <c r="H17" s="33">
        <v>6346837.9799999995</v>
      </c>
      <c r="I17" s="456"/>
      <c r="J17" s="456"/>
      <c r="K17" s="456"/>
      <c r="L17" s="456"/>
      <c r="M17" s="456"/>
      <c r="N17" s="456"/>
    </row>
    <row r="18" spans="1:14">
      <c r="A18" s="24">
        <v>10</v>
      </c>
      <c r="B18" s="28" t="s">
        <v>45</v>
      </c>
      <c r="C18" s="29">
        <v>64237288.530000009</v>
      </c>
      <c r="D18" s="29" t="s">
        <v>432</v>
      </c>
      <c r="E18" s="30">
        <v>64237288.530000009</v>
      </c>
      <c r="F18" s="31">
        <v>72640865.769999981</v>
      </c>
      <c r="G18" s="32" t="s">
        <v>432</v>
      </c>
      <c r="H18" s="33">
        <v>72640865.769999981</v>
      </c>
      <c r="I18" s="456"/>
      <c r="J18" s="456"/>
      <c r="K18" s="456"/>
      <c r="L18" s="456"/>
      <c r="M18" s="456"/>
      <c r="N18" s="456"/>
    </row>
    <row r="19" spans="1:14">
      <c r="A19" s="24">
        <v>11</v>
      </c>
      <c r="B19" s="28" t="s">
        <v>46</v>
      </c>
      <c r="C19" s="29">
        <v>8224894.5527999997</v>
      </c>
      <c r="D19" s="29">
        <v>6664643.6399999997</v>
      </c>
      <c r="E19" s="30">
        <v>14889538.1928</v>
      </c>
      <c r="F19" s="31">
        <v>9618418.3599999994</v>
      </c>
      <c r="G19" s="32">
        <v>7848070.1899999995</v>
      </c>
      <c r="H19" s="33">
        <v>17466488.549999997</v>
      </c>
      <c r="I19" s="456"/>
      <c r="J19" s="456"/>
      <c r="K19" s="456"/>
      <c r="L19" s="456"/>
      <c r="M19" s="456"/>
      <c r="N19" s="456"/>
    </row>
    <row r="20" spans="1:14">
      <c r="A20" s="24">
        <v>12</v>
      </c>
      <c r="B20" s="36" t="s">
        <v>47</v>
      </c>
      <c r="C20" s="30">
        <v>368250009.65280008</v>
      </c>
      <c r="D20" s="30">
        <v>1040403961.6583762</v>
      </c>
      <c r="E20" s="30">
        <v>1408653971.3111763</v>
      </c>
      <c r="F20" s="30">
        <v>353801651.38620001</v>
      </c>
      <c r="G20" s="30">
        <v>916367112.34075201</v>
      </c>
      <c r="H20" s="33">
        <v>1270168763.7269521</v>
      </c>
      <c r="I20" s="456"/>
      <c r="J20" s="456"/>
      <c r="K20" s="456"/>
      <c r="L20" s="456"/>
      <c r="M20" s="456"/>
      <c r="N20" s="456"/>
    </row>
    <row r="21" spans="1:14">
      <c r="A21" s="24"/>
      <c r="B21" s="25" t="s">
        <v>48</v>
      </c>
      <c r="C21" s="37"/>
      <c r="D21" s="37"/>
      <c r="E21" s="37"/>
      <c r="F21" s="38"/>
      <c r="G21" s="39"/>
      <c r="H21" s="40"/>
      <c r="I21" s="456"/>
      <c r="J21" s="456"/>
      <c r="K21" s="456"/>
      <c r="L21" s="456"/>
      <c r="M21" s="456"/>
      <c r="N21" s="456"/>
    </row>
    <row r="22" spans="1:14">
      <c r="A22" s="24">
        <v>13</v>
      </c>
      <c r="B22" s="28" t="s">
        <v>49</v>
      </c>
      <c r="C22" s="29">
        <v>0</v>
      </c>
      <c r="D22" s="29">
        <v>140849100</v>
      </c>
      <c r="E22" s="30">
        <v>140849100</v>
      </c>
      <c r="F22" s="31">
        <v>745200</v>
      </c>
      <c r="G22" s="32">
        <v>59966670.957500003</v>
      </c>
      <c r="H22" s="33">
        <v>60711870.957500003</v>
      </c>
      <c r="I22" s="456"/>
      <c r="J22" s="456"/>
      <c r="K22" s="456"/>
      <c r="L22" s="456"/>
      <c r="M22" s="456"/>
      <c r="N22" s="456"/>
    </row>
    <row r="23" spans="1:14">
      <c r="A23" s="24">
        <v>14</v>
      </c>
      <c r="B23" s="28" t="s">
        <v>50</v>
      </c>
      <c r="C23" s="29">
        <v>85293073.36999999</v>
      </c>
      <c r="D23" s="29">
        <v>111708415.97</v>
      </c>
      <c r="E23" s="30">
        <v>197001489.33999997</v>
      </c>
      <c r="F23" s="31">
        <v>88047132.039999992</v>
      </c>
      <c r="G23" s="32">
        <v>110243238.6225</v>
      </c>
      <c r="H23" s="33">
        <v>198290370.66249999</v>
      </c>
      <c r="I23" s="456"/>
      <c r="J23" s="456"/>
      <c r="K23" s="456"/>
      <c r="L23" s="456"/>
      <c r="M23" s="456"/>
      <c r="N23" s="456"/>
    </row>
    <row r="24" spans="1:14">
      <c r="A24" s="24">
        <v>15</v>
      </c>
      <c r="B24" s="28" t="s">
        <v>51</v>
      </c>
      <c r="C24" s="29">
        <v>42327551.32</v>
      </c>
      <c r="D24" s="29">
        <v>145170321.3917</v>
      </c>
      <c r="E24" s="30">
        <v>187497872.71169999</v>
      </c>
      <c r="F24" s="31">
        <v>44678626.82</v>
      </c>
      <c r="G24" s="32">
        <v>174484076.46740001</v>
      </c>
      <c r="H24" s="33">
        <v>219162703.28740001</v>
      </c>
      <c r="I24" s="456"/>
      <c r="J24" s="456"/>
      <c r="K24" s="456"/>
      <c r="L24" s="456"/>
      <c r="M24" s="456"/>
      <c r="N24" s="456"/>
    </row>
    <row r="25" spans="1:14">
      <c r="A25" s="24">
        <v>16</v>
      </c>
      <c r="B25" s="28" t="s">
        <v>52</v>
      </c>
      <c r="C25" s="29">
        <v>21646161.149999999</v>
      </c>
      <c r="D25" s="29">
        <v>194776470.89999998</v>
      </c>
      <c r="E25" s="30">
        <v>216422632.04999998</v>
      </c>
      <c r="F25" s="31">
        <v>24435534.699999999</v>
      </c>
      <c r="G25" s="32">
        <v>188136566.40000001</v>
      </c>
      <c r="H25" s="33">
        <v>212572101.09999999</v>
      </c>
      <c r="I25" s="456"/>
      <c r="J25" s="456"/>
      <c r="K25" s="456"/>
      <c r="L25" s="456"/>
      <c r="M25" s="456"/>
      <c r="N25" s="456"/>
    </row>
    <row r="26" spans="1:14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456"/>
      <c r="J26" s="456"/>
      <c r="K26" s="456"/>
      <c r="L26" s="456"/>
      <c r="M26" s="456"/>
      <c r="N26" s="456"/>
    </row>
    <row r="27" spans="1:14">
      <c r="A27" s="24">
        <v>18</v>
      </c>
      <c r="B27" s="28" t="s">
        <v>54</v>
      </c>
      <c r="C27" s="29">
        <v>30614358.25</v>
      </c>
      <c r="D27" s="29">
        <v>358161478.22633278</v>
      </c>
      <c r="E27" s="30">
        <v>388775836.47633278</v>
      </c>
      <c r="F27" s="31">
        <v>0</v>
      </c>
      <c r="G27" s="32">
        <v>315313240.59162241</v>
      </c>
      <c r="H27" s="33">
        <v>315313240.59162241</v>
      </c>
      <c r="I27" s="456"/>
      <c r="J27" s="456"/>
      <c r="K27" s="456"/>
      <c r="L27" s="456"/>
      <c r="M27" s="456"/>
      <c r="N27" s="456"/>
    </row>
    <row r="28" spans="1:14">
      <c r="A28" s="24">
        <v>19</v>
      </c>
      <c r="B28" s="28" t="s">
        <v>55</v>
      </c>
      <c r="C28" s="29">
        <v>863675.62999999989</v>
      </c>
      <c r="D28" s="29">
        <v>8079031.1500000004</v>
      </c>
      <c r="E28" s="30">
        <v>8942706.7800000012</v>
      </c>
      <c r="F28" s="31">
        <v>896671.37</v>
      </c>
      <c r="G28" s="32">
        <v>8726787.3900000006</v>
      </c>
      <c r="H28" s="33">
        <v>9623458.7599999998</v>
      </c>
      <c r="I28" s="456"/>
      <c r="J28" s="456"/>
      <c r="K28" s="456"/>
      <c r="L28" s="456"/>
      <c r="M28" s="456"/>
      <c r="N28" s="456"/>
    </row>
    <row r="29" spans="1:14">
      <c r="A29" s="24">
        <v>20</v>
      </c>
      <c r="B29" s="28" t="s">
        <v>56</v>
      </c>
      <c r="C29" s="29">
        <v>10315412.32</v>
      </c>
      <c r="D29" s="29">
        <v>8089955.1900000004</v>
      </c>
      <c r="E29" s="30">
        <v>18405367.510000002</v>
      </c>
      <c r="F29" s="31">
        <v>9310299.4201999996</v>
      </c>
      <c r="G29" s="32">
        <v>11230840.811222</v>
      </c>
      <c r="H29" s="33">
        <v>20541140.231422</v>
      </c>
      <c r="I29" s="456"/>
      <c r="J29" s="456"/>
      <c r="K29" s="456"/>
      <c r="L29" s="456"/>
      <c r="M29" s="456"/>
      <c r="N29" s="456"/>
    </row>
    <row r="30" spans="1:14">
      <c r="A30" s="24">
        <v>21</v>
      </c>
      <c r="B30" s="28" t="s">
        <v>57</v>
      </c>
      <c r="C30" s="29">
        <v>0</v>
      </c>
      <c r="D30" s="29">
        <v>80530500</v>
      </c>
      <c r="E30" s="30">
        <v>80530500</v>
      </c>
      <c r="F30" s="31">
        <v>0</v>
      </c>
      <c r="G30" s="32">
        <v>61917500.000000015</v>
      </c>
      <c r="H30" s="33">
        <v>61917500.000000015</v>
      </c>
      <c r="I30" s="456"/>
      <c r="J30" s="456"/>
      <c r="K30" s="456"/>
      <c r="L30" s="456"/>
      <c r="M30" s="456"/>
      <c r="N30" s="456"/>
    </row>
    <row r="31" spans="1:14">
      <c r="A31" s="24">
        <v>22</v>
      </c>
      <c r="B31" s="36" t="s">
        <v>58</v>
      </c>
      <c r="C31" s="30">
        <v>191060232.03999999</v>
      </c>
      <c r="D31" s="30">
        <v>1047365272.8280327</v>
      </c>
      <c r="E31" s="30">
        <v>1238425504.8680327</v>
      </c>
      <c r="F31" s="30">
        <v>168113464.35019997</v>
      </c>
      <c r="G31" s="30">
        <v>930018921.24024439</v>
      </c>
      <c r="H31" s="33">
        <v>1098132385.5904443</v>
      </c>
      <c r="I31" s="456"/>
      <c r="J31" s="456"/>
      <c r="K31" s="456"/>
      <c r="L31" s="456"/>
      <c r="M31" s="456"/>
      <c r="N31" s="456"/>
    </row>
    <row r="32" spans="1:14">
      <c r="A32" s="24"/>
      <c r="B32" s="25" t="s">
        <v>59</v>
      </c>
      <c r="C32" s="37"/>
      <c r="D32" s="37"/>
      <c r="E32" s="29"/>
      <c r="F32" s="38"/>
      <c r="G32" s="39"/>
      <c r="H32" s="40"/>
      <c r="I32" s="456"/>
      <c r="J32" s="456"/>
      <c r="K32" s="456"/>
      <c r="L32" s="456"/>
      <c r="M32" s="456"/>
      <c r="N32" s="456"/>
    </row>
    <row r="33" spans="1:14">
      <c r="A33" s="24">
        <v>23</v>
      </c>
      <c r="B33" s="28" t="s">
        <v>60</v>
      </c>
      <c r="C33" s="29">
        <v>88914815</v>
      </c>
      <c r="D33" s="37" t="s">
        <v>432</v>
      </c>
      <c r="E33" s="30">
        <v>88914815</v>
      </c>
      <c r="F33" s="31">
        <v>88914815</v>
      </c>
      <c r="G33" s="39" t="s">
        <v>432</v>
      </c>
      <c r="H33" s="33">
        <v>88914815</v>
      </c>
      <c r="I33" s="456"/>
      <c r="J33" s="456"/>
      <c r="K33" s="456"/>
      <c r="L33" s="456"/>
      <c r="M33" s="456"/>
      <c r="N33" s="456"/>
    </row>
    <row r="34" spans="1:14">
      <c r="A34" s="24">
        <v>24</v>
      </c>
      <c r="B34" s="28" t="s">
        <v>61</v>
      </c>
      <c r="C34" s="29">
        <v>0</v>
      </c>
      <c r="D34" s="37" t="s">
        <v>432</v>
      </c>
      <c r="E34" s="30">
        <v>0</v>
      </c>
      <c r="F34" s="31">
        <v>0</v>
      </c>
      <c r="G34" s="39" t="s">
        <v>432</v>
      </c>
      <c r="H34" s="33">
        <v>0</v>
      </c>
      <c r="I34" s="456"/>
      <c r="J34" s="456"/>
      <c r="K34" s="456"/>
      <c r="L34" s="456"/>
      <c r="M34" s="456"/>
      <c r="N34" s="456"/>
    </row>
    <row r="35" spans="1:14">
      <c r="A35" s="24">
        <v>25</v>
      </c>
      <c r="B35" s="35" t="s">
        <v>62</v>
      </c>
      <c r="C35" s="29">
        <v>0</v>
      </c>
      <c r="D35" s="37" t="s">
        <v>432</v>
      </c>
      <c r="E35" s="30">
        <v>0</v>
      </c>
      <c r="F35" s="31">
        <v>0</v>
      </c>
      <c r="G35" s="39" t="s">
        <v>432</v>
      </c>
      <c r="H35" s="33">
        <v>0</v>
      </c>
      <c r="I35" s="456"/>
      <c r="J35" s="456"/>
      <c r="K35" s="456"/>
      <c r="L35" s="456"/>
      <c r="M35" s="456"/>
      <c r="N35" s="456"/>
    </row>
    <row r="36" spans="1:14">
      <c r="A36" s="24">
        <v>26</v>
      </c>
      <c r="B36" s="28" t="s">
        <v>63</v>
      </c>
      <c r="C36" s="29">
        <v>36388151.469999999</v>
      </c>
      <c r="D36" s="37" t="s">
        <v>432</v>
      </c>
      <c r="E36" s="30">
        <v>36388151.469999999</v>
      </c>
      <c r="F36" s="31">
        <v>36388151.469999999</v>
      </c>
      <c r="G36" s="39" t="s">
        <v>432</v>
      </c>
      <c r="H36" s="33">
        <v>36388151.469999999</v>
      </c>
      <c r="I36" s="456"/>
      <c r="J36" s="456"/>
      <c r="K36" s="456"/>
      <c r="L36" s="456"/>
      <c r="M36" s="456"/>
      <c r="N36" s="456"/>
    </row>
    <row r="37" spans="1:14">
      <c r="A37" s="24">
        <v>27</v>
      </c>
      <c r="B37" s="28" t="s">
        <v>64</v>
      </c>
      <c r="C37" s="29">
        <v>0</v>
      </c>
      <c r="D37" s="37" t="s">
        <v>432</v>
      </c>
      <c r="E37" s="30">
        <v>0</v>
      </c>
      <c r="F37" s="31">
        <v>0</v>
      </c>
      <c r="G37" s="39" t="s">
        <v>432</v>
      </c>
      <c r="H37" s="33">
        <v>0</v>
      </c>
      <c r="I37" s="456"/>
      <c r="J37" s="456"/>
      <c r="K37" s="456"/>
      <c r="L37" s="456"/>
      <c r="M37" s="456"/>
      <c r="N37" s="456"/>
    </row>
    <row r="38" spans="1:14">
      <c r="A38" s="24">
        <v>28</v>
      </c>
      <c r="B38" s="28" t="s">
        <v>65</v>
      </c>
      <c r="C38" s="29">
        <v>44925499.992700011</v>
      </c>
      <c r="D38" s="37" t="s">
        <v>432</v>
      </c>
      <c r="E38" s="30">
        <v>44925499.992700011</v>
      </c>
      <c r="F38" s="31">
        <v>46733411.676999994</v>
      </c>
      <c r="G38" s="39" t="s">
        <v>432</v>
      </c>
      <c r="H38" s="33">
        <v>46733411.676999994</v>
      </c>
      <c r="I38" s="456"/>
      <c r="J38" s="456"/>
      <c r="K38" s="456"/>
      <c r="L38" s="456"/>
      <c r="M38" s="456"/>
      <c r="N38" s="456"/>
    </row>
    <row r="39" spans="1:14">
      <c r="A39" s="24">
        <v>29</v>
      </c>
      <c r="B39" s="28" t="s">
        <v>66</v>
      </c>
      <c r="C39" s="29">
        <v>0</v>
      </c>
      <c r="D39" s="37" t="s">
        <v>432</v>
      </c>
      <c r="E39" s="30">
        <v>0</v>
      </c>
      <c r="F39" s="31">
        <v>0</v>
      </c>
      <c r="G39" s="39" t="s">
        <v>432</v>
      </c>
      <c r="H39" s="33">
        <v>0</v>
      </c>
      <c r="I39" s="456"/>
      <c r="J39" s="456"/>
      <c r="K39" s="456"/>
      <c r="L39" s="456"/>
      <c r="M39" s="456"/>
      <c r="N39" s="456"/>
    </row>
    <row r="40" spans="1:14">
      <c r="A40" s="24">
        <v>30</v>
      </c>
      <c r="B40" s="281" t="s">
        <v>272</v>
      </c>
      <c r="C40" s="29">
        <v>170228466.46270001</v>
      </c>
      <c r="D40" s="37" t="s">
        <v>432</v>
      </c>
      <c r="E40" s="30">
        <v>170228466.46270001</v>
      </c>
      <c r="F40" s="31">
        <v>172036378.14699998</v>
      </c>
      <c r="G40" s="39" t="s">
        <v>432</v>
      </c>
      <c r="H40" s="33">
        <v>172036378.14699998</v>
      </c>
      <c r="I40" s="456"/>
      <c r="J40" s="456"/>
      <c r="K40" s="456"/>
      <c r="L40" s="456"/>
      <c r="M40" s="456"/>
      <c r="N40" s="456"/>
    </row>
    <row r="41" spans="1:14" ht="15" thickBot="1">
      <c r="A41" s="41">
        <v>31</v>
      </c>
      <c r="B41" s="42" t="s">
        <v>67</v>
      </c>
      <c r="C41" s="43">
        <v>361288698.50269997</v>
      </c>
      <c r="D41" s="43">
        <v>1047365272.8280327</v>
      </c>
      <c r="E41" s="43">
        <v>1408653971.3307328</v>
      </c>
      <c r="F41" s="43">
        <v>340149842.49719995</v>
      </c>
      <c r="G41" s="43">
        <v>930018921.24024439</v>
      </c>
      <c r="H41" s="44">
        <v>1270168763.7374444</v>
      </c>
      <c r="I41" s="456"/>
      <c r="J41" s="456"/>
      <c r="K41" s="456"/>
      <c r="L41" s="456"/>
      <c r="M41" s="456"/>
      <c r="N41" s="456"/>
    </row>
    <row r="43" spans="1:14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zoomScale="85" zoomScaleNormal="85" workbookViewId="0">
      <pane xSplit="1" ySplit="6" topLeftCell="B7" activePane="bottomRight" state="frozen"/>
      <selection activeCell="G8" sqref="G8"/>
      <selection pane="topRight" activeCell="G8" sqref="G8"/>
      <selection pane="bottomLeft" activeCell="G8" sqref="G8"/>
      <selection pane="bottomRight" activeCell="I8" sqref="I8:N69"/>
    </sheetView>
  </sheetViews>
  <sheetFormatPr defaultColWidth="9.140625" defaultRowHeight="12.75"/>
  <cols>
    <col min="1" max="1" width="9.5703125" style="4" bestFit="1" customWidth="1"/>
    <col min="2" max="2" width="58.28515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373">
        <f>'1. key ratios '!B2</f>
        <v>43373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47" t="s">
        <v>199</v>
      </c>
      <c r="B4" s="236" t="s">
        <v>22</v>
      </c>
      <c r="C4" s="17"/>
      <c r="D4" s="19"/>
      <c r="E4" s="19"/>
      <c r="F4" s="20"/>
      <c r="G4" s="20"/>
      <c r="H4" s="48" t="s">
        <v>73</v>
      </c>
    </row>
    <row r="5" spans="1:14">
      <c r="A5" s="49" t="s">
        <v>6</v>
      </c>
      <c r="B5" s="50"/>
      <c r="C5" s="467" t="s">
        <v>68</v>
      </c>
      <c r="D5" s="468"/>
      <c r="E5" s="469"/>
      <c r="F5" s="467" t="s">
        <v>72</v>
      </c>
      <c r="G5" s="468"/>
      <c r="H5" s="470"/>
    </row>
    <row r="6" spans="1:14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4">
      <c r="A7" s="55"/>
      <c r="B7" s="236" t="s">
        <v>198</v>
      </c>
      <c r="C7" s="56"/>
      <c r="D7" s="56"/>
      <c r="E7" s="56"/>
      <c r="F7" s="56"/>
      <c r="G7" s="56"/>
      <c r="H7" s="57"/>
    </row>
    <row r="8" spans="1:14">
      <c r="A8" s="55">
        <v>1</v>
      </c>
      <c r="B8" s="58" t="s">
        <v>197</v>
      </c>
      <c r="C8" s="385">
        <v>1502370.69</v>
      </c>
      <c r="D8" s="385">
        <v>564015.25</v>
      </c>
      <c r="E8" s="386">
        <v>2066385.94</v>
      </c>
      <c r="F8" s="385">
        <v>2322088.9</v>
      </c>
      <c r="G8" s="385">
        <v>251153.04</v>
      </c>
      <c r="H8" s="387">
        <v>2573241.94</v>
      </c>
      <c r="I8" s="457"/>
      <c r="J8" s="457"/>
      <c r="K8" s="457"/>
      <c r="L8" s="457"/>
      <c r="M8" s="457"/>
      <c r="N8" s="457"/>
    </row>
    <row r="9" spans="1:14">
      <c r="A9" s="55">
        <v>2</v>
      </c>
      <c r="B9" s="58" t="s">
        <v>196</v>
      </c>
      <c r="C9" s="388">
        <v>16957814.09</v>
      </c>
      <c r="D9" s="388">
        <v>42704662.010000005</v>
      </c>
      <c r="E9" s="386">
        <v>59662476.100000009</v>
      </c>
      <c r="F9" s="388">
        <v>13434489.049999997</v>
      </c>
      <c r="G9" s="388">
        <v>42029676.569999993</v>
      </c>
      <c r="H9" s="387">
        <v>55464165.61999999</v>
      </c>
      <c r="I9" s="457"/>
      <c r="J9" s="457"/>
      <c r="K9" s="457"/>
      <c r="L9" s="457"/>
      <c r="M9" s="457"/>
      <c r="N9" s="457"/>
    </row>
    <row r="10" spans="1:14">
      <c r="A10" s="55">
        <v>2.1</v>
      </c>
      <c r="B10" s="59" t="s">
        <v>195</v>
      </c>
      <c r="C10" s="385">
        <v>332008.64</v>
      </c>
      <c r="D10" s="385">
        <v>0</v>
      </c>
      <c r="E10" s="386">
        <v>332008.64</v>
      </c>
      <c r="F10" s="385">
        <v>690251.62</v>
      </c>
      <c r="G10" s="385">
        <v>0</v>
      </c>
      <c r="H10" s="387">
        <v>690251.62</v>
      </c>
      <c r="I10" s="457"/>
      <c r="J10" s="457"/>
      <c r="K10" s="457"/>
      <c r="L10" s="457"/>
      <c r="M10" s="457"/>
      <c r="N10" s="457"/>
    </row>
    <row r="11" spans="1:14">
      <c r="A11" s="55">
        <v>2.2000000000000002</v>
      </c>
      <c r="B11" s="59" t="s">
        <v>194</v>
      </c>
      <c r="C11" s="385">
        <v>12493265.399999999</v>
      </c>
      <c r="D11" s="385">
        <v>28238437.341200005</v>
      </c>
      <c r="E11" s="386">
        <v>40731702.7412</v>
      </c>
      <c r="F11" s="385">
        <v>9474242.5099999998</v>
      </c>
      <c r="G11" s="385">
        <v>28462050.838399999</v>
      </c>
      <c r="H11" s="387">
        <v>37936293.348399997</v>
      </c>
      <c r="I11" s="457"/>
      <c r="J11" s="457"/>
      <c r="K11" s="457"/>
      <c r="L11" s="457"/>
      <c r="M11" s="457"/>
      <c r="N11" s="457"/>
    </row>
    <row r="12" spans="1:14">
      <c r="A12" s="55">
        <v>2.2999999999999998</v>
      </c>
      <c r="B12" s="59" t="s">
        <v>193</v>
      </c>
      <c r="C12" s="385">
        <v>24987.09</v>
      </c>
      <c r="D12" s="385">
        <v>77747.892500000002</v>
      </c>
      <c r="E12" s="386">
        <v>102734.9825</v>
      </c>
      <c r="F12" s="385">
        <v>289.68</v>
      </c>
      <c r="G12" s="385">
        <v>61498.822</v>
      </c>
      <c r="H12" s="387">
        <v>61788.502</v>
      </c>
      <c r="I12" s="457"/>
      <c r="J12" s="457"/>
      <c r="K12" s="457"/>
      <c r="L12" s="457"/>
      <c r="M12" s="457"/>
      <c r="N12" s="457"/>
    </row>
    <row r="13" spans="1:14">
      <c r="A13" s="55">
        <v>2.4</v>
      </c>
      <c r="B13" s="59" t="s">
        <v>192</v>
      </c>
      <c r="C13" s="385">
        <v>425434.21</v>
      </c>
      <c r="D13" s="385">
        <v>1253716.9186</v>
      </c>
      <c r="E13" s="386">
        <v>1679151.1285999999</v>
      </c>
      <c r="F13" s="385">
        <v>203843.14</v>
      </c>
      <c r="G13" s="385">
        <v>910123.82500000007</v>
      </c>
      <c r="H13" s="387">
        <v>1113966.9650000001</v>
      </c>
      <c r="I13" s="457"/>
      <c r="J13" s="457"/>
      <c r="K13" s="457"/>
      <c r="L13" s="457"/>
      <c r="M13" s="457"/>
      <c r="N13" s="457"/>
    </row>
    <row r="14" spans="1:14">
      <c r="A14" s="55">
        <v>2.5</v>
      </c>
      <c r="B14" s="59" t="s">
        <v>191</v>
      </c>
      <c r="C14" s="385">
        <v>1413147.47</v>
      </c>
      <c r="D14" s="385">
        <v>1910475.5706</v>
      </c>
      <c r="E14" s="386">
        <v>3323623.0405999999</v>
      </c>
      <c r="F14" s="385">
        <v>490233.83</v>
      </c>
      <c r="G14" s="385">
        <v>1356457.97</v>
      </c>
      <c r="H14" s="387">
        <v>1846691.8</v>
      </c>
      <c r="I14" s="457"/>
      <c r="J14" s="457"/>
      <c r="K14" s="457"/>
      <c r="L14" s="457"/>
      <c r="M14" s="457"/>
      <c r="N14" s="457"/>
    </row>
    <row r="15" spans="1:14">
      <c r="A15" s="55">
        <v>2.6</v>
      </c>
      <c r="B15" s="59" t="s">
        <v>190</v>
      </c>
      <c r="C15" s="385">
        <v>113913.37</v>
      </c>
      <c r="D15" s="385">
        <v>817406.33279999997</v>
      </c>
      <c r="E15" s="386">
        <v>931319.70279999997</v>
      </c>
      <c r="F15" s="385">
        <v>102976.04</v>
      </c>
      <c r="G15" s="385">
        <v>444962.97460000002</v>
      </c>
      <c r="H15" s="387">
        <v>547939.01459999999</v>
      </c>
      <c r="I15" s="457"/>
      <c r="J15" s="457"/>
      <c r="K15" s="457"/>
      <c r="L15" s="457"/>
      <c r="M15" s="457"/>
      <c r="N15" s="457"/>
    </row>
    <row r="16" spans="1:14">
      <c r="A16" s="55">
        <v>2.7</v>
      </c>
      <c r="B16" s="59" t="s">
        <v>189</v>
      </c>
      <c r="C16" s="385">
        <v>223326.45</v>
      </c>
      <c r="D16" s="385">
        <v>836561.52299999993</v>
      </c>
      <c r="E16" s="386">
        <v>1059887.973</v>
      </c>
      <c r="F16" s="385">
        <v>141214.19</v>
      </c>
      <c r="G16" s="385">
        <v>862418.1185000001</v>
      </c>
      <c r="H16" s="387">
        <v>1003632.3085</v>
      </c>
      <c r="I16" s="457"/>
      <c r="J16" s="457"/>
      <c r="K16" s="457"/>
      <c r="L16" s="457"/>
      <c r="M16" s="457"/>
      <c r="N16" s="457"/>
    </row>
    <row r="17" spans="1:14">
      <c r="A17" s="55">
        <v>2.8</v>
      </c>
      <c r="B17" s="59" t="s">
        <v>188</v>
      </c>
      <c r="C17" s="385">
        <v>1160132.6399999999</v>
      </c>
      <c r="D17" s="385">
        <v>7456102.04</v>
      </c>
      <c r="E17" s="386">
        <v>8616234.6799999997</v>
      </c>
      <c r="F17" s="385">
        <v>1680593.29</v>
      </c>
      <c r="G17" s="385">
        <v>7415371.5300000003</v>
      </c>
      <c r="H17" s="387">
        <v>9095964.8200000003</v>
      </c>
      <c r="I17" s="457"/>
      <c r="J17" s="457"/>
      <c r="K17" s="457"/>
      <c r="L17" s="457"/>
      <c r="M17" s="457"/>
      <c r="N17" s="457"/>
    </row>
    <row r="18" spans="1:14">
      <c r="A18" s="55">
        <v>2.9</v>
      </c>
      <c r="B18" s="59" t="s">
        <v>187</v>
      </c>
      <c r="C18" s="385">
        <v>771598.82</v>
      </c>
      <c r="D18" s="385">
        <v>2114214.3913000003</v>
      </c>
      <c r="E18" s="386">
        <v>2885813.2113000001</v>
      </c>
      <c r="F18" s="385">
        <v>650844.75</v>
      </c>
      <c r="G18" s="385">
        <v>2516792.4915</v>
      </c>
      <c r="H18" s="387">
        <v>3167637.2415</v>
      </c>
      <c r="I18" s="457"/>
      <c r="J18" s="457"/>
      <c r="K18" s="457"/>
      <c r="L18" s="457"/>
      <c r="M18" s="457"/>
      <c r="N18" s="457"/>
    </row>
    <row r="19" spans="1:14">
      <c r="A19" s="55">
        <v>3</v>
      </c>
      <c r="B19" s="58" t="s">
        <v>186</v>
      </c>
      <c r="C19" s="385">
        <v>182511.71000000002</v>
      </c>
      <c r="D19" s="385">
        <v>446126.06999999995</v>
      </c>
      <c r="E19" s="386">
        <v>628637.78</v>
      </c>
      <c r="F19" s="385">
        <v>178686.37000000002</v>
      </c>
      <c r="G19" s="385">
        <v>615142.56000000006</v>
      </c>
      <c r="H19" s="387">
        <v>793828.93</v>
      </c>
      <c r="I19" s="457"/>
      <c r="J19" s="457"/>
      <c r="K19" s="457"/>
      <c r="L19" s="457"/>
      <c r="M19" s="457"/>
      <c r="N19" s="457"/>
    </row>
    <row r="20" spans="1:14">
      <c r="A20" s="55">
        <v>4</v>
      </c>
      <c r="B20" s="58" t="s">
        <v>185</v>
      </c>
      <c r="C20" s="385">
        <v>939947.28</v>
      </c>
      <c r="D20" s="385">
        <v>0</v>
      </c>
      <c r="E20" s="386">
        <v>939947.28</v>
      </c>
      <c r="F20" s="385">
        <v>1373106.99</v>
      </c>
      <c r="G20" s="385">
        <v>0</v>
      </c>
      <c r="H20" s="387">
        <v>1373106.99</v>
      </c>
      <c r="I20" s="457"/>
      <c r="J20" s="457"/>
      <c r="K20" s="457"/>
      <c r="L20" s="457"/>
      <c r="M20" s="457"/>
      <c r="N20" s="457"/>
    </row>
    <row r="21" spans="1:14">
      <c r="A21" s="55">
        <v>5</v>
      </c>
      <c r="B21" s="58" t="s">
        <v>184</v>
      </c>
      <c r="C21" s="385"/>
      <c r="D21" s="385"/>
      <c r="E21" s="386">
        <v>0</v>
      </c>
      <c r="F21" s="385"/>
      <c r="G21" s="385"/>
      <c r="H21" s="387">
        <v>0</v>
      </c>
      <c r="I21" s="457"/>
      <c r="J21" s="457"/>
      <c r="K21" s="457"/>
      <c r="L21" s="457"/>
      <c r="M21" s="457"/>
      <c r="N21" s="457"/>
    </row>
    <row r="22" spans="1:14">
      <c r="A22" s="55">
        <v>6</v>
      </c>
      <c r="B22" s="60" t="s">
        <v>183</v>
      </c>
      <c r="C22" s="388">
        <v>19582643.770000003</v>
      </c>
      <c r="D22" s="388">
        <v>43714803.330000006</v>
      </c>
      <c r="E22" s="386">
        <v>63297447.100000009</v>
      </c>
      <c r="F22" s="388">
        <v>17308371.309999999</v>
      </c>
      <c r="G22" s="388">
        <v>42895972.169999994</v>
      </c>
      <c r="H22" s="387">
        <v>60204343.479999989</v>
      </c>
      <c r="I22" s="457"/>
      <c r="J22" s="457"/>
      <c r="K22" s="457"/>
      <c r="L22" s="457"/>
      <c r="M22" s="457"/>
      <c r="N22" s="457"/>
    </row>
    <row r="23" spans="1:14">
      <c r="A23" s="55"/>
      <c r="B23" s="236" t="s">
        <v>182</v>
      </c>
      <c r="C23" s="389"/>
      <c r="D23" s="389"/>
      <c r="E23" s="390"/>
      <c r="F23" s="389"/>
      <c r="G23" s="389"/>
      <c r="H23" s="391"/>
      <c r="I23" s="457"/>
      <c r="J23" s="457"/>
      <c r="K23" s="457"/>
      <c r="L23" s="457"/>
      <c r="M23" s="457"/>
      <c r="N23" s="457"/>
    </row>
    <row r="24" spans="1:14">
      <c r="A24" s="55">
        <v>7</v>
      </c>
      <c r="B24" s="58" t="s">
        <v>181</v>
      </c>
      <c r="C24" s="385">
        <v>1339654.8</v>
      </c>
      <c r="D24" s="385">
        <v>1369015.3274970001</v>
      </c>
      <c r="E24" s="386">
        <v>2708670.1274970002</v>
      </c>
      <c r="F24" s="385">
        <v>1323058.6000000001</v>
      </c>
      <c r="G24" s="385">
        <v>2139563.9312980003</v>
      </c>
      <c r="H24" s="387">
        <v>3462622.5312980004</v>
      </c>
      <c r="I24" s="457"/>
      <c r="J24" s="457"/>
      <c r="K24" s="457"/>
      <c r="L24" s="457"/>
      <c r="M24" s="457"/>
      <c r="N24" s="457"/>
    </row>
    <row r="25" spans="1:14">
      <c r="A25" s="55">
        <v>8</v>
      </c>
      <c r="B25" s="58" t="s">
        <v>180</v>
      </c>
      <c r="C25" s="385">
        <v>1421670.6299999997</v>
      </c>
      <c r="D25" s="385">
        <v>4017130.5525030005</v>
      </c>
      <c r="E25" s="386">
        <v>5438801.1825029999</v>
      </c>
      <c r="F25" s="385">
        <v>1831368.8299999996</v>
      </c>
      <c r="G25" s="385">
        <v>5277347.3387020007</v>
      </c>
      <c r="H25" s="387">
        <v>7108716.1687020008</v>
      </c>
      <c r="I25" s="457"/>
      <c r="J25" s="457"/>
      <c r="K25" s="457"/>
      <c r="L25" s="457"/>
      <c r="M25" s="457"/>
      <c r="N25" s="457"/>
    </row>
    <row r="26" spans="1:14">
      <c r="A26" s="55">
        <v>9</v>
      </c>
      <c r="B26" s="58" t="s">
        <v>179</v>
      </c>
      <c r="C26" s="385">
        <v>3121.23</v>
      </c>
      <c r="D26" s="385">
        <v>2416819.59</v>
      </c>
      <c r="E26" s="386">
        <v>2419940.8199999998</v>
      </c>
      <c r="F26" s="385">
        <v>191.09</v>
      </c>
      <c r="G26" s="385">
        <v>79748.429999999993</v>
      </c>
      <c r="H26" s="387">
        <v>79939.51999999999</v>
      </c>
      <c r="I26" s="457"/>
      <c r="J26" s="457"/>
      <c r="K26" s="457"/>
      <c r="L26" s="457"/>
      <c r="M26" s="457"/>
      <c r="N26" s="457"/>
    </row>
    <row r="27" spans="1:14">
      <c r="A27" s="55">
        <v>10</v>
      </c>
      <c r="B27" s="58" t="s">
        <v>178</v>
      </c>
      <c r="C27" s="385">
        <v>0</v>
      </c>
      <c r="D27" s="385">
        <v>0</v>
      </c>
      <c r="E27" s="386">
        <v>0</v>
      </c>
      <c r="F27" s="385">
        <v>0</v>
      </c>
      <c r="G27" s="385">
        <v>0</v>
      </c>
      <c r="H27" s="387">
        <v>0</v>
      </c>
      <c r="I27" s="457"/>
      <c r="J27" s="457"/>
      <c r="K27" s="457"/>
      <c r="L27" s="457"/>
      <c r="M27" s="457"/>
      <c r="N27" s="457"/>
    </row>
    <row r="28" spans="1:14">
      <c r="A28" s="55">
        <v>11</v>
      </c>
      <c r="B28" s="58" t="s">
        <v>177</v>
      </c>
      <c r="C28" s="385">
        <v>168174.87</v>
      </c>
      <c r="D28" s="385">
        <v>12339200.43</v>
      </c>
      <c r="E28" s="386">
        <v>12507375.299999999</v>
      </c>
      <c r="F28" s="385">
        <v>0</v>
      </c>
      <c r="G28" s="385">
        <v>12348760.300000001</v>
      </c>
      <c r="H28" s="387">
        <v>12348760.300000001</v>
      </c>
      <c r="I28" s="457"/>
      <c r="J28" s="457"/>
      <c r="K28" s="457"/>
      <c r="L28" s="457"/>
      <c r="M28" s="457"/>
      <c r="N28" s="457"/>
    </row>
    <row r="29" spans="1:14">
      <c r="A29" s="55">
        <v>12</v>
      </c>
      <c r="B29" s="58" t="s">
        <v>176</v>
      </c>
      <c r="C29" s="385">
        <v>0</v>
      </c>
      <c r="D29" s="385">
        <v>0</v>
      </c>
      <c r="E29" s="386">
        <v>0</v>
      </c>
      <c r="F29" s="385">
        <v>0</v>
      </c>
      <c r="G29" s="385">
        <v>0</v>
      </c>
      <c r="H29" s="387">
        <v>0</v>
      </c>
      <c r="I29" s="457"/>
      <c r="J29" s="457"/>
      <c r="K29" s="457"/>
      <c r="L29" s="457"/>
      <c r="M29" s="457"/>
      <c r="N29" s="457"/>
    </row>
    <row r="30" spans="1:14">
      <c r="A30" s="55">
        <v>13</v>
      </c>
      <c r="B30" s="61" t="s">
        <v>175</v>
      </c>
      <c r="C30" s="388">
        <v>2932621.53</v>
      </c>
      <c r="D30" s="388">
        <v>20142165.899999999</v>
      </c>
      <c r="E30" s="386">
        <v>23074787.43</v>
      </c>
      <c r="F30" s="388">
        <v>3154618.5199999996</v>
      </c>
      <c r="G30" s="388">
        <v>19845420</v>
      </c>
      <c r="H30" s="387">
        <v>23000038.52</v>
      </c>
      <c r="I30" s="457"/>
      <c r="J30" s="457"/>
      <c r="K30" s="457"/>
      <c r="L30" s="457"/>
      <c r="M30" s="457"/>
      <c r="N30" s="457"/>
    </row>
    <row r="31" spans="1:14">
      <c r="A31" s="55">
        <v>14</v>
      </c>
      <c r="B31" s="61" t="s">
        <v>174</v>
      </c>
      <c r="C31" s="388">
        <v>16650022.240000004</v>
      </c>
      <c r="D31" s="388">
        <v>23572637.430000007</v>
      </c>
      <c r="E31" s="386">
        <v>40222659.670000009</v>
      </c>
      <c r="F31" s="388">
        <v>14153752.789999999</v>
      </c>
      <c r="G31" s="388">
        <v>23050552.169999994</v>
      </c>
      <c r="H31" s="387">
        <v>37204304.959999993</v>
      </c>
      <c r="I31" s="457"/>
      <c r="J31" s="457"/>
      <c r="K31" s="457"/>
      <c r="L31" s="457"/>
      <c r="M31" s="457"/>
      <c r="N31" s="457"/>
    </row>
    <row r="32" spans="1:14">
      <c r="A32" s="55"/>
      <c r="B32" s="62"/>
      <c r="C32" s="392"/>
      <c r="D32" s="393"/>
      <c r="E32" s="390"/>
      <c r="F32" s="393"/>
      <c r="G32" s="393"/>
      <c r="H32" s="391"/>
      <c r="I32" s="457"/>
      <c r="J32" s="457"/>
      <c r="K32" s="457"/>
      <c r="L32" s="457"/>
      <c r="M32" s="457"/>
      <c r="N32" s="457"/>
    </row>
    <row r="33" spans="1:14">
      <c r="A33" s="55"/>
      <c r="B33" s="62" t="s">
        <v>173</v>
      </c>
      <c r="C33" s="389"/>
      <c r="D33" s="389"/>
      <c r="E33" s="390"/>
      <c r="F33" s="389"/>
      <c r="G33" s="389"/>
      <c r="H33" s="391"/>
      <c r="I33" s="457"/>
      <c r="J33" s="457"/>
      <c r="K33" s="457"/>
      <c r="L33" s="457"/>
      <c r="M33" s="457"/>
      <c r="N33" s="457"/>
    </row>
    <row r="34" spans="1:14">
      <c r="A34" s="55">
        <v>15</v>
      </c>
      <c r="B34" s="63" t="s">
        <v>172</v>
      </c>
      <c r="C34" s="386">
        <v>-198881.88849999988</v>
      </c>
      <c r="D34" s="386">
        <v>2704303.4872000003</v>
      </c>
      <c r="E34" s="386">
        <v>2505421.5987000004</v>
      </c>
      <c r="F34" s="386">
        <v>-707020.81850000005</v>
      </c>
      <c r="G34" s="386">
        <v>2275847.0611999994</v>
      </c>
      <c r="H34" s="386">
        <v>1568826.2426999994</v>
      </c>
      <c r="I34" s="457"/>
      <c r="J34" s="457"/>
      <c r="K34" s="457"/>
      <c r="L34" s="457"/>
      <c r="M34" s="457"/>
      <c r="N34" s="457"/>
    </row>
    <row r="35" spans="1:14">
      <c r="A35" s="55">
        <v>15.1</v>
      </c>
      <c r="B35" s="59" t="s">
        <v>171</v>
      </c>
      <c r="C35" s="385">
        <v>4191771.8414999996</v>
      </c>
      <c r="D35" s="385">
        <v>3881191.6272</v>
      </c>
      <c r="E35" s="386">
        <v>8072963.4686999992</v>
      </c>
      <c r="F35" s="385">
        <v>3458835.1014999999</v>
      </c>
      <c r="G35" s="385">
        <v>3797144.9211999997</v>
      </c>
      <c r="H35" s="386">
        <v>7255980.0226999996</v>
      </c>
      <c r="I35" s="457"/>
      <c r="J35" s="457"/>
      <c r="K35" s="457"/>
      <c r="L35" s="457"/>
      <c r="M35" s="457"/>
      <c r="N35" s="457"/>
    </row>
    <row r="36" spans="1:14">
      <c r="A36" s="55">
        <v>15.2</v>
      </c>
      <c r="B36" s="59" t="s">
        <v>170</v>
      </c>
      <c r="C36" s="385">
        <v>4390653.7299999995</v>
      </c>
      <c r="D36" s="385">
        <v>1176888.1399999997</v>
      </c>
      <c r="E36" s="386">
        <v>5567541.8699999992</v>
      </c>
      <c r="F36" s="385">
        <v>4165855.92</v>
      </c>
      <c r="G36" s="385">
        <v>1521297.8600000003</v>
      </c>
      <c r="H36" s="386">
        <v>5687153.7800000003</v>
      </c>
      <c r="I36" s="457"/>
      <c r="J36" s="457"/>
      <c r="K36" s="457"/>
      <c r="L36" s="457"/>
      <c r="M36" s="457"/>
      <c r="N36" s="457"/>
    </row>
    <row r="37" spans="1:14">
      <c r="A37" s="55">
        <v>16</v>
      </c>
      <c r="B37" s="58" t="s">
        <v>169</v>
      </c>
      <c r="C37" s="385">
        <v>0</v>
      </c>
      <c r="D37" s="385">
        <v>11234.36</v>
      </c>
      <c r="E37" s="386">
        <v>11234.36</v>
      </c>
      <c r="F37" s="385">
        <v>0</v>
      </c>
      <c r="G37" s="385">
        <v>11251.6</v>
      </c>
      <c r="H37" s="386">
        <v>11251.6</v>
      </c>
      <c r="I37" s="457"/>
      <c r="J37" s="457"/>
      <c r="K37" s="457"/>
      <c r="L37" s="457"/>
      <c r="M37" s="457"/>
      <c r="N37" s="457"/>
    </row>
    <row r="38" spans="1:14">
      <c r="A38" s="55">
        <v>17</v>
      </c>
      <c r="B38" s="58" t="s">
        <v>168</v>
      </c>
      <c r="C38" s="385"/>
      <c r="D38" s="385"/>
      <c r="E38" s="386">
        <v>0</v>
      </c>
      <c r="F38" s="385"/>
      <c r="G38" s="385"/>
      <c r="H38" s="386">
        <v>0</v>
      </c>
      <c r="I38" s="457"/>
      <c r="J38" s="457"/>
      <c r="K38" s="457"/>
      <c r="L38" s="457"/>
      <c r="M38" s="457"/>
      <c r="N38" s="457"/>
    </row>
    <row r="39" spans="1:14">
      <c r="A39" s="55">
        <v>18</v>
      </c>
      <c r="B39" s="58" t="s">
        <v>167</v>
      </c>
      <c r="C39" s="385"/>
      <c r="D39" s="385">
        <v>0</v>
      </c>
      <c r="E39" s="386">
        <v>0</v>
      </c>
      <c r="F39" s="385"/>
      <c r="G39" s="385">
        <v>0</v>
      </c>
      <c r="H39" s="386">
        <v>0</v>
      </c>
      <c r="I39" s="457"/>
      <c r="J39" s="457"/>
      <c r="K39" s="457"/>
      <c r="L39" s="457"/>
      <c r="M39" s="457"/>
      <c r="N39" s="457"/>
    </row>
    <row r="40" spans="1:14">
      <c r="A40" s="55">
        <v>19</v>
      </c>
      <c r="B40" s="58" t="s">
        <v>166</v>
      </c>
      <c r="C40" s="385">
        <v>4603432.6999999993</v>
      </c>
      <c r="D40" s="385"/>
      <c r="E40" s="386">
        <v>4603432.6999999993</v>
      </c>
      <c r="F40" s="385">
        <v>7426100.540000001</v>
      </c>
      <c r="G40" s="385"/>
      <c r="H40" s="386">
        <v>7426100.540000001</v>
      </c>
      <c r="I40" s="457"/>
      <c r="J40" s="457"/>
      <c r="K40" s="457"/>
      <c r="L40" s="457"/>
      <c r="M40" s="457"/>
      <c r="N40" s="457"/>
    </row>
    <row r="41" spans="1:14">
      <c r="A41" s="55">
        <v>20</v>
      </c>
      <c r="B41" s="58" t="s">
        <v>165</v>
      </c>
      <c r="C41" s="385">
        <v>871657.15000000037</v>
      </c>
      <c r="D41" s="385"/>
      <c r="E41" s="386">
        <v>871657.15000000037</v>
      </c>
      <c r="F41" s="385">
        <v>-4134332.92</v>
      </c>
      <c r="G41" s="385"/>
      <c r="H41" s="386">
        <v>-4134332.92</v>
      </c>
      <c r="I41" s="457"/>
      <c r="J41" s="457"/>
      <c r="K41" s="457"/>
      <c r="L41" s="457"/>
      <c r="M41" s="457"/>
      <c r="N41" s="457"/>
    </row>
    <row r="42" spans="1:14">
      <c r="A42" s="55">
        <v>21</v>
      </c>
      <c r="B42" s="58" t="s">
        <v>164</v>
      </c>
      <c r="C42" s="385">
        <v>182113.06999999983</v>
      </c>
      <c r="D42" s="385"/>
      <c r="E42" s="386">
        <v>182113.06999999983</v>
      </c>
      <c r="F42" s="385">
        <v>1222382.3</v>
      </c>
      <c r="G42" s="385"/>
      <c r="H42" s="386">
        <v>1222382.3</v>
      </c>
      <c r="I42" s="457"/>
      <c r="J42" s="457"/>
      <c r="K42" s="457"/>
      <c r="L42" s="457"/>
      <c r="M42" s="457"/>
      <c r="N42" s="457"/>
    </row>
    <row r="43" spans="1:14">
      <c r="A43" s="55">
        <v>22</v>
      </c>
      <c r="B43" s="58" t="s">
        <v>163</v>
      </c>
      <c r="C43" s="385">
        <v>1291495.29</v>
      </c>
      <c r="D43" s="385">
        <v>368824.94</v>
      </c>
      <c r="E43" s="386">
        <v>1660320.23</v>
      </c>
      <c r="F43" s="385">
        <v>1150620.6100000001</v>
      </c>
      <c r="G43" s="385">
        <v>472086.24</v>
      </c>
      <c r="H43" s="386">
        <v>1622706.85</v>
      </c>
      <c r="I43" s="457"/>
      <c r="J43" s="457"/>
      <c r="K43" s="457"/>
      <c r="L43" s="457"/>
      <c r="M43" s="457"/>
      <c r="N43" s="457"/>
    </row>
    <row r="44" spans="1:14">
      <c r="A44" s="55">
        <v>23</v>
      </c>
      <c r="B44" s="58" t="s">
        <v>162</v>
      </c>
      <c r="C44" s="385">
        <v>762479.23999999976</v>
      </c>
      <c r="D44" s="385">
        <v>129435.564</v>
      </c>
      <c r="E44" s="386">
        <v>891914.80399999977</v>
      </c>
      <c r="F44" s="385">
        <v>326127.1100000001</v>
      </c>
      <c r="G44" s="385">
        <v>84754.094299999997</v>
      </c>
      <c r="H44" s="386">
        <v>410881.2043000001</v>
      </c>
      <c r="I44" s="457"/>
      <c r="J44" s="457"/>
      <c r="K44" s="457"/>
      <c r="L44" s="457"/>
      <c r="M44" s="457"/>
      <c r="N44" s="457"/>
    </row>
    <row r="45" spans="1:14">
      <c r="A45" s="55">
        <v>24</v>
      </c>
      <c r="B45" s="61" t="s">
        <v>279</v>
      </c>
      <c r="C45" s="388">
        <v>7512295.5614999998</v>
      </c>
      <c r="D45" s="388">
        <v>3213798.3511999999</v>
      </c>
      <c r="E45" s="386">
        <v>10726093.912699999</v>
      </c>
      <c r="F45" s="388">
        <v>5283876.8215000015</v>
      </c>
      <c r="G45" s="388">
        <v>2843938.9954999993</v>
      </c>
      <c r="H45" s="386">
        <v>8127815.8170000007</v>
      </c>
      <c r="I45" s="457"/>
      <c r="J45" s="457"/>
      <c r="K45" s="457"/>
      <c r="L45" s="457"/>
      <c r="M45" s="457"/>
      <c r="N45" s="457"/>
    </row>
    <row r="46" spans="1:14">
      <c r="A46" s="55"/>
      <c r="B46" s="236" t="s">
        <v>161</v>
      </c>
      <c r="C46" s="389"/>
      <c r="D46" s="389"/>
      <c r="E46" s="390"/>
      <c r="F46" s="389"/>
      <c r="G46" s="389"/>
      <c r="H46" s="391"/>
      <c r="I46" s="457"/>
      <c r="J46" s="457"/>
      <c r="K46" s="457"/>
      <c r="L46" s="457"/>
      <c r="M46" s="457"/>
      <c r="N46" s="457"/>
    </row>
    <row r="47" spans="1:14">
      <c r="A47" s="55">
        <v>25</v>
      </c>
      <c r="B47" s="58" t="s">
        <v>160</v>
      </c>
      <c r="C47" s="385">
        <v>1513725.74</v>
      </c>
      <c r="D47" s="385">
        <v>3584442.6399999997</v>
      </c>
      <c r="E47" s="386">
        <v>5098168.38</v>
      </c>
      <c r="F47" s="385">
        <v>2431458.8199999998</v>
      </c>
      <c r="G47" s="385">
        <v>3169851.95</v>
      </c>
      <c r="H47" s="387">
        <v>5601310.7699999996</v>
      </c>
      <c r="I47" s="457"/>
      <c r="J47" s="457"/>
      <c r="K47" s="457"/>
      <c r="L47" s="457"/>
      <c r="M47" s="457"/>
      <c r="N47" s="457"/>
    </row>
    <row r="48" spans="1:14">
      <c r="A48" s="55">
        <v>26</v>
      </c>
      <c r="B48" s="58" t="s">
        <v>159</v>
      </c>
      <c r="C48" s="385">
        <v>2204272.9899999998</v>
      </c>
      <c r="D48" s="385">
        <v>1710252.3399999999</v>
      </c>
      <c r="E48" s="386">
        <v>3914525.3299999996</v>
      </c>
      <c r="F48" s="385">
        <v>2395402.29</v>
      </c>
      <c r="G48" s="385">
        <v>1127645.1099999999</v>
      </c>
      <c r="H48" s="387">
        <v>3523047.4</v>
      </c>
      <c r="I48" s="457"/>
      <c r="J48" s="457"/>
      <c r="K48" s="457"/>
      <c r="L48" s="457"/>
      <c r="M48" s="457"/>
      <c r="N48" s="457"/>
    </row>
    <row r="49" spans="1:14">
      <c r="A49" s="55">
        <v>27</v>
      </c>
      <c r="B49" s="58" t="s">
        <v>158</v>
      </c>
      <c r="C49" s="385">
        <v>9753761.0099999998</v>
      </c>
      <c r="D49" s="385"/>
      <c r="E49" s="386">
        <v>9753761.0099999998</v>
      </c>
      <c r="F49" s="385">
        <v>11264249.76</v>
      </c>
      <c r="G49" s="385"/>
      <c r="H49" s="387">
        <v>11264249.76</v>
      </c>
      <c r="I49" s="457"/>
      <c r="J49" s="457"/>
      <c r="K49" s="457"/>
      <c r="L49" s="457"/>
      <c r="M49" s="457"/>
      <c r="N49" s="457"/>
    </row>
    <row r="50" spans="1:14">
      <c r="A50" s="55">
        <v>28</v>
      </c>
      <c r="B50" s="58" t="s">
        <v>157</v>
      </c>
      <c r="C50" s="385">
        <v>165798.31</v>
      </c>
      <c r="D50" s="385"/>
      <c r="E50" s="386">
        <v>165798.31</v>
      </c>
      <c r="F50" s="385">
        <v>129413.44</v>
      </c>
      <c r="G50" s="385"/>
      <c r="H50" s="387">
        <v>129413.44</v>
      </c>
      <c r="I50" s="457"/>
      <c r="J50" s="457"/>
      <c r="K50" s="457"/>
      <c r="L50" s="457"/>
      <c r="M50" s="457"/>
      <c r="N50" s="457"/>
    </row>
    <row r="51" spans="1:14">
      <c r="A51" s="55">
        <v>29</v>
      </c>
      <c r="B51" s="58" t="s">
        <v>156</v>
      </c>
      <c r="C51" s="385">
        <v>3593389.46</v>
      </c>
      <c r="D51" s="385"/>
      <c r="E51" s="386">
        <v>3593389.46</v>
      </c>
      <c r="F51" s="385">
        <v>4714074.24</v>
      </c>
      <c r="G51" s="385"/>
      <c r="H51" s="387">
        <v>4714074.24</v>
      </c>
      <c r="I51" s="457"/>
      <c r="J51" s="457"/>
      <c r="K51" s="457"/>
      <c r="L51" s="457"/>
      <c r="M51" s="457"/>
      <c r="N51" s="457"/>
    </row>
    <row r="52" spans="1:14">
      <c r="A52" s="55">
        <v>30</v>
      </c>
      <c r="B52" s="58" t="s">
        <v>155</v>
      </c>
      <c r="C52" s="385">
        <v>2779965.74</v>
      </c>
      <c r="D52" s="385">
        <v>4540.8100000000004</v>
      </c>
      <c r="E52" s="386">
        <v>2784506.5500000003</v>
      </c>
      <c r="F52" s="385">
        <v>3170694.61</v>
      </c>
      <c r="G52" s="385">
        <v>15337.170000000002</v>
      </c>
      <c r="H52" s="387">
        <v>3186031.78</v>
      </c>
      <c r="I52" s="457"/>
      <c r="J52" s="457"/>
      <c r="K52" s="457"/>
      <c r="L52" s="457"/>
      <c r="M52" s="457"/>
      <c r="N52" s="457"/>
    </row>
    <row r="53" spans="1:14">
      <c r="A53" s="55">
        <v>31</v>
      </c>
      <c r="B53" s="61" t="s">
        <v>280</v>
      </c>
      <c r="C53" s="388">
        <v>20010913.25</v>
      </c>
      <c r="D53" s="388">
        <v>5299235.7899999991</v>
      </c>
      <c r="E53" s="386">
        <v>25310149.039999999</v>
      </c>
      <c r="F53" s="388">
        <v>24105293.159999996</v>
      </c>
      <c r="G53" s="388">
        <v>4312834.2300000004</v>
      </c>
      <c r="H53" s="386">
        <v>28418127.389999997</v>
      </c>
      <c r="I53" s="457"/>
      <c r="J53" s="457"/>
      <c r="K53" s="457"/>
      <c r="L53" s="457"/>
      <c r="M53" s="457"/>
      <c r="N53" s="457"/>
    </row>
    <row r="54" spans="1:14">
      <c r="A54" s="55">
        <v>32</v>
      </c>
      <c r="B54" s="61" t="s">
        <v>281</v>
      </c>
      <c r="C54" s="388">
        <v>-12498617.6885</v>
      </c>
      <c r="D54" s="388">
        <v>-2085437.4387999992</v>
      </c>
      <c r="E54" s="386">
        <v>-14584055.1273</v>
      </c>
      <c r="F54" s="388">
        <v>-18821416.338499993</v>
      </c>
      <c r="G54" s="388">
        <v>-1468895.2345000012</v>
      </c>
      <c r="H54" s="386">
        <v>-20290311.572999995</v>
      </c>
      <c r="I54" s="457"/>
      <c r="J54" s="457"/>
      <c r="K54" s="457"/>
      <c r="L54" s="457"/>
      <c r="M54" s="457"/>
      <c r="N54" s="457"/>
    </row>
    <row r="55" spans="1:14">
      <c r="A55" s="55"/>
      <c r="B55" s="62"/>
      <c r="C55" s="393"/>
      <c r="D55" s="393"/>
      <c r="E55" s="390"/>
      <c r="F55" s="393"/>
      <c r="G55" s="393"/>
      <c r="H55" s="391"/>
      <c r="I55" s="457"/>
      <c r="J55" s="457"/>
      <c r="K55" s="457"/>
      <c r="L55" s="457"/>
      <c r="M55" s="457"/>
      <c r="N55" s="457"/>
    </row>
    <row r="56" spans="1:14">
      <c r="A56" s="55">
        <v>33</v>
      </c>
      <c r="B56" s="61" t="s">
        <v>154</v>
      </c>
      <c r="C56" s="388">
        <v>4151404.5515000038</v>
      </c>
      <c r="D56" s="388">
        <v>21487199.991200007</v>
      </c>
      <c r="E56" s="386">
        <v>25638604.542700011</v>
      </c>
      <c r="F56" s="388">
        <v>-4667663.548499994</v>
      </c>
      <c r="G56" s="388">
        <v>21581656.935499992</v>
      </c>
      <c r="H56" s="387">
        <v>16913993.386999998</v>
      </c>
      <c r="I56" s="457"/>
      <c r="J56" s="457"/>
      <c r="K56" s="457"/>
      <c r="L56" s="457"/>
      <c r="M56" s="457"/>
      <c r="N56" s="457"/>
    </row>
    <row r="57" spans="1:14">
      <c r="A57" s="55"/>
      <c r="B57" s="62"/>
      <c r="C57" s="393"/>
      <c r="D57" s="393"/>
      <c r="E57" s="390"/>
      <c r="F57" s="393"/>
      <c r="G57" s="393"/>
      <c r="H57" s="391"/>
      <c r="I57" s="457"/>
      <c r="J57" s="457"/>
      <c r="K57" s="457"/>
      <c r="L57" s="457"/>
      <c r="M57" s="457"/>
      <c r="N57" s="457"/>
    </row>
    <row r="58" spans="1:14">
      <c r="A58" s="55">
        <v>34</v>
      </c>
      <c r="B58" s="58" t="s">
        <v>153</v>
      </c>
      <c r="C58" s="385">
        <v>-305301.13</v>
      </c>
      <c r="D58" s="385" t="s">
        <v>432</v>
      </c>
      <c r="E58" s="386">
        <v>-305301.13</v>
      </c>
      <c r="F58" s="385">
        <v>2540485.89</v>
      </c>
      <c r="G58" s="385" t="s">
        <v>432</v>
      </c>
      <c r="H58" s="387">
        <v>2540485.89</v>
      </c>
      <c r="I58" s="457"/>
      <c r="J58" s="457"/>
      <c r="K58" s="457"/>
      <c r="L58" s="457"/>
      <c r="M58" s="457"/>
      <c r="N58" s="457"/>
    </row>
    <row r="59" spans="1:14" s="237" customFormat="1">
      <c r="A59" s="55">
        <v>35</v>
      </c>
      <c r="B59" s="58" t="s">
        <v>152</v>
      </c>
      <c r="C59" s="385">
        <v>0</v>
      </c>
      <c r="D59" s="385" t="s">
        <v>432</v>
      </c>
      <c r="E59" s="386">
        <v>0</v>
      </c>
      <c r="F59" s="385">
        <v>0</v>
      </c>
      <c r="G59" s="385" t="s">
        <v>432</v>
      </c>
      <c r="H59" s="387">
        <v>0</v>
      </c>
      <c r="I59" s="457"/>
      <c r="J59" s="457"/>
      <c r="K59" s="457"/>
      <c r="L59" s="457"/>
      <c r="M59" s="457"/>
      <c r="N59" s="457"/>
    </row>
    <row r="60" spans="1:14">
      <c r="A60" s="55">
        <v>36</v>
      </c>
      <c r="B60" s="58" t="s">
        <v>151</v>
      </c>
      <c r="C60" s="385">
        <v>727.11</v>
      </c>
      <c r="D60" s="385" t="s">
        <v>432</v>
      </c>
      <c r="E60" s="386">
        <v>727.11</v>
      </c>
      <c r="F60" s="385">
        <v>-1251597.57</v>
      </c>
      <c r="G60" s="385" t="s">
        <v>432</v>
      </c>
      <c r="H60" s="387">
        <v>-1251597.57</v>
      </c>
      <c r="I60" s="457"/>
      <c r="J60" s="457"/>
      <c r="K60" s="457"/>
      <c r="L60" s="457"/>
      <c r="M60" s="457"/>
      <c r="N60" s="457"/>
    </row>
    <row r="61" spans="1:14">
      <c r="A61" s="55">
        <v>37</v>
      </c>
      <c r="B61" s="61" t="s">
        <v>150</v>
      </c>
      <c r="C61" s="388">
        <v>-304574.02</v>
      </c>
      <c r="D61" s="388">
        <v>0</v>
      </c>
      <c r="E61" s="386">
        <v>-304574.02</v>
      </c>
      <c r="F61" s="388">
        <v>1288888.3200000001</v>
      </c>
      <c r="G61" s="388">
        <v>0</v>
      </c>
      <c r="H61" s="387">
        <v>1288888.3200000001</v>
      </c>
      <c r="I61" s="457"/>
      <c r="J61" s="457"/>
      <c r="K61" s="457"/>
      <c r="L61" s="457"/>
      <c r="M61" s="457"/>
      <c r="N61" s="457"/>
    </row>
    <row r="62" spans="1:14">
      <c r="A62" s="55"/>
      <c r="B62" s="64"/>
      <c r="C62" s="389"/>
      <c r="D62" s="389"/>
      <c r="E62" s="390"/>
      <c r="F62" s="389"/>
      <c r="G62" s="389"/>
      <c r="H62" s="391"/>
      <c r="I62" s="457"/>
      <c r="J62" s="457"/>
      <c r="K62" s="457"/>
      <c r="L62" s="457"/>
      <c r="M62" s="457"/>
      <c r="N62" s="457"/>
    </row>
    <row r="63" spans="1:14">
      <c r="A63" s="55">
        <v>38</v>
      </c>
      <c r="B63" s="65" t="s">
        <v>149</v>
      </c>
      <c r="C63" s="388">
        <v>4455978.5715000033</v>
      </c>
      <c r="D63" s="388">
        <v>21487199.991200007</v>
      </c>
      <c r="E63" s="386">
        <v>25943178.562700011</v>
      </c>
      <c r="F63" s="388">
        <v>-5956551.8684999943</v>
      </c>
      <c r="G63" s="388">
        <v>21581656.935499992</v>
      </c>
      <c r="H63" s="387">
        <v>15625105.066999998</v>
      </c>
      <c r="I63" s="457"/>
      <c r="J63" s="457"/>
      <c r="K63" s="457"/>
      <c r="L63" s="457"/>
      <c r="M63" s="457"/>
      <c r="N63" s="457"/>
    </row>
    <row r="64" spans="1:14">
      <c r="A64" s="51">
        <v>39</v>
      </c>
      <c r="B64" s="58" t="s">
        <v>148</v>
      </c>
      <c r="C64" s="394">
        <v>3755327.1</v>
      </c>
      <c r="D64" s="394"/>
      <c r="E64" s="386">
        <v>3755327.1</v>
      </c>
      <c r="F64" s="394">
        <v>1810676.13</v>
      </c>
      <c r="G64" s="394"/>
      <c r="H64" s="387">
        <v>1810676.13</v>
      </c>
      <c r="I64" s="457"/>
      <c r="J64" s="457"/>
      <c r="K64" s="457"/>
      <c r="L64" s="457"/>
      <c r="M64" s="457"/>
      <c r="N64" s="457"/>
    </row>
    <row r="65" spans="1:14">
      <c r="A65" s="55">
        <v>40</v>
      </c>
      <c r="B65" s="61" t="s">
        <v>147</v>
      </c>
      <c r="C65" s="388">
        <v>700651.47150000324</v>
      </c>
      <c r="D65" s="388">
        <v>21487199.991200007</v>
      </c>
      <c r="E65" s="386">
        <v>22187851.462700009</v>
      </c>
      <c r="F65" s="388">
        <v>-7767227.9984999942</v>
      </c>
      <c r="G65" s="388">
        <v>21581656.935499992</v>
      </c>
      <c r="H65" s="387">
        <v>13814428.936999999</v>
      </c>
      <c r="I65" s="457"/>
      <c r="J65" s="457"/>
      <c r="K65" s="457"/>
      <c r="L65" s="457"/>
      <c r="M65" s="457"/>
      <c r="N65" s="457"/>
    </row>
    <row r="66" spans="1:14">
      <c r="A66" s="51">
        <v>41</v>
      </c>
      <c r="B66" s="58" t="s">
        <v>146</v>
      </c>
      <c r="C66" s="394">
        <v>0</v>
      </c>
      <c r="D66" s="394"/>
      <c r="E66" s="386">
        <v>0</v>
      </c>
      <c r="F66" s="394">
        <v>-101745.69</v>
      </c>
      <c r="G66" s="394"/>
      <c r="H66" s="387">
        <v>-101745.69</v>
      </c>
      <c r="I66" s="457"/>
      <c r="J66" s="457"/>
      <c r="K66" s="457"/>
      <c r="L66" s="457"/>
      <c r="M66" s="457"/>
      <c r="N66" s="457"/>
    </row>
    <row r="67" spans="1:14" ht="13.5" thickBot="1">
      <c r="A67" s="66">
        <v>42</v>
      </c>
      <c r="B67" s="67" t="s">
        <v>145</v>
      </c>
      <c r="C67" s="395">
        <v>700651.47150000324</v>
      </c>
      <c r="D67" s="395">
        <v>21487199.991200007</v>
      </c>
      <c r="E67" s="396">
        <v>22187851.462700009</v>
      </c>
      <c r="F67" s="395">
        <v>-7868973.6884999946</v>
      </c>
      <c r="G67" s="395">
        <v>21581656.935499992</v>
      </c>
      <c r="H67" s="397">
        <v>13712683.246999998</v>
      </c>
      <c r="I67" s="457"/>
      <c r="J67" s="457"/>
      <c r="K67" s="457"/>
      <c r="L67" s="457"/>
      <c r="M67" s="457"/>
      <c r="N67" s="457"/>
    </row>
    <row r="68" spans="1:14">
      <c r="I68" s="457"/>
      <c r="J68" s="457"/>
      <c r="K68" s="457"/>
      <c r="L68" s="457"/>
      <c r="M68" s="457"/>
      <c r="N68" s="457"/>
    </row>
    <row r="69" spans="1:14">
      <c r="I69" s="457"/>
      <c r="J69" s="457"/>
      <c r="K69" s="457"/>
      <c r="L69" s="457"/>
      <c r="M69" s="457"/>
      <c r="N69" s="457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C1" zoomScaleNormal="100" workbookViewId="0">
      <selection activeCell="I7" sqref="I7:N53"/>
    </sheetView>
  </sheetViews>
  <sheetFormatPr defaultColWidth="9.140625" defaultRowHeight="14.25"/>
  <cols>
    <col min="1" max="1" width="9.5703125" style="5" bestFit="1" customWidth="1"/>
    <col min="2" max="2" width="55.28515625" style="5" customWidth="1"/>
    <col min="3" max="3" width="10" style="5" bestFit="1" customWidth="1"/>
    <col min="4" max="5" width="11.28515625" style="5" bestFit="1" customWidth="1"/>
    <col min="6" max="6" width="10" style="5" bestFit="1" customWidth="1"/>
    <col min="7" max="8" width="11.28515625" style="5" bestFit="1" customWidth="1"/>
    <col min="9" max="14" width="8.28515625" style="5" customWidth="1"/>
    <col min="15" max="16384" width="9.140625" style="5"/>
  </cols>
  <sheetData>
    <row r="1" spans="1:14">
      <c r="A1" s="2" t="s">
        <v>30</v>
      </c>
      <c r="B1" s="5" t="str">
        <f>'Info '!C2</f>
        <v>JSC ProCredit Bank</v>
      </c>
    </row>
    <row r="2" spans="1:14">
      <c r="A2" s="2" t="s">
        <v>31</v>
      </c>
      <c r="B2" s="377">
        <f>'1. key ratios '!B2</f>
        <v>43373</v>
      </c>
    </row>
    <row r="3" spans="1:14">
      <c r="A3" s="4"/>
    </row>
    <row r="4" spans="1:14" ht="15" thickBot="1">
      <c r="A4" s="4" t="s">
        <v>74</v>
      </c>
      <c r="B4" s="4"/>
      <c r="C4" s="219"/>
      <c r="D4" s="219"/>
      <c r="E4" s="220" t="s">
        <v>73</v>
      </c>
    </row>
    <row r="5" spans="1:14">
      <c r="A5" s="471" t="s">
        <v>6</v>
      </c>
      <c r="B5" s="473" t="s">
        <v>346</v>
      </c>
      <c r="C5" s="467" t="s">
        <v>68</v>
      </c>
      <c r="D5" s="468"/>
      <c r="E5" s="470"/>
      <c r="F5" s="467" t="s">
        <v>72</v>
      </c>
      <c r="G5" s="468"/>
      <c r="H5" s="470"/>
    </row>
    <row r="6" spans="1:14">
      <c r="A6" s="472"/>
      <c r="B6" s="474"/>
      <c r="C6" s="398" t="s">
        <v>293</v>
      </c>
      <c r="D6" s="398" t="s">
        <v>122</v>
      </c>
      <c r="E6" s="399" t="s">
        <v>109</v>
      </c>
      <c r="F6" s="398" t="s">
        <v>293</v>
      </c>
      <c r="G6" s="398" t="s">
        <v>122</v>
      </c>
      <c r="H6" s="399" t="s">
        <v>109</v>
      </c>
    </row>
    <row r="7" spans="1:14" s="15" customFormat="1">
      <c r="A7" s="221">
        <v>1</v>
      </c>
      <c r="B7" s="400" t="s">
        <v>379</v>
      </c>
      <c r="C7" s="450">
        <v>34334597.960000001</v>
      </c>
      <c r="D7" s="450">
        <v>27638743.706599995</v>
      </c>
      <c r="E7" s="451">
        <v>61973341.666599996</v>
      </c>
      <c r="F7" s="450">
        <v>28695212.100000001</v>
      </c>
      <c r="G7" s="450">
        <v>49085028.497500002</v>
      </c>
      <c r="H7" s="452">
        <v>77780240.597499996</v>
      </c>
      <c r="I7" s="458"/>
      <c r="J7" s="458"/>
      <c r="K7" s="458"/>
      <c r="L7" s="458"/>
      <c r="M7" s="458"/>
      <c r="N7" s="458"/>
    </row>
    <row r="8" spans="1:14" s="15" customFormat="1">
      <c r="A8" s="221">
        <v>1.1000000000000001</v>
      </c>
      <c r="B8" s="401" t="s">
        <v>311</v>
      </c>
      <c r="C8" s="450">
        <v>19886961.210000001</v>
      </c>
      <c r="D8" s="450">
        <v>14540466.908199999</v>
      </c>
      <c r="E8" s="451">
        <v>34427428.118200004</v>
      </c>
      <c r="F8" s="450">
        <v>16924081.010000002</v>
      </c>
      <c r="G8" s="450">
        <v>23623297.761</v>
      </c>
      <c r="H8" s="452">
        <v>40547378.770999998</v>
      </c>
      <c r="I8" s="458"/>
      <c r="J8" s="458"/>
      <c r="K8" s="458"/>
      <c r="L8" s="458"/>
      <c r="M8" s="458"/>
      <c r="N8" s="458"/>
    </row>
    <row r="9" spans="1:14" s="15" customFormat="1">
      <c r="A9" s="221">
        <v>1.2</v>
      </c>
      <c r="B9" s="401" t="s">
        <v>312</v>
      </c>
      <c r="C9" s="450">
        <v>0</v>
      </c>
      <c r="D9" s="450">
        <v>0</v>
      </c>
      <c r="E9" s="451">
        <v>0</v>
      </c>
      <c r="F9" s="450">
        <v>0</v>
      </c>
      <c r="G9" s="450">
        <v>602496.30000000005</v>
      </c>
      <c r="H9" s="452">
        <v>602496.30000000005</v>
      </c>
      <c r="I9" s="458"/>
      <c r="J9" s="458"/>
      <c r="K9" s="458"/>
      <c r="L9" s="458"/>
      <c r="M9" s="458"/>
      <c r="N9" s="458"/>
    </row>
    <row r="10" spans="1:14" s="15" customFormat="1">
      <c r="A10" s="221">
        <v>1.3</v>
      </c>
      <c r="B10" s="401" t="s">
        <v>313</v>
      </c>
      <c r="C10" s="450">
        <v>14447636.749999998</v>
      </c>
      <c r="D10" s="450">
        <v>13098276.798399998</v>
      </c>
      <c r="E10" s="451">
        <v>27545913.548399996</v>
      </c>
      <c r="F10" s="450">
        <v>11771131.09</v>
      </c>
      <c r="G10" s="450">
        <v>24859234.436499998</v>
      </c>
      <c r="H10" s="452">
        <v>36630365.526500002</v>
      </c>
      <c r="I10" s="458"/>
      <c r="J10" s="458"/>
      <c r="K10" s="458"/>
      <c r="L10" s="458"/>
      <c r="M10" s="458"/>
      <c r="N10" s="458"/>
    </row>
    <row r="11" spans="1:14" s="15" customFormat="1">
      <c r="A11" s="221">
        <v>1.4</v>
      </c>
      <c r="B11" s="401" t="s">
        <v>294</v>
      </c>
      <c r="C11" s="450">
        <v>0</v>
      </c>
      <c r="D11" s="450">
        <v>17782.68</v>
      </c>
      <c r="E11" s="451">
        <v>17782.68</v>
      </c>
      <c r="F11" s="450">
        <v>0</v>
      </c>
      <c r="G11" s="450">
        <v>16841.560000000001</v>
      </c>
      <c r="H11" s="452">
        <v>16841.560000000001</v>
      </c>
      <c r="I11" s="458"/>
      <c r="J11" s="458"/>
      <c r="K11" s="458"/>
      <c r="L11" s="458"/>
      <c r="M11" s="458"/>
      <c r="N11" s="458"/>
    </row>
    <row r="12" spans="1:14" s="15" customFormat="1" ht="29.25" customHeight="1">
      <c r="A12" s="221">
        <v>2</v>
      </c>
      <c r="B12" s="223" t="s">
        <v>315</v>
      </c>
      <c r="C12" s="450">
        <v>30614358.25</v>
      </c>
      <c r="D12" s="450">
        <v>215495615.685</v>
      </c>
      <c r="E12" s="451">
        <v>246109973.935</v>
      </c>
      <c r="F12" s="450">
        <v>0</v>
      </c>
      <c r="G12" s="450">
        <v>146015334.52000001</v>
      </c>
      <c r="H12" s="452">
        <v>146015334.52000001</v>
      </c>
      <c r="I12" s="458"/>
      <c r="J12" s="458"/>
      <c r="K12" s="458"/>
      <c r="L12" s="458"/>
      <c r="M12" s="458"/>
      <c r="N12" s="458"/>
    </row>
    <row r="13" spans="1:14" s="15" customFormat="1" ht="19.899999999999999" customHeight="1">
      <c r="A13" s="221">
        <v>3</v>
      </c>
      <c r="B13" s="223" t="s">
        <v>314</v>
      </c>
      <c r="C13" s="450">
        <v>2373000</v>
      </c>
      <c r="D13" s="450">
        <v>0</v>
      </c>
      <c r="E13" s="451">
        <v>2373000</v>
      </c>
      <c r="F13" s="450">
        <v>6393000</v>
      </c>
      <c r="G13" s="450">
        <v>0</v>
      </c>
      <c r="H13" s="452">
        <v>6393000</v>
      </c>
      <c r="I13" s="458"/>
      <c r="J13" s="458"/>
      <c r="K13" s="458"/>
      <c r="L13" s="458"/>
      <c r="M13" s="458"/>
      <c r="N13" s="458"/>
    </row>
    <row r="14" spans="1:14" s="15" customFormat="1">
      <c r="A14" s="221">
        <v>3.1</v>
      </c>
      <c r="B14" s="272" t="s">
        <v>295</v>
      </c>
      <c r="C14" s="450">
        <v>2373000</v>
      </c>
      <c r="D14" s="450">
        <v>0</v>
      </c>
      <c r="E14" s="451">
        <v>2373000</v>
      </c>
      <c r="F14" s="450">
        <v>6393000</v>
      </c>
      <c r="G14" s="450">
        <v>0</v>
      </c>
      <c r="H14" s="452">
        <v>6393000</v>
      </c>
      <c r="I14" s="458"/>
      <c r="J14" s="458"/>
      <c r="K14" s="458"/>
      <c r="L14" s="458"/>
      <c r="M14" s="458"/>
      <c r="N14" s="458"/>
    </row>
    <row r="15" spans="1:14" s="15" customFormat="1">
      <c r="A15" s="221">
        <v>3.2</v>
      </c>
      <c r="B15" s="272" t="s">
        <v>296</v>
      </c>
      <c r="C15" s="450"/>
      <c r="D15" s="450"/>
      <c r="E15" s="451">
        <v>0</v>
      </c>
      <c r="F15" s="450"/>
      <c r="G15" s="450"/>
      <c r="H15" s="452">
        <v>0</v>
      </c>
      <c r="I15" s="458"/>
      <c r="J15" s="458"/>
      <c r="K15" s="458"/>
      <c r="L15" s="458"/>
      <c r="M15" s="458"/>
      <c r="N15" s="458"/>
    </row>
    <row r="16" spans="1:14" s="15" customFormat="1">
      <c r="A16" s="221">
        <v>4</v>
      </c>
      <c r="B16" s="223" t="s">
        <v>325</v>
      </c>
      <c r="C16" s="450">
        <v>95351099.060000002</v>
      </c>
      <c r="D16" s="450">
        <v>344927690.94</v>
      </c>
      <c r="E16" s="451">
        <v>440278790</v>
      </c>
      <c r="F16" s="450">
        <v>42221875.859999999</v>
      </c>
      <c r="G16" s="450">
        <v>280887318.38999999</v>
      </c>
      <c r="H16" s="452">
        <v>323109194.25</v>
      </c>
      <c r="I16" s="458"/>
      <c r="J16" s="458"/>
      <c r="K16" s="458"/>
      <c r="L16" s="458"/>
      <c r="M16" s="458"/>
      <c r="N16" s="458"/>
    </row>
    <row r="17" spans="1:14" s="15" customFormat="1">
      <c r="A17" s="221">
        <v>4.0999999999999996</v>
      </c>
      <c r="B17" s="272" t="s">
        <v>316</v>
      </c>
      <c r="C17" s="450">
        <v>64736740.810000002</v>
      </c>
      <c r="D17" s="450">
        <v>129432075.25</v>
      </c>
      <c r="E17" s="451">
        <v>194168816.06</v>
      </c>
      <c r="F17" s="450">
        <v>42221875.859999999</v>
      </c>
      <c r="G17" s="450">
        <v>134871983.87</v>
      </c>
      <c r="H17" s="452">
        <v>177093859.73000002</v>
      </c>
      <c r="I17" s="458"/>
      <c r="J17" s="458"/>
      <c r="K17" s="458"/>
      <c r="L17" s="458"/>
      <c r="M17" s="458"/>
      <c r="N17" s="458"/>
    </row>
    <row r="18" spans="1:14" s="15" customFormat="1">
      <c r="A18" s="221">
        <v>4.2</v>
      </c>
      <c r="B18" s="272" t="s">
        <v>310</v>
      </c>
      <c r="C18" s="450"/>
      <c r="D18" s="450"/>
      <c r="E18" s="451">
        <v>0</v>
      </c>
      <c r="F18" s="450"/>
      <c r="G18" s="450"/>
      <c r="H18" s="452">
        <v>0</v>
      </c>
      <c r="I18" s="458"/>
      <c r="J18" s="458"/>
      <c r="K18" s="458"/>
      <c r="L18" s="458"/>
      <c r="M18" s="458"/>
      <c r="N18" s="458"/>
    </row>
    <row r="19" spans="1:14" s="15" customFormat="1">
      <c r="A19" s="221">
        <v>5</v>
      </c>
      <c r="B19" s="223" t="s">
        <v>324</v>
      </c>
      <c r="C19" s="450">
        <v>272133935.61000001</v>
      </c>
      <c r="D19" s="450">
        <v>1048152675.21</v>
      </c>
      <c r="E19" s="451">
        <v>1320286610.8200002</v>
      </c>
      <c r="F19" s="450">
        <v>258430297.94999996</v>
      </c>
      <c r="G19" s="450">
        <v>1006639677.5000001</v>
      </c>
      <c r="H19" s="452">
        <v>1265069975.45</v>
      </c>
      <c r="I19" s="458"/>
      <c r="J19" s="458"/>
      <c r="K19" s="458"/>
      <c r="L19" s="458"/>
      <c r="M19" s="458"/>
      <c r="N19" s="458"/>
    </row>
    <row r="20" spans="1:14" s="15" customFormat="1">
      <c r="A20" s="221">
        <v>5.0999999999999996</v>
      </c>
      <c r="B20" s="402" t="s">
        <v>299</v>
      </c>
      <c r="C20" s="450">
        <v>3815280.68</v>
      </c>
      <c r="D20" s="450">
        <v>6797666.8200000003</v>
      </c>
      <c r="E20" s="451">
        <v>10612947.5</v>
      </c>
      <c r="F20" s="450">
        <v>3096924.89</v>
      </c>
      <c r="G20" s="450">
        <v>8612459.5</v>
      </c>
      <c r="H20" s="452">
        <v>11709384.390000001</v>
      </c>
      <c r="I20" s="458"/>
      <c r="J20" s="458"/>
      <c r="K20" s="458"/>
      <c r="L20" s="458"/>
      <c r="M20" s="458"/>
      <c r="N20" s="458"/>
    </row>
    <row r="21" spans="1:14" s="15" customFormat="1">
      <c r="A21" s="221">
        <v>5.2</v>
      </c>
      <c r="B21" s="402" t="s">
        <v>298</v>
      </c>
      <c r="C21" s="450">
        <v>0</v>
      </c>
      <c r="D21" s="450">
        <v>0</v>
      </c>
      <c r="E21" s="451">
        <v>0</v>
      </c>
      <c r="F21" s="450">
        <v>0</v>
      </c>
      <c r="G21" s="450">
        <v>0</v>
      </c>
      <c r="H21" s="452">
        <v>0</v>
      </c>
      <c r="I21" s="458"/>
      <c r="J21" s="458"/>
      <c r="K21" s="458"/>
      <c r="L21" s="458"/>
      <c r="M21" s="458"/>
      <c r="N21" s="458"/>
    </row>
    <row r="22" spans="1:14" s="15" customFormat="1">
      <c r="A22" s="221">
        <v>5.3</v>
      </c>
      <c r="B22" s="402" t="s">
        <v>297</v>
      </c>
      <c r="C22" s="450">
        <v>227105260.22</v>
      </c>
      <c r="D22" s="450">
        <v>994428459.24000001</v>
      </c>
      <c r="E22" s="451">
        <v>1221533719.46</v>
      </c>
      <c r="F22" s="450">
        <v>222061342.04999998</v>
      </c>
      <c r="G22" s="450">
        <v>959486112.65999997</v>
      </c>
      <c r="H22" s="452">
        <v>1181547454.71</v>
      </c>
      <c r="I22" s="458"/>
      <c r="J22" s="458"/>
      <c r="K22" s="458"/>
      <c r="L22" s="458"/>
      <c r="M22" s="458"/>
      <c r="N22" s="458"/>
    </row>
    <row r="23" spans="1:14" s="15" customFormat="1">
      <c r="A23" s="221" t="s">
        <v>15</v>
      </c>
      <c r="B23" s="403" t="s">
        <v>75</v>
      </c>
      <c r="C23" s="450">
        <v>69731604.989999995</v>
      </c>
      <c r="D23" s="450">
        <v>290557759.06</v>
      </c>
      <c r="E23" s="451">
        <v>360289364.05000001</v>
      </c>
      <c r="F23" s="450">
        <v>81839710.140000001</v>
      </c>
      <c r="G23" s="450">
        <v>302221277.13999999</v>
      </c>
      <c r="H23" s="452">
        <v>384060987.27999997</v>
      </c>
      <c r="I23" s="458"/>
      <c r="J23" s="458"/>
      <c r="K23" s="458"/>
      <c r="L23" s="458"/>
      <c r="M23" s="458"/>
      <c r="N23" s="458"/>
    </row>
    <row r="24" spans="1:14" s="15" customFormat="1">
      <c r="A24" s="221" t="s">
        <v>16</v>
      </c>
      <c r="B24" s="403" t="s">
        <v>76</v>
      </c>
      <c r="C24" s="450">
        <v>100615498.94</v>
      </c>
      <c r="D24" s="450">
        <v>544646107.61000001</v>
      </c>
      <c r="E24" s="451">
        <v>645261606.54999995</v>
      </c>
      <c r="F24" s="450">
        <v>98469608.569999993</v>
      </c>
      <c r="G24" s="450">
        <v>524051109.52999997</v>
      </c>
      <c r="H24" s="452">
        <v>622520718.0999999</v>
      </c>
      <c r="I24" s="458"/>
      <c r="J24" s="458"/>
      <c r="K24" s="458"/>
      <c r="L24" s="458"/>
      <c r="M24" s="458"/>
      <c r="N24" s="458"/>
    </row>
    <row r="25" spans="1:14" s="15" customFormat="1">
      <c r="A25" s="221" t="s">
        <v>17</v>
      </c>
      <c r="B25" s="403" t="s">
        <v>77</v>
      </c>
      <c r="C25" s="450">
        <v>0</v>
      </c>
      <c r="D25" s="450">
        <v>0</v>
      </c>
      <c r="E25" s="451">
        <v>0</v>
      </c>
      <c r="F25" s="450">
        <v>0</v>
      </c>
      <c r="G25" s="450">
        <v>0</v>
      </c>
      <c r="H25" s="452">
        <v>0</v>
      </c>
      <c r="I25" s="458"/>
      <c r="J25" s="458"/>
      <c r="K25" s="458"/>
      <c r="L25" s="458"/>
      <c r="M25" s="458"/>
      <c r="N25" s="458"/>
    </row>
    <row r="26" spans="1:14" s="15" customFormat="1">
      <c r="A26" s="221" t="s">
        <v>18</v>
      </c>
      <c r="B26" s="403" t="s">
        <v>78</v>
      </c>
      <c r="C26" s="450">
        <v>56758156.289999999</v>
      </c>
      <c r="D26" s="450">
        <v>158149160.15000001</v>
      </c>
      <c r="E26" s="451">
        <v>214907316.44</v>
      </c>
      <c r="F26" s="450">
        <v>41485264.159999996</v>
      </c>
      <c r="G26" s="450">
        <v>132151834.64</v>
      </c>
      <c r="H26" s="452">
        <v>173637098.80000001</v>
      </c>
      <c r="I26" s="458"/>
      <c r="J26" s="458"/>
      <c r="K26" s="458"/>
      <c r="L26" s="458"/>
      <c r="M26" s="458"/>
      <c r="N26" s="458"/>
    </row>
    <row r="27" spans="1:14" s="15" customFormat="1">
      <c r="A27" s="221" t="s">
        <v>19</v>
      </c>
      <c r="B27" s="403" t="s">
        <v>79</v>
      </c>
      <c r="C27" s="450">
        <v>0</v>
      </c>
      <c r="D27" s="450">
        <v>1075432.42</v>
      </c>
      <c r="E27" s="451">
        <v>1075432.42</v>
      </c>
      <c r="F27" s="450">
        <v>266759.18</v>
      </c>
      <c r="G27" s="450">
        <v>1061891.3500000001</v>
      </c>
      <c r="H27" s="452">
        <v>1328650.53</v>
      </c>
      <c r="I27" s="458"/>
      <c r="J27" s="458"/>
      <c r="K27" s="458"/>
      <c r="L27" s="458"/>
      <c r="M27" s="458"/>
      <c r="N27" s="458"/>
    </row>
    <row r="28" spans="1:14" s="15" customFormat="1">
      <c r="A28" s="221">
        <v>5.4</v>
      </c>
      <c r="B28" s="402" t="s">
        <v>300</v>
      </c>
      <c r="C28" s="450">
        <v>30039463.940000001</v>
      </c>
      <c r="D28" s="450">
        <v>44372930.18</v>
      </c>
      <c r="E28" s="451">
        <v>74412394.120000005</v>
      </c>
      <c r="F28" s="450">
        <v>22573420.940000001</v>
      </c>
      <c r="G28" s="450">
        <v>37048801.700000003</v>
      </c>
      <c r="H28" s="452">
        <v>59622222.640000001</v>
      </c>
      <c r="I28" s="458"/>
      <c r="J28" s="458"/>
      <c r="K28" s="458"/>
      <c r="L28" s="458"/>
      <c r="M28" s="458"/>
      <c r="N28" s="458"/>
    </row>
    <row r="29" spans="1:14" s="15" customFormat="1">
      <c r="A29" s="221">
        <v>5.5</v>
      </c>
      <c r="B29" s="402" t="s">
        <v>301</v>
      </c>
      <c r="C29" s="450">
        <v>0</v>
      </c>
      <c r="D29" s="450">
        <v>452417.69</v>
      </c>
      <c r="E29" s="451">
        <v>452417.69</v>
      </c>
      <c r="F29" s="450">
        <v>38316.01</v>
      </c>
      <c r="G29" s="450">
        <v>1081405.19</v>
      </c>
      <c r="H29" s="452">
        <v>1119721.2</v>
      </c>
      <c r="I29" s="458"/>
      <c r="J29" s="458"/>
      <c r="K29" s="458"/>
      <c r="L29" s="458"/>
      <c r="M29" s="458"/>
      <c r="N29" s="458"/>
    </row>
    <row r="30" spans="1:14" s="15" customFormat="1">
      <c r="A30" s="221">
        <v>5.6</v>
      </c>
      <c r="B30" s="402" t="s">
        <v>302</v>
      </c>
      <c r="C30" s="450">
        <v>8430895.9399999995</v>
      </c>
      <c r="D30" s="450">
        <v>0</v>
      </c>
      <c r="E30" s="451">
        <v>8430895.9399999995</v>
      </c>
      <c r="F30" s="450">
        <v>10030895.939999999</v>
      </c>
      <c r="G30" s="450">
        <v>0</v>
      </c>
      <c r="H30" s="452">
        <v>10030895.939999999</v>
      </c>
      <c r="I30" s="458"/>
      <c r="J30" s="458"/>
      <c r="K30" s="458"/>
      <c r="L30" s="458"/>
      <c r="M30" s="458"/>
      <c r="N30" s="458"/>
    </row>
    <row r="31" spans="1:14" s="15" customFormat="1">
      <c r="A31" s="221">
        <v>5.7</v>
      </c>
      <c r="B31" s="402" t="s">
        <v>79</v>
      </c>
      <c r="C31" s="450">
        <v>2743034.83</v>
      </c>
      <c r="D31" s="450">
        <v>2101201.2799999998</v>
      </c>
      <c r="E31" s="451">
        <v>4844236.1099999994</v>
      </c>
      <c r="F31" s="450">
        <v>629398.12</v>
      </c>
      <c r="G31" s="450">
        <v>410898.45</v>
      </c>
      <c r="H31" s="452">
        <v>1040296.5700000001</v>
      </c>
      <c r="I31" s="458"/>
      <c r="J31" s="458"/>
      <c r="K31" s="458"/>
      <c r="L31" s="458"/>
      <c r="M31" s="458"/>
      <c r="N31" s="458"/>
    </row>
    <row r="32" spans="1:14" s="15" customFormat="1">
      <c r="A32" s="221">
        <v>6</v>
      </c>
      <c r="B32" s="223" t="s">
        <v>330</v>
      </c>
      <c r="C32" s="450">
        <v>0</v>
      </c>
      <c r="D32" s="450">
        <v>30422227.629500002</v>
      </c>
      <c r="E32" s="451">
        <v>30422227.629500002</v>
      </c>
      <c r="F32" s="450">
        <v>0</v>
      </c>
      <c r="G32" s="450">
        <v>117813411.065</v>
      </c>
      <c r="H32" s="452">
        <v>117813411.065</v>
      </c>
      <c r="I32" s="458"/>
      <c r="J32" s="458"/>
      <c r="K32" s="458"/>
      <c r="L32" s="458"/>
      <c r="M32" s="458"/>
      <c r="N32" s="458"/>
    </row>
    <row r="33" spans="1:14" s="15" customFormat="1">
      <c r="A33" s="221">
        <v>6.1</v>
      </c>
      <c r="B33" s="222" t="s">
        <v>320</v>
      </c>
      <c r="C33" s="450"/>
      <c r="D33" s="450">
        <v>15269227.6295</v>
      </c>
      <c r="E33" s="451">
        <v>15269227.6295</v>
      </c>
      <c r="F33" s="450"/>
      <c r="G33" s="450">
        <v>58504000</v>
      </c>
      <c r="H33" s="452">
        <v>58504000</v>
      </c>
      <c r="I33" s="458"/>
      <c r="J33" s="458"/>
      <c r="K33" s="458"/>
      <c r="L33" s="458"/>
      <c r="M33" s="458"/>
      <c r="N33" s="458"/>
    </row>
    <row r="34" spans="1:14" s="15" customFormat="1">
      <c r="A34" s="221">
        <v>6.2</v>
      </c>
      <c r="B34" s="222" t="s">
        <v>321</v>
      </c>
      <c r="C34" s="450"/>
      <c r="D34" s="450">
        <v>15153000</v>
      </c>
      <c r="E34" s="451">
        <v>15153000</v>
      </c>
      <c r="F34" s="450"/>
      <c r="G34" s="450">
        <v>59309411.064999998</v>
      </c>
      <c r="H34" s="452">
        <v>59309411.064999998</v>
      </c>
      <c r="I34" s="458"/>
      <c r="J34" s="458"/>
      <c r="K34" s="458"/>
      <c r="L34" s="458"/>
      <c r="M34" s="458"/>
      <c r="N34" s="458"/>
    </row>
    <row r="35" spans="1:14" s="15" customFormat="1">
      <c r="A35" s="221">
        <v>6.3</v>
      </c>
      <c r="B35" s="222" t="s">
        <v>317</v>
      </c>
      <c r="C35" s="450"/>
      <c r="D35" s="450"/>
      <c r="E35" s="451">
        <v>0</v>
      </c>
      <c r="F35" s="450"/>
      <c r="G35" s="450"/>
      <c r="H35" s="452">
        <v>0</v>
      </c>
      <c r="I35" s="458"/>
      <c r="J35" s="458"/>
      <c r="K35" s="458"/>
      <c r="L35" s="458"/>
      <c r="M35" s="458"/>
      <c r="N35" s="458"/>
    </row>
    <row r="36" spans="1:14" s="15" customFormat="1">
      <c r="A36" s="221">
        <v>6.4</v>
      </c>
      <c r="B36" s="222" t="s">
        <v>318</v>
      </c>
      <c r="C36" s="450"/>
      <c r="D36" s="450"/>
      <c r="E36" s="451">
        <v>0</v>
      </c>
      <c r="F36" s="450"/>
      <c r="G36" s="450"/>
      <c r="H36" s="452">
        <v>0</v>
      </c>
      <c r="I36" s="458"/>
      <c r="J36" s="458"/>
      <c r="K36" s="458"/>
      <c r="L36" s="458"/>
      <c r="M36" s="458"/>
      <c r="N36" s="458"/>
    </row>
    <row r="37" spans="1:14" s="15" customFormat="1">
      <c r="A37" s="221">
        <v>6.5</v>
      </c>
      <c r="B37" s="222" t="s">
        <v>319</v>
      </c>
      <c r="C37" s="450"/>
      <c r="D37" s="450"/>
      <c r="E37" s="451">
        <v>0</v>
      </c>
      <c r="F37" s="450"/>
      <c r="G37" s="450"/>
      <c r="H37" s="452">
        <v>0</v>
      </c>
      <c r="I37" s="458"/>
      <c r="J37" s="458"/>
      <c r="K37" s="458"/>
      <c r="L37" s="458"/>
      <c r="M37" s="458"/>
      <c r="N37" s="458"/>
    </row>
    <row r="38" spans="1:14" s="15" customFormat="1" ht="25.5">
      <c r="A38" s="221">
        <v>6.6</v>
      </c>
      <c r="B38" s="222" t="s">
        <v>322</v>
      </c>
      <c r="C38" s="450"/>
      <c r="D38" s="450"/>
      <c r="E38" s="451">
        <v>0</v>
      </c>
      <c r="F38" s="450"/>
      <c r="G38" s="450"/>
      <c r="H38" s="452">
        <v>0</v>
      </c>
      <c r="I38" s="458"/>
      <c r="J38" s="458"/>
      <c r="K38" s="458"/>
      <c r="L38" s="458"/>
      <c r="M38" s="458"/>
      <c r="N38" s="458"/>
    </row>
    <row r="39" spans="1:14" s="15" customFormat="1" ht="25.5">
      <c r="A39" s="221">
        <v>6.7</v>
      </c>
      <c r="B39" s="222" t="s">
        <v>323</v>
      </c>
      <c r="C39" s="450"/>
      <c r="D39" s="450"/>
      <c r="E39" s="451">
        <v>0</v>
      </c>
      <c r="F39" s="450"/>
      <c r="G39" s="450"/>
      <c r="H39" s="452">
        <v>0</v>
      </c>
      <c r="I39" s="458"/>
      <c r="J39" s="458"/>
      <c r="K39" s="458"/>
      <c r="L39" s="458"/>
      <c r="M39" s="458"/>
      <c r="N39" s="458"/>
    </row>
    <row r="40" spans="1:14" s="15" customFormat="1">
      <c r="A40" s="221">
        <v>7</v>
      </c>
      <c r="B40" s="223" t="s">
        <v>326</v>
      </c>
      <c r="C40" s="450"/>
      <c r="D40" s="450"/>
      <c r="E40" s="451">
        <v>0</v>
      </c>
      <c r="F40" s="450"/>
      <c r="G40" s="450"/>
      <c r="H40" s="452"/>
      <c r="I40" s="458"/>
      <c r="J40" s="458"/>
      <c r="K40" s="458"/>
      <c r="L40" s="458"/>
      <c r="M40" s="458"/>
      <c r="N40" s="458"/>
    </row>
    <row r="41" spans="1:14" s="15" customFormat="1">
      <c r="A41" s="221">
        <v>7.1</v>
      </c>
      <c r="B41" s="222" t="s">
        <v>327</v>
      </c>
      <c r="C41" s="450">
        <v>401772.13</v>
      </c>
      <c r="D41" s="450">
        <v>795265.87470000004</v>
      </c>
      <c r="E41" s="451">
        <v>1197038.0046999999</v>
      </c>
      <c r="F41" s="450">
        <v>117745.81</v>
      </c>
      <c r="G41" s="450">
        <v>3370468.5062999995</v>
      </c>
      <c r="H41" s="452">
        <v>3488214.3162999996</v>
      </c>
      <c r="I41" s="458"/>
      <c r="J41" s="458"/>
      <c r="K41" s="458"/>
      <c r="L41" s="458"/>
      <c r="M41" s="458"/>
      <c r="N41" s="458"/>
    </row>
    <row r="42" spans="1:14" s="15" customFormat="1" ht="25.5">
      <c r="A42" s="221">
        <v>7.2</v>
      </c>
      <c r="B42" s="222" t="s">
        <v>328</v>
      </c>
      <c r="C42" s="450">
        <v>166893.63999999998</v>
      </c>
      <c r="D42" s="450">
        <v>178574.5883</v>
      </c>
      <c r="E42" s="451">
        <v>345468.22829999996</v>
      </c>
      <c r="F42" s="450">
        <v>57942.930000000008</v>
      </c>
      <c r="G42" s="450">
        <v>565282.34210000013</v>
      </c>
      <c r="H42" s="452">
        <v>623225.27210000018</v>
      </c>
      <c r="I42" s="458"/>
      <c r="J42" s="458"/>
      <c r="K42" s="458"/>
      <c r="L42" s="458"/>
      <c r="M42" s="458"/>
      <c r="N42" s="458"/>
    </row>
    <row r="43" spans="1:14" s="15" customFormat="1" ht="25.5">
      <c r="A43" s="221">
        <v>7.3</v>
      </c>
      <c r="B43" s="222" t="s">
        <v>331</v>
      </c>
      <c r="C43" s="450">
        <v>6426211.3299999973</v>
      </c>
      <c r="D43" s="450">
        <v>34547052.166000001</v>
      </c>
      <c r="E43" s="451">
        <v>40973263.495999999</v>
      </c>
      <c r="F43" s="450">
        <v>7390349.2399999909</v>
      </c>
      <c r="G43" s="450">
        <v>32789281.663700022</v>
      </c>
      <c r="H43" s="452">
        <v>40179630.903700009</v>
      </c>
      <c r="I43" s="458"/>
      <c r="J43" s="458"/>
      <c r="K43" s="458"/>
      <c r="L43" s="458"/>
      <c r="M43" s="458"/>
      <c r="N43" s="458"/>
    </row>
    <row r="44" spans="1:14" s="15" customFormat="1" ht="25.5">
      <c r="A44" s="221">
        <v>7.4</v>
      </c>
      <c r="B44" s="222" t="s">
        <v>332</v>
      </c>
      <c r="C44" s="450">
        <v>2292981.3100000089</v>
      </c>
      <c r="D44" s="450">
        <v>11119111.271700012</v>
      </c>
      <c r="E44" s="451">
        <v>13412092.58170002</v>
      </c>
      <c r="F44" s="450">
        <v>2636346.3200000129</v>
      </c>
      <c r="G44" s="450">
        <v>11495454.979099987</v>
      </c>
      <c r="H44" s="452">
        <v>14131801.2991</v>
      </c>
      <c r="I44" s="458"/>
      <c r="J44" s="458"/>
      <c r="K44" s="458"/>
      <c r="L44" s="458"/>
      <c r="M44" s="458"/>
      <c r="N44" s="458"/>
    </row>
    <row r="45" spans="1:14" s="15" customFormat="1">
      <c r="A45" s="221">
        <v>8</v>
      </c>
      <c r="B45" s="223" t="s">
        <v>309</v>
      </c>
      <c r="C45" s="450">
        <v>4273.1545000000006</v>
      </c>
      <c r="D45" s="450">
        <v>332238.52561499999</v>
      </c>
      <c r="E45" s="451">
        <v>336511.680115</v>
      </c>
      <c r="F45" s="450">
        <v>324779.18</v>
      </c>
      <c r="G45" s="450">
        <v>737324.93542500015</v>
      </c>
      <c r="H45" s="452">
        <v>1062104.1154250002</v>
      </c>
      <c r="I45" s="458"/>
      <c r="J45" s="458"/>
      <c r="K45" s="458"/>
      <c r="L45" s="458"/>
      <c r="M45" s="458"/>
      <c r="N45" s="458"/>
    </row>
    <row r="46" spans="1:14" s="15" customFormat="1">
      <c r="A46" s="221">
        <v>8.1</v>
      </c>
      <c r="B46" s="272" t="s">
        <v>333</v>
      </c>
      <c r="C46" s="450"/>
      <c r="D46" s="450"/>
      <c r="E46" s="451">
        <v>0</v>
      </c>
      <c r="F46" s="450"/>
      <c r="G46" s="450"/>
      <c r="H46" s="452">
        <v>0</v>
      </c>
      <c r="I46" s="458"/>
      <c r="J46" s="458"/>
      <c r="K46" s="458"/>
      <c r="L46" s="458"/>
      <c r="M46" s="458"/>
      <c r="N46" s="458"/>
    </row>
    <row r="47" spans="1:14" s="15" customFormat="1">
      <c r="A47" s="221">
        <v>8.1999999999999993</v>
      </c>
      <c r="B47" s="272" t="s">
        <v>334</v>
      </c>
      <c r="C47" s="450">
        <v>4273.1545000000006</v>
      </c>
      <c r="D47" s="450">
        <v>332238.52561499999</v>
      </c>
      <c r="E47" s="451">
        <v>336511.680115</v>
      </c>
      <c r="F47" s="450">
        <v>4699.1000000000004</v>
      </c>
      <c r="G47" s="450">
        <v>737324.93542500015</v>
      </c>
      <c r="H47" s="452">
        <v>742024.03542500013</v>
      </c>
      <c r="I47" s="458"/>
      <c r="J47" s="458"/>
      <c r="K47" s="458"/>
      <c r="L47" s="458"/>
      <c r="M47" s="458"/>
      <c r="N47" s="458"/>
    </row>
    <row r="48" spans="1:14" s="15" customFormat="1">
      <c r="A48" s="221">
        <v>8.3000000000000007</v>
      </c>
      <c r="B48" s="272" t="s">
        <v>335</v>
      </c>
      <c r="C48" s="450"/>
      <c r="D48" s="450"/>
      <c r="E48" s="451">
        <v>0</v>
      </c>
      <c r="F48" s="450">
        <v>320080.08</v>
      </c>
      <c r="G48" s="450"/>
      <c r="H48" s="452">
        <v>320080.08</v>
      </c>
      <c r="I48" s="458"/>
      <c r="J48" s="458"/>
      <c r="K48" s="458"/>
      <c r="L48" s="458"/>
      <c r="M48" s="458"/>
      <c r="N48" s="458"/>
    </row>
    <row r="49" spans="1:14" s="15" customFormat="1">
      <c r="A49" s="221">
        <v>8.4</v>
      </c>
      <c r="B49" s="272" t="s">
        <v>336</v>
      </c>
      <c r="C49" s="450"/>
      <c r="D49" s="450"/>
      <c r="E49" s="451">
        <v>0</v>
      </c>
      <c r="F49" s="450"/>
      <c r="G49" s="450"/>
      <c r="H49" s="452">
        <v>0</v>
      </c>
      <c r="I49" s="458"/>
      <c r="J49" s="458"/>
      <c r="K49" s="458"/>
      <c r="L49" s="458"/>
      <c r="M49" s="458"/>
      <c r="N49" s="458"/>
    </row>
    <row r="50" spans="1:14" s="15" customFormat="1">
      <c r="A50" s="221">
        <v>8.5</v>
      </c>
      <c r="B50" s="272" t="s">
        <v>337</v>
      </c>
      <c r="C50" s="450"/>
      <c r="D50" s="450"/>
      <c r="E50" s="451">
        <v>0</v>
      </c>
      <c r="F50" s="450"/>
      <c r="G50" s="450"/>
      <c r="H50" s="452">
        <v>0</v>
      </c>
      <c r="I50" s="458"/>
      <c r="J50" s="458"/>
      <c r="K50" s="458"/>
      <c r="L50" s="458"/>
      <c r="M50" s="458"/>
      <c r="N50" s="458"/>
    </row>
    <row r="51" spans="1:14" s="15" customFormat="1">
      <c r="A51" s="221">
        <v>8.6</v>
      </c>
      <c r="B51" s="272" t="s">
        <v>338</v>
      </c>
      <c r="C51" s="450"/>
      <c r="D51" s="450"/>
      <c r="E51" s="451">
        <v>0</v>
      </c>
      <c r="F51" s="450"/>
      <c r="G51" s="450"/>
      <c r="H51" s="452">
        <v>0</v>
      </c>
      <c r="I51" s="458"/>
      <c r="J51" s="458"/>
      <c r="K51" s="458"/>
      <c r="L51" s="458"/>
      <c r="M51" s="458"/>
      <c r="N51" s="458"/>
    </row>
    <row r="52" spans="1:14" s="15" customFormat="1">
      <c r="A52" s="221">
        <v>8.6999999999999993</v>
      </c>
      <c r="B52" s="272" t="s">
        <v>339</v>
      </c>
      <c r="C52" s="450"/>
      <c r="D52" s="450"/>
      <c r="E52" s="451">
        <v>0</v>
      </c>
      <c r="F52" s="450"/>
      <c r="G52" s="450"/>
      <c r="H52" s="452">
        <v>0</v>
      </c>
      <c r="I52" s="458"/>
      <c r="J52" s="458"/>
      <c r="K52" s="458"/>
      <c r="L52" s="458"/>
      <c r="M52" s="458"/>
      <c r="N52" s="458"/>
    </row>
    <row r="53" spans="1:14" s="15" customFormat="1" ht="15" thickBot="1">
      <c r="A53" s="224">
        <v>9</v>
      </c>
      <c r="B53" s="225" t="s">
        <v>329</v>
      </c>
      <c r="C53" s="453"/>
      <c r="D53" s="453"/>
      <c r="E53" s="454">
        <v>0</v>
      </c>
      <c r="F53" s="453"/>
      <c r="G53" s="453"/>
      <c r="H53" s="455">
        <v>0</v>
      </c>
      <c r="I53" s="458"/>
      <c r="J53" s="458"/>
      <c r="K53" s="458"/>
      <c r="L53" s="458"/>
      <c r="M53" s="458"/>
      <c r="N53" s="458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G8" sqref="G8"/>
      <selection pane="topRight" activeCell="G8" sqref="G8"/>
      <selection pane="bottomLeft" activeCell="G8" sqref="G8"/>
      <selection pane="bottomRight" activeCell="E6" sqref="E6:F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373">
        <f>'1. key ratios '!B2</f>
        <v>43373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5" t="s">
        <v>303</v>
      </c>
      <c r="D4" s="69" t="s">
        <v>73</v>
      </c>
    </row>
    <row r="5" spans="1:8" ht="15" customHeight="1">
      <c r="A5" s="258" t="s">
        <v>6</v>
      </c>
      <c r="B5" s="259"/>
      <c r="C5" s="463">
        <v>43373</v>
      </c>
      <c r="D5" s="464">
        <v>43281</v>
      </c>
    </row>
    <row r="6" spans="1:8" ht="15" customHeight="1">
      <c r="A6" s="70">
        <v>1</v>
      </c>
      <c r="B6" s="352" t="s">
        <v>307</v>
      </c>
      <c r="C6" s="354">
        <v>1076992571.8358474</v>
      </c>
      <c r="D6" s="355">
        <v>981459782.41457152</v>
      </c>
      <c r="E6" s="459"/>
      <c r="F6" s="459"/>
    </row>
    <row r="7" spans="1:8" ht="15" customHeight="1">
      <c r="A7" s="70">
        <v>1.1000000000000001</v>
      </c>
      <c r="B7" s="352" t="s">
        <v>202</v>
      </c>
      <c r="C7" s="356">
        <v>1039745358.68804</v>
      </c>
      <c r="D7" s="357">
        <v>940186627.70387995</v>
      </c>
      <c r="E7" s="459"/>
      <c r="F7" s="459"/>
    </row>
    <row r="8" spans="1:8">
      <c r="A8" s="70" t="s">
        <v>14</v>
      </c>
      <c r="B8" s="352" t="s">
        <v>201</v>
      </c>
      <c r="C8" s="356"/>
      <c r="D8" s="357"/>
      <c r="E8" s="459"/>
      <c r="F8" s="459"/>
    </row>
    <row r="9" spans="1:8" ht="15" customHeight="1">
      <c r="A9" s="70">
        <v>1.2</v>
      </c>
      <c r="B9" s="353" t="s">
        <v>200</v>
      </c>
      <c r="C9" s="356">
        <v>37186136.237289459</v>
      </c>
      <c r="D9" s="357">
        <v>41170421.510691486</v>
      </c>
      <c r="E9" s="459"/>
      <c r="F9" s="459"/>
    </row>
    <row r="10" spans="1:8" ht="15" customHeight="1">
      <c r="A10" s="70">
        <v>1.3</v>
      </c>
      <c r="B10" s="352" t="s">
        <v>28</v>
      </c>
      <c r="C10" s="358">
        <v>61076.910517999997</v>
      </c>
      <c r="D10" s="357">
        <v>102733.20000000001</v>
      </c>
      <c r="E10" s="459"/>
      <c r="F10" s="459"/>
    </row>
    <row r="11" spans="1:8" ht="15" customHeight="1">
      <c r="A11" s="70">
        <v>2</v>
      </c>
      <c r="B11" s="352" t="s">
        <v>304</v>
      </c>
      <c r="C11" s="356">
        <v>20132418.911446542</v>
      </c>
      <c r="D11" s="357">
        <v>13186161.137002949</v>
      </c>
      <c r="E11" s="459"/>
      <c r="F11" s="459"/>
    </row>
    <row r="12" spans="1:8" ht="15" customHeight="1">
      <c r="A12" s="70">
        <v>3</v>
      </c>
      <c r="B12" s="352" t="s">
        <v>305</v>
      </c>
      <c r="C12" s="358">
        <v>148961725.24218747</v>
      </c>
      <c r="D12" s="357">
        <v>148961725.24218747</v>
      </c>
      <c r="E12" s="459"/>
      <c r="F12" s="459"/>
    </row>
    <row r="13" spans="1:8" ht="15" customHeight="1" thickBot="1">
      <c r="A13" s="72">
        <v>4</v>
      </c>
      <c r="B13" s="73" t="s">
        <v>306</v>
      </c>
      <c r="C13" s="359">
        <v>1246086715.9894814</v>
      </c>
      <c r="D13" s="360">
        <v>1143607668.793762</v>
      </c>
      <c r="E13" s="459"/>
      <c r="F13" s="459"/>
    </row>
    <row r="14" spans="1:8">
      <c r="B14" s="75"/>
    </row>
    <row r="15" spans="1:8">
      <c r="B15" s="76"/>
    </row>
    <row r="16" spans="1:8">
      <c r="B16" s="76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zoomScaleNormal="100" workbookViewId="0">
      <pane xSplit="1" ySplit="4" topLeftCell="B5" activePane="bottomRight" state="frozen"/>
      <selection activeCell="G8" sqref="G8"/>
      <selection pane="topRight" activeCell="G8" sqref="G8"/>
      <selection pane="bottomLeft" activeCell="G8" sqref="G8"/>
      <selection pane="bottomRight" activeCell="C26" sqref="C2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374">
        <f>'1. key ratios '!B2</f>
        <v>43373</v>
      </c>
    </row>
    <row r="4" spans="1:8" ht="16.5" customHeight="1" thickBot="1">
      <c r="A4" s="77" t="s">
        <v>80</v>
      </c>
      <c r="B4" s="78" t="s">
        <v>273</v>
      </c>
      <c r="C4" s="79"/>
    </row>
    <row r="5" spans="1:8">
      <c r="A5" s="80"/>
      <c r="B5" s="475" t="s">
        <v>81</v>
      </c>
      <c r="C5" s="476"/>
    </row>
    <row r="6" spans="1:8">
      <c r="A6" s="81">
        <v>1</v>
      </c>
      <c r="B6" s="82" t="s">
        <v>417</v>
      </c>
      <c r="C6" s="83"/>
    </row>
    <row r="7" spans="1:8">
      <c r="A7" s="81">
        <v>2</v>
      </c>
      <c r="B7" s="82" t="s">
        <v>420</v>
      </c>
      <c r="C7" s="83"/>
    </row>
    <row r="8" spans="1:8">
      <c r="A8" s="81">
        <v>3</v>
      </c>
      <c r="B8" s="82" t="s">
        <v>421</v>
      </c>
      <c r="C8" s="83"/>
    </row>
    <row r="9" spans="1:8">
      <c r="A9" s="81">
        <v>4</v>
      </c>
      <c r="B9" s="82" t="s">
        <v>422</v>
      </c>
      <c r="C9" s="83"/>
    </row>
    <row r="10" spans="1:8">
      <c r="A10" s="81">
        <v>5</v>
      </c>
      <c r="B10" s="82" t="s">
        <v>423</v>
      </c>
      <c r="C10" s="83"/>
    </row>
    <row r="11" spans="1:8">
      <c r="A11" s="81"/>
      <c r="B11" s="82"/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477"/>
      <c r="C16" s="478"/>
    </row>
    <row r="17" spans="1:3">
      <c r="A17" s="81"/>
      <c r="B17" s="479" t="s">
        <v>82</v>
      </c>
      <c r="C17" s="480"/>
    </row>
    <row r="18" spans="1:3">
      <c r="A18" s="81">
        <v>1</v>
      </c>
      <c r="B18" s="82" t="s">
        <v>424</v>
      </c>
      <c r="C18" s="85"/>
    </row>
    <row r="19" spans="1:3">
      <c r="A19" s="81">
        <v>2</v>
      </c>
      <c r="B19" s="82" t="s">
        <v>425</v>
      </c>
      <c r="C19" s="85"/>
    </row>
    <row r="20" spans="1:3">
      <c r="A20" s="81">
        <v>3</v>
      </c>
      <c r="B20" s="82" t="s">
        <v>418</v>
      </c>
      <c r="C20" s="85"/>
    </row>
    <row r="21" spans="1:3">
      <c r="A21" s="81">
        <v>4</v>
      </c>
      <c r="B21" s="82" t="s">
        <v>426</v>
      </c>
      <c r="C21" s="85"/>
    </row>
    <row r="22" spans="1:3">
      <c r="A22" s="81"/>
      <c r="B22" s="82"/>
      <c r="C22" s="85"/>
    </row>
    <row r="23" spans="1:3">
      <c r="A23" s="81"/>
      <c r="B23" s="82"/>
      <c r="C23" s="85"/>
    </row>
    <row r="24" spans="1:3">
      <c r="A24" s="81"/>
      <c r="B24" s="82"/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479" t="s">
        <v>83</v>
      </c>
      <c r="C29" s="480"/>
    </row>
    <row r="30" spans="1:3" ht="15">
      <c r="A30" s="81">
        <v>1</v>
      </c>
      <c r="B30" s="378" t="s">
        <v>445</v>
      </c>
      <c r="C30" s="379">
        <v>1</v>
      </c>
    </row>
    <row r="31" spans="1:3" ht="15.75" customHeight="1">
      <c r="A31" s="81"/>
      <c r="B31" s="82"/>
      <c r="C31" s="83"/>
    </row>
    <row r="32" spans="1:3" ht="29.25" customHeight="1">
      <c r="A32" s="81"/>
      <c r="B32" s="479" t="s">
        <v>84</v>
      </c>
      <c r="C32" s="480"/>
    </row>
    <row r="33" spans="1:3">
      <c r="A33" s="81">
        <v>1</v>
      </c>
      <c r="B33" s="82" t="s">
        <v>427</v>
      </c>
      <c r="C33" s="383">
        <v>0.17</v>
      </c>
    </row>
    <row r="34" spans="1:3">
      <c r="A34" s="380">
        <v>2</v>
      </c>
      <c r="B34" s="381" t="s">
        <v>428</v>
      </c>
      <c r="C34" s="384">
        <v>0.13200000000000001</v>
      </c>
    </row>
    <row r="35" spans="1:3">
      <c r="A35" s="380">
        <v>3</v>
      </c>
      <c r="B35" s="381" t="s">
        <v>429</v>
      </c>
      <c r="C35" s="384">
        <v>0.125</v>
      </c>
    </row>
    <row r="36" spans="1:3">
      <c r="A36" s="380">
        <v>4</v>
      </c>
      <c r="B36" s="381" t="s">
        <v>430</v>
      </c>
      <c r="C36" s="384">
        <v>0.1</v>
      </c>
    </row>
    <row r="37" spans="1:3">
      <c r="A37" s="380">
        <v>5</v>
      </c>
      <c r="B37" s="381" t="s">
        <v>431</v>
      </c>
      <c r="C37" s="384">
        <v>8.5999999999999993E-2</v>
      </c>
    </row>
    <row r="38" spans="1:3">
      <c r="A38" s="380"/>
      <c r="B38" s="381"/>
      <c r="C38" s="382"/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xSplit="1" ySplit="5" topLeftCell="B6" activePane="bottomRight" state="frozen"/>
      <selection activeCell="G8" sqref="G8"/>
      <selection pane="topRight" activeCell="G8" sqref="G8"/>
      <selection pane="bottomLeft" activeCell="G8" sqref="G8"/>
      <selection pane="bottomRight" activeCell="F8" sqref="F8:H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304" t="s">
        <v>30</v>
      </c>
      <c r="B1" s="305" t="str">
        <f>'Info '!C2</f>
        <v>JSC ProCredit Bank</v>
      </c>
      <c r="C1" s="102"/>
      <c r="D1" s="102"/>
      <c r="E1" s="102"/>
      <c r="F1" s="15"/>
    </row>
    <row r="2" spans="1:8" s="90" customFormat="1" ht="15.75" customHeight="1">
      <c r="A2" s="304" t="s">
        <v>31</v>
      </c>
      <c r="B2" s="376">
        <f>'1. key ratios '!B2</f>
        <v>43373</v>
      </c>
    </row>
    <row r="3" spans="1:8" s="90" customFormat="1" ht="15.75" customHeight="1">
      <c r="A3" s="304"/>
    </row>
    <row r="4" spans="1:8" s="90" customFormat="1" ht="15.75" customHeight="1" thickBot="1">
      <c r="A4" s="306" t="s">
        <v>207</v>
      </c>
      <c r="B4" s="485" t="s">
        <v>352</v>
      </c>
      <c r="C4" s="486"/>
      <c r="D4" s="486"/>
      <c r="E4" s="486"/>
    </row>
    <row r="5" spans="1:8" s="94" customFormat="1" ht="17.45" customHeight="1">
      <c r="A5" s="238"/>
      <c r="B5" s="239"/>
      <c r="C5" s="92" t="s">
        <v>0</v>
      </c>
      <c r="D5" s="92" t="s">
        <v>1</v>
      </c>
      <c r="E5" s="93" t="s">
        <v>2</v>
      </c>
    </row>
    <row r="6" spans="1:8" s="15" customFormat="1" ht="14.45" customHeight="1">
      <c r="A6" s="307"/>
      <c r="B6" s="481" t="s">
        <v>359</v>
      </c>
      <c r="C6" s="481" t="s">
        <v>93</v>
      </c>
      <c r="D6" s="483" t="s">
        <v>206</v>
      </c>
      <c r="E6" s="484"/>
      <c r="G6" s="5"/>
    </row>
    <row r="7" spans="1:8" s="15" customFormat="1" ht="99.6" customHeight="1">
      <c r="A7" s="307"/>
      <c r="B7" s="482"/>
      <c r="C7" s="481"/>
      <c r="D7" s="342" t="s">
        <v>205</v>
      </c>
      <c r="E7" s="343" t="s">
        <v>360</v>
      </c>
      <c r="G7" s="5"/>
    </row>
    <row r="8" spans="1:8">
      <c r="A8" s="308">
        <v>1</v>
      </c>
      <c r="B8" s="344" t="s">
        <v>35</v>
      </c>
      <c r="C8" s="345">
        <v>52341102.649999999</v>
      </c>
      <c r="D8" s="345"/>
      <c r="E8" s="346">
        <v>52341102.649999999</v>
      </c>
      <c r="F8" s="458"/>
      <c r="G8" s="458"/>
      <c r="H8" s="458"/>
    </row>
    <row r="9" spans="1:8">
      <c r="A9" s="308">
        <v>2</v>
      </c>
      <c r="B9" s="344" t="s">
        <v>36</v>
      </c>
      <c r="C9" s="345">
        <v>175976322.11999997</v>
      </c>
      <c r="D9" s="345"/>
      <c r="E9" s="346">
        <v>175976322.11999997</v>
      </c>
      <c r="F9" s="458"/>
      <c r="G9" s="458"/>
      <c r="H9" s="458"/>
    </row>
    <row r="10" spans="1:8">
      <c r="A10" s="308">
        <v>3</v>
      </c>
      <c r="B10" s="344" t="s">
        <v>37</v>
      </c>
      <c r="C10" s="345">
        <v>100009497.17999999</v>
      </c>
      <c r="D10" s="345"/>
      <c r="E10" s="346">
        <v>100009497.17999999</v>
      </c>
      <c r="F10" s="458"/>
      <c r="G10" s="458"/>
      <c r="H10" s="458"/>
    </row>
    <row r="11" spans="1:8">
      <c r="A11" s="308">
        <v>4</v>
      </c>
      <c r="B11" s="344" t="s">
        <v>38</v>
      </c>
      <c r="C11" s="345">
        <v>0</v>
      </c>
      <c r="D11" s="345"/>
      <c r="E11" s="346"/>
      <c r="F11" s="458"/>
      <c r="G11" s="458"/>
      <c r="H11" s="458"/>
    </row>
    <row r="12" spans="1:8">
      <c r="A12" s="308">
        <v>5</v>
      </c>
      <c r="B12" s="344" t="s">
        <v>39</v>
      </c>
      <c r="C12" s="345">
        <v>12742749.48</v>
      </c>
      <c r="D12" s="345"/>
      <c r="E12" s="346">
        <v>12742749.48</v>
      </c>
      <c r="F12" s="458"/>
      <c r="G12" s="458"/>
      <c r="H12" s="458"/>
    </row>
    <row r="13" spans="1:8">
      <c r="A13" s="308">
        <v>6.1</v>
      </c>
      <c r="B13" s="347" t="s">
        <v>40</v>
      </c>
      <c r="C13" s="348">
        <v>1009704809.1563001</v>
      </c>
      <c r="D13" s="345"/>
      <c r="E13" s="346">
        <v>1009704809.1563001</v>
      </c>
      <c r="F13" s="458"/>
      <c r="G13" s="458"/>
      <c r="H13" s="458"/>
    </row>
    <row r="14" spans="1:8">
      <c r="A14" s="308">
        <v>6.2</v>
      </c>
      <c r="B14" s="349" t="s">
        <v>41</v>
      </c>
      <c r="C14" s="348">
        <v>-32909096.777924005</v>
      </c>
      <c r="D14" s="345"/>
      <c r="E14" s="346">
        <v>-32909096.777924005</v>
      </c>
      <c r="F14" s="458"/>
      <c r="G14" s="458"/>
      <c r="H14" s="458"/>
    </row>
    <row r="15" spans="1:8">
      <c r="A15" s="308">
        <v>6</v>
      </c>
      <c r="B15" s="344" t="s">
        <v>42</v>
      </c>
      <c r="C15" s="345">
        <v>976795712.37837625</v>
      </c>
      <c r="D15" s="345"/>
      <c r="E15" s="346">
        <v>976795712.37837601</v>
      </c>
      <c r="F15" s="458"/>
      <c r="G15" s="458"/>
      <c r="H15" s="458"/>
    </row>
    <row r="16" spans="1:8">
      <c r="A16" s="308">
        <v>7</v>
      </c>
      <c r="B16" s="344" t="s">
        <v>43</v>
      </c>
      <c r="C16" s="345">
        <v>5313183.7</v>
      </c>
      <c r="D16" s="345"/>
      <c r="E16" s="346">
        <v>5313183.7</v>
      </c>
      <c r="F16" s="458"/>
      <c r="G16" s="458"/>
      <c r="H16" s="458"/>
    </row>
    <row r="17" spans="1:8">
      <c r="A17" s="308">
        <v>8</v>
      </c>
      <c r="B17" s="344" t="s">
        <v>204</v>
      </c>
      <c r="C17" s="345">
        <v>0</v>
      </c>
      <c r="D17" s="345"/>
      <c r="E17" s="346"/>
      <c r="F17" s="458"/>
      <c r="G17" s="458"/>
      <c r="H17" s="458"/>
    </row>
    <row r="18" spans="1:8">
      <c r="A18" s="308">
        <v>9</v>
      </c>
      <c r="B18" s="344" t="s">
        <v>44</v>
      </c>
      <c r="C18" s="345">
        <v>6348577.0800000001</v>
      </c>
      <c r="D18" s="345">
        <v>6194572.1799999997</v>
      </c>
      <c r="E18" s="346">
        <v>154004.90000000037</v>
      </c>
      <c r="F18" s="458"/>
      <c r="G18" s="458"/>
      <c r="H18" s="458"/>
    </row>
    <row r="19" spans="1:8">
      <c r="A19" s="308">
        <v>10</v>
      </c>
      <c r="B19" s="344" t="s">
        <v>45</v>
      </c>
      <c r="C19" s="345">
        <v>64237288.530000009</v>
      </c>
      <c r="D19" s="345">
        <v>1262572.3099999987</v>
      </c>
      <c r="E19" s="346">
        <v>62974716.220000014</v>
      </c>
      <c r="F19" s="458"/>
      <c r="G19" s="458"/>
      <c r="H19" s="458"/>
    </row>
    <row r="20" spans="1:8">
      <c r="A20" s="308">
        <v>11</v>
      </c>
      <c r="B20" s="344" t="s">
        <v>46</v>
      </c>
      <c r="C20" s="345">
        <v>14889538.1928</v>
      </c>
      <c r="D20" s="345"/>
      <c r="E20" s="346">
        <v>14889538.1928</v>
      </c>
      <c r="F20" s="458"/>
      <c r="G20" s="458"/>
      <c r="H20" s="458"/>
    </row>
    <row r="21" spans="1:8" ht="26.25" thickBot="1">
      <c r="A21" s="186"/>
      <c r="B21" s="309" t="s">
        <v>362</v>
      </c>
      <c r="C21" s="240">
        <v>1408653971.3111763</v>
      </c>
      <c r="D21" s="240">
        <v>7457144.4899999984</v>
      </c>
      <c r="E21" s="350">
        <v>1401196826.8211763</v>
      </c>
      <c r="F21" s="458"/>
      <c r="G21" s="458"/>
      <c r="H21" s="458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97"/>
      <c r="F25" s="5"/>
      <c r="G25" s="5"/>
    </row>
    <row r="26" spans="1:8" s="4" customFormat="1">
      <c r="B26" s="97"/>
      <c r="F26" s="5"/>
      <c r="G26" s="5"/>
    </row>
    <row r="27" spans="1:8" s="4" customFormat="1">
      <c r="B27" s="97"/>
      <c r="F27" s="5"/>
      <c r="G27" s="5"/>
    </row>
    <row r="28" spans="1:8" s="4" customFormat="1">
      <c r="B28" s="97"/>
      <c r="F28" s="5"/>
      <c r="G28" s="5"/>
    </row>
    <row r="29" spans="1:8" s="4" customFormat="1">
      <c r="B29" s="97"/>
      <c r="F29" s="5"/>
      <c r="G29" s="5"/>
    </row>
    <row r="30" spans="1:8" s="4" customFormat="1">
      <c r="B30" s="97"/>
      <c r="F30" s="5"/>
      <c r="G30" s="5"/>
    </row>
    <row r="31" spans="1:8" s="4" customFormat="1">
      <c r="B31" s="97"/>
      <c r="F31" s="5"/>
      <c r="G31" s="5"/>
    </row>
    <row r="32" spans="1:8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G8" sqref="G8"/>
      <selection pane="topRight" activeCell="G8" sqref="G8"/>
      <selection pane="bottomLeft" activeCell="G8" sqref="G8"/>
      <selection pane="bottomRight" activeCell="D5" sqref="D5:D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90" customFormat="1" ht="15.75" customHeight="1">
      <c r="A2" s="2" t="s">
        <v>31</v>
      </c>
      <c r="B2" s="374">
        <f>'1. key ratios '!B2</f>
        <v>43373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85</v>
      </c>
      <c r="B4" s="310" t="s">
        <v>340</v>
      </c>
      <c r="C4" s="91" t="s">
        <v>73</v>
      </c>
      <c r="D4" s="4"/>
      <c r="E4" s="4"/>
      <c r="F4" s="4"/>
    </row>
    <row r="5" spans="1:6">
      <c r="A5" s="245">
        <v>1</v>
      </c>
      <c r="B5" s="311" t="s">
        <v>361</v>
      </c>
      <c r="C5" s="246">
        <v>1401196826.8211763</v>
      </c>
      <c r="D5" s="218"/>
    </row>
    <row r="6" spans="1:6" s="247" customFormat="1">
      <c r="A6" s="98">
        <v>2.1</v>
      </c>
      <c r="B6" s="242" t="s">
        <v>341</v>
      </c>
      <c r="C6" s="174">
        <v>61966794.146610007</v>
      </c>
      <c r="D6" s="218"/>
    </row>
    <row r="7" spans="1:6" s="75" customFormat="1" outlineLevel="1">
      <c r="A7" s="70">
        <v>2.2000000000000002</v>
      </c>
      <c r="B7" s="71" t="s">
        <v>342</v>
      </c>
      <c r="C7" s="248">
        <v>15269227.6295</v>
      </c>
      <c r="D7" s="218"/>
    </row>
    <row r="8" spans="1:6" s="75" customFormat="1" ht="25.5">
      <c r="A8" s="70">
        <v>3</v>
      </c>
      <c r="B8" s="243" t="s">
        <v>343</v>
      </c>
      <c r="C8" s="249">
        <v>1478432848.5972862</v>
      </c>
      <c r="D8" s="218"/>
    </row>
    <row r="9" spans="1:6" s="247" customFormat="1">
      <c r="A9" s="98">
        <v>4</v>
      </c>
      <c r="B9" s="100" t="s">
        <v>88</v>
      </c>
      <c r="C9" s="174">
        <v>19081108.048874006</v>
      </c>
      <c r="D9" s="218"/>
    </row>
    <row r="10" spans="1:6" s="75" customFormat="1" outlineLevel="1">
      <c r="A10" s="70">
        <v>5.0999999999999996</v>
      </c>
      <c r="B10" s="71" t="s">
        <v>344</v>
      </c>
      <c r="C10" s="248">
        <v>-19383778.989036903</v>
      </c>
      <c r="D10" s="218"/>
    </row>
    <row r="11" spans="1:6" s="75" customFormat="1" outlineLevel="1">
      <c r="A11" s="70">
        <v>5.2</v>
      </c>
      <c r="B11" s="71" t="s">
        <v>345</v>
      </c>
      <c r="C11" s="248">
        <v>-14963843.07691</v>
      </c>
      <c r="D11" s="218"/>
    </row>
    <row r="12" spans="1:6" s="75" customFormat="1">
      <c r="A12" s="70">
        <v>6</v>
      </c>
      <c r="B12" s="241" t="s">
        <v>87</v>
      </c>
      <c r="C12" s="248"/>
      <c r="D12" s="218"/>
    </row>
    <row r="13" spans="1:6" s="75" customFormat="1" ht="13.5" thickBot="1">
      <c r="A13" s="72">
        <v>7</v>
      </c>
      <c r="B13" s="244" t="s">
        <v>291</v>
      </c>
      <c r="C13" s="250">
        <v>1463166334.5802133</v>
      </c>
      <c r="D13" s="218"/>
    </row>
    <row r="15" spans="1:6">
      <c r="A15" s="265"/>
      <c r="B15" s="265"/>
    </row>
    <row r="16" spans="1:6">
      <c r="A16" s="265"/>
      <c r="B16" s="265"/>
    </row>
    <row r="17" spans="1:5" ht="15">
      <c r="A17" s="260"/>
      <c r="B17" s="261"/>
      <c r="C17" s="265"/>
      <c r="D17" s="265"/>
      <c r="E17" s="265"/>
    </row>
    <row r="18" spans="1:5" ht="15">
      <c r="A18" s="266"/>
      <c r="B18" s="267"/>
      <c r="C18" s="265"/>
      <c r="D18" s="265"/>
      <c r="E18" s="265"/>
    </row>
    <row r="19" spans="1:5">
      <c r="A19" s="268"/>
      <c r="B19" s="262"/>
      <c r="C19" s="265"/>
      <c r="D19" s="265"/>
      <c r="E19" s="265"/>
    </row>
    <row r="20" spans="1:5">
      <c r="A20" s="269"/>
      <c r="B20" s="263"/>
      <c r="C20" s="265"/>
      <c r="D20" s="265"/>
      <c r="E20" s="265"/>
    </row>
    <row r="21" spans="1:5">
      <c r="A21" s="269"/>
      <c r="B21" s="267"/>
      <c r="C21" s="265"/>
      <c r="D21" s="265"/>
      <c r="E21" s="265"/>
    </row>
    <row r="22" spans="1:5">
      <c r="A22" s="268"/>
      <c r="B22" s="264"/>
      <c r="C22" s="265"/>
      <c r="D22" s="265"/>
      <c r="E22" s="265"/>
    </row>
    <row r="23" spans="1:5">
      <c r="A23" s="269"/>
      <c r="B23" s="263"/>
      <c r="C23" s="265"/>
      <c r="D23" s="265"/>
      <c r="E23" s="265"/>
    </row>
    <row r="24" spans="1:5">
      <c r="A24" s="269"/>
      <c r="B24" s="263"/>
      <c r="C24" s="265"/>
      <c r="D24" s="265"/>
      <c r="E24" s="265"/>
    </row>
    <row r="25" spans="1:5">
      <c r="A25" s="269"/>
      <c r="B25" s="270"/>
      <c r="C25" s="265"/>
      <c r="D25" s="265"/>
      <c r="E25" s="265"/>
    </row>
    <row r="26" spans="1:5">
      <c r="A26" s="269"/>
      <c r="B26" s="267"/>
      <c r="C26" s="265"/>
      <c r="D26" s="265"/>
      <c r="E26" s="265"/>
    </row>
    <row r="27" spans="1:5">
      <c r="A27" s="265"/>
      <c r="B27" s="271"/>
      <c r="C27" s="265"/>
      <c r="D27" s="265"/>
      <c r="E27" s="265"/>
    </row>
    <row r="28" spans="1:5">
      <c r="A28" s="265"/>
      <c r="B28" s="271"/>
      <c r="C28" s="265"/>
      <c r="D28" s="265"/>
      <c r="E28" s="265"/>
    </row>
    <row r="29" spans="1:5">
      <c r="A29" s="265"/>
      <c r="B29" s="271"/>
      <c r="C29" s="265"/>
      <c r="D29" s="265"/>
      <c r="E29" s="265"/>
    </row>
    <row r="30" spans="1:5">
      <c r="A30" s="265"/>
      <c r="B30" s="271"/>
      <c r="C30" s="265"/>
      <c r="D30" s="265"/>
      <c r="E30" s="265"/>
    </row>
    <row r="31" spans="1:5">
      <c r="A31" s="265"/>
      <c r="B31" s="271"/>
      <c r="C31" s="265"/>
      <c r="D31" s="265"/>
      <c r="E31" s="265"/>
    </row>
    <row r="32" spans="1:5">
      <c r="A32" s="265"/>
      <c r="B32" s="271"/>
      <c r="C32" s="265"/>
      <c r="D32" s="265"/>
      <c r="E32" s="265"/>
    </row>
    <row r="33" spans="1:5">
      <c r="A33" s="265"/>
      <c r="B33" s="271"/>
      <c r="C33" s="265"/>
      <c r="D33" s="265"/>
      <c r="E33" s="26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+dDi/kEPxY/13n5KeqqHX/+kk005efdaqhs9g6nTr6I=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21frZUVH5Lb3o3W21rPeWrDlTJ2O/Z2/MbbKHBYHzxI=</DigestValue>
    </Reference>
  </SignedInfo>
  <SignatureValue>JKGcpe5DhsC8p3xbusoIQxxTl5E3FG9nqqWCZ1wcix/SJT/3KMipUcFNBoxpAkN3g58lnX3px/rn
ItZ/ndxh2h3JSSR8Oamcs+0lPMIWvOyMpAoZW05TgN29feeFXWIQXb4u+1oCokJgkjwwqdjM1ipE
kmpZ0T4Uc8ATnGKnFW7UKaMR8tq5pvY4MCDVKQOEnyAskfwX4wU1XwrXJUA+ppXM7w8l+ZJnX/gY
m8WOXHmtOJYtUraADtdVm6myU9Jd2gmr0RewsGXeaDwBNpihWlAqpM5GIkRCSoP/aSrgy5LsBG12
Q5Ou3WiMwnHYmaEDY9t+KQj0Amnc5bT3RwTKfQ==</SignatureValue>
  <KeyInfo>
    <X509Data>
      <X509Certificate>MIIGPzCCBSegAwIBAgIKe24OkgACAAAc3TANBgkqhkiG9w0BAQsFADBKMRIwEAYKCZImiZPyLGQBGRYCZ2UxEzARBgoJkiaJk/IsZAEZFgNuYmcxHzAdBgNVBAMTFk5CRyBDbGFzcyAyIElOVCBTdWIgQ0EwHhcNMTcwMjE1MTAyMjE5WhcNMTkwMjE1MTAyMjE5WjA9MRswGQYDVQQKExJKU0MgUHJvQ3JlZGl0IEJhbmsxHjAcBgNVBAMTFUJQQyAtIE5hbmEgQ2hpa3ZhaWR6ZTCCASIwDQYJKoZIhvcNAQEBBQADggEPADCCAQoCggEBANE3CLOg7mFfTx7LhasNfvGF4Tm4fqpug5UUyuWeH9JH5r0c/+3MoEPgo0dz4rYr7CQ3F3IkmynwzRncDK4BqjENzNiUacasBat5gY33AC4gz9Ui+y4zgBolnDlsU6we843E+VtNIcA3NeZxlTSJ58rnvVx7hUld15iki0DQ4uBZe2QHFGqa5Eg/xngiOAy4vq2bnuNBDPmLRf3oPjshFfBlaQ/Q3DsB73avqQY/KZRBdwMA77SzJOeytV9vZo9fVNsOltyNhlM+Ib0Q9iosHLOv5iD2cKDY/2zatOHGP/Dc78PTNvbu3JGa5cvteqSVacyY1s0N4api+QZdLS58WiMCAwEAAaOCAzIwggMuMDwGCSsGAQQBgjcVBwQvMC0GJSsGAQQBgjcVCOayYION9USGgZkJg7ihSoO+hHEEg8SRM4SDiF0CAWQCAR0wHQYDVR0lBBYwFAYIKwYBBQUHAwIGCCsGAQUFBwMEMAsGA1UdDwQEAwIHgDAnBgkrBgEEAYI3FQoEGjAYMAoGCCsGAQUFBwMCMAoGCCsGAQUFBwMEMB0GA1UdDgQWBBSLL0yY27xN6t8tN+RMRhNoctId6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sHEFfMlSSwqvzpA4DAHuNM1dvRBjnWpbHhdLSPwMOHwN1wRWh8/p660bw01uALZ6b4TU4qx53eRQrAx5fQEv4DjvEbfp1J0dt0Lq/Y/QYz4z2/CXD2DbgVmqZT5tG4KJbtyI+mh4v60MawsOsAQie9GhCTObpJVA5EZuiBZF2Yx0N0s1GxOF6JUN1o/R5OkKdjHDNl7DXG5wbbP77gh7G+EIgqlNdViZlYqgqwZnyDOkZaryJBdRQ9H8mEKYsX2mWPb+uHjllT99OLBBITY1BdSJlL520PssTg8MkCwxAXuPX63g6cAfpyI9e3yIkXmuhC36WMd/e4gh981GIVyyg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e3RPK/yyqXZd2ZpgGSUG6r5FnWCtWSN6i4BBgIKF+As=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oltjApV28Pwk8XsIWrsgBzzKHIviwcdni02Mm2CKFbI=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oltjApV28Pwk8XsIWrsgBzzKHIviwcdni02Mm2CKFbI=</DigestValue>
      </Reference>
      <Reference URI="/xl/sharedStrings.xml?ContentType=application/vnd.openxmlformats-officedocument.spreadsheetml.sharedStrings+xml">
        <DigestMethod Algorithm="http://www.w3.org/2001/04/xmlenc#sha256"/>
        <DigestValue>Q1kL/SyMRNXWMu1mKeb3cC40wmdlJ/aJ0M0xbuT82Yo=</DigestValue>
      </Reference>
      <Reference URI="/xl/styles.xml?ContentType=application/vnd.openxmlformats-officedocument.spreadsheetml.styles+xml">
        <DigestMethod Algorithm="http://www.w3.org/2001/04/xmlenc#sha256"/>
        <DigestValue>F6BlfslKs/IxFy16v3XPBmt3Lka3+LM8OWLxHMZBr1Y=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9o4mkKdvvxplV06qvwVXijKa3JNFJWwFr8AXmCOEmqo=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bYSzxXUC0MQOfHtQKNKwhCqPxakjBs26QaDN5RXnTgo=</DigestValue>
      </Reference>
      <Reference URI="/xl/worksheets/sheet10.xml?ContentType=application/vnd.openxmlformats-officedocument.spreadsheetml.worksheet+xml">
        <DigestMethod Algorithm="http://www.w3.org/2001/04/xmlenc#sha256"/>
        <DigestValue>oc0sZ1/ZEwd+6pS2e656rB/byZIatxZeLzFrRq0fhPQ=</DigestValue>
      </Reference>
      <Reference URI="/xl/worksheets/sheet11.xml?ContentType=application/vnd.openxmlformats-officedocument.spreadsheetml.worksheet+xml">
        <DigestMethod Algorithm="http://www.w3.org/2001/04/xmlenc#sha256"/>
        <DigestValue>V+S1qdHdFnzPmHJ3fiDNTUCfTVkZN03LdmHLqaFgKPc=</DigestValue>
      </Reference>
      <Reference URI="/xl/worksheets/sheet12.xml?ContentType=application/vnd.openxmlformats-officedocument.spreadsheetml.worksheet+xml">
        <DigestMethod Algorithm="http://www.w3.org/2001/04/xmlenc#sha256"/>
        <DigestValue>oXr0l0rtzvXTNlTDGr3yRvNiPBp/Q6FRRy5Vu3FgiKE=</DigestValue>
      </Reference>
      <Reference URI="/xl/worksheets/sheet13.xml?ContentType=application/vnd.openxmlformats-officedocument.spreadsheetml.worksheet+xml">
        <DigestMethod Algorithm="http://www.w3.org/2001/04/xmlenc#sha256"/>
        <DigestValue>BbBeMFssZzjiURmhXX+SNlUX2lTNnb4RMrfByOThL3s=</DigestValue>
      </Reference>
      <Reference URI="/xl/worksheets/sheet14.xml?ContentType=application/vnd.openxmlformats-officedocument.spreadsheetml.worksheet+xml">
        <DigestMethod Algorithm="http://www.w3.org/2001/04/xmlenc#sha256"/>
        <DigestValue>peyz5GVlFuBMvDzcdEK0Er4TSrLHMqSWbvRc3ubyyYU=</DigestValue>
      </Reference>
      <Reference URI="/xl/worksheets/sheet15.xml?ContentType=application/vnd.openxmlformats-officedocument.spreadsheetml.worksheet+xml">
        <DigestMethod Algorithm="http://www.w3.org/2001/04/xmlenc#sha256"/>
        <DigestValue>siriaWLczNB8d98yEuA7JnPBx8X2847y9SNoPROgCtg=</DigestValue>
      </Reference>
      <Reference URI="/xl/worksheets/sheet16.xml?ContentType=application/vnd.openxmlformats-officedocument.spreadsheetml.worksheet+xml">
        <DigestMethod Algorithm="http://www.w3.org/2001/04/xmlenc#sha256"/>
        <DigestValue>ilZbq4XzB+ryODZ6kJ83q92DtgpqL4G+UQ4uB9w2tyo=</DigestValue>
      </Reference>
      <Reference URI="/xl/worksheets/sheet2.xml?ContentType=application/vnd.openxmlformats-officedocument.spreadsheetml.worksheet+xml">
        <DigestMethod Algorithm="http://www.w3.org/2001/04/xmlenc#sha256"/>
        <DigestValue>eLNVy3NzN31vfdGrx+kdZ/Dfpb7JTT4T68aTMh1zObY=</DigestValue>
      </Reference>
      <Reference URI="/xl/worksheets/sheet3.xml?ContentType=application/vnd.openxmlformats-officedocument.spreadsheetml.worksheet+xml">
        <DigestMethod Algorithm="http://www.w3.org/2001/04/xmlenc#sha256"/>
        <DigestValue>+3Rf2L6/DXnEQh+QPhspMn3+it9qpBNwq3alyBLbhVc=</DigestValue>
      </Reference>
      <Reference URI="/xl/worksheets/sheet4.xml?ContentType=application/vnd.openxmlformats-officedocument.spreadsheetml.worksheet+xml">
        <DigestMethod Algorithm="http://www.w3.org/2001/04/xmlenc#sha256"/>
        <DigestValue>SKQ+7fcNp0qdVvb2ftlsF22nzbC7Rl3yNx3go6qUGEc=</DigestValue>
      </Reference>
      <Reference URI="/xl/worksheets/sheet5.xml?ContentType=application/vnd.openxmlformats-officedocument.spreadsheetml.worksheet+xml">
        <DigestMethod Algorithm="http://www.w3.org/2001/04/xmlenc#sha256"/>
        <DigestValue>ETFwq7zWf/48xVdy60KrUE2b291WP9SnTrS+eJCXt/I=</DigestValue>
      </Reference>
      <Reference URI="/xl/worksheets/sheet6.xml?ContentType=application/vnd.openxmlformats-officedocument.spreadsheetml.worksheet+xml">
        <DigestMethod Algorithm="http://www.w3.org/2001/04/xmlenc#sha256"/>
        <DigestValue>zDPGnJi8WjFgpOt4z0S3IqqeBm38dCdyWy/tViEHLDc=</DigestValue>
      </Reference>
      <Reference URI="/xl/worksheets/sheet7.xml?ContentType=application/vnd.openxmlformats-officedocument.spreadsheetml.worksheet+xml">
        <DigestMethod Algorithm="http://www.w3.org/2001/04/xmlenc#sha256"/>
        <DigestValue>leKDRhXgszDmeSpFHzPMDn1Col8IEOtwFt/sDOb9wtA=</DigestValue>
      </Reference>
      <Reference URI="/xl/worksheets/sheet8.xml?ContentType=application/vnd.openxmlformats-officedocument.spreadsheetml.worksheet+xml">
        <DigestMethod Algorithm="http://www.w3.org/2001/04/xmlenc#sha256"/>
        <DigestValue>nB92KIVYo/PI+GnmMDaTpLAjrIva5EAsz99zTDeKtmE=</DigestValue>
      </Reference>
      <Reference URI="/xl/worksheets/sheet9.xml?ContentType=application/vnd.openxmlformats-officedocument.spreadsheetml.worksheet+xml">
        <DigestMethod Algorithm="http://www.w3.org/2001/04/xmlenc#sha256"/>
        <DigestValue>RpmK9dmfRwkd66lcNqw2QtFnWN29OLxS3DPZBSnkhN0=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2018-10-29T12:29:51Z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2018-10-29T12:29:51Z</xd:SigningTime>
          <xd:SigningCertificate>
            <xd:Cert>
              <xd:CertDigest>
                <DigestMethod Algorithm="http://www.w3.org/2001/04/xmlenc#sha256"/>
                <DigestValue>FvslvZrrr1U8lBAr3ayaX1H0MGY4VfZ4bbQM3SLReFw=</DigestValue>
              </xd:CertDigest>
              <xd:IssuerSerial>
                <X509IssuerName>CN=NBG Class 2 INT Sub CA, DC=nbg, DC=ge</X509IssuerName>
                <X509SerialNumber>582881269142746132651229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IkCLhV47/kVYxdUYkHoLam8dfUxgfZJvokxiJQgpNtM=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hUvnRIjJfhx/Ne/mrDZK4nURJDOgRTCGHPkF7bSVWAg=</DigestValue>
    </Reference>
  </SignedInfo>
  <SignatureValue>1hCL1Kr1K0dakviOCFm+QgZdkX3cVsCtrUhC6wVQyC+Q5hqlGteTfJhrCr1dpQdLPynPepBSI0oi
35H+ktKK4/rhz+X0aZRq/1KovGMMRU/q95eY1k51HBe3agn7L4+wVs5tL2AAuhi2/SUCr9Dp4MRd
uWnLQ+62JNJLYkzfQDF+0hRyw8t3R3CAWcenTEHp3rH7TxQ6q4yB/EgPDAqjQbK/KSmxl/Al97kZ
PPOHvuKT0logZOcIuR8m3vjR5f9MMEimjdZXGogmgLkZnQVfo7To5zwbAm91wG/6g4MVPGsmRJtG
6VWC/672MAq/aUZh8/QRCZwrHqC4KelpJ7M26w==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e3RPK/yyqXZd2ZpgGSUG6r5FnWCtWSN6i4BBgIKF+As=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oltjApV28Pwk8XsIWrsgBzzKHIviwcdni02Mm2CKFbI=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oltjApV28Pwk8XsIWrsgBzzKHIviwcdni02Mm2CKFbI=</DigestValue>
      </Reference>
      <Reference URI="/xl/sharedStrings.xml?ContentType=application/vnd.openxmlformats-officedocument.spreadsheetml.sharedStrings+xml">
        <DigestMethod Algorithm="http://www.w3.org/2001/04/xmlenc#sha256"/>
        <DigestValue>Q1kL/SyMRNXWMu1mKeb3cC40wmdlJ/aJ0M0xbuT82Yo=</DigestValue>
      </Reference>
      <Reference URI="/xl/styles.xml?ContentType=application/vnd.openxmlformats-officedocument.spreadsheetml.styles+xml">
        <DigestMethod Algorithm="http://www.w3.org/2001/04/xmlenc#sha256"/>
        <DigestValue>F6BlfslKs/IxFy16v3XPBmt3Lka3+LM8OWLxHMZBr1Y=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9o4mkKdvvxplV06qvwVXijKa3JNFJWwFr8AXmCOEmqo=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bYSzxXUC0MQOfHtQKNKwhCqPxakjBs26QaDN5RXnTgo=</DigestValue>
      </Reference>
      <Reference URI="/xl/worksheets/sheet10.xml?ContentType=application/vnd.openxmlformats-officedocument.spreadsheetml.worksheet+xml">
        <DigestMethod Algorithm="http://www.w3.org/2001/04/xmlenc#sha256"/>
        <DigestValue>oc0sZ1/ZEwd+6pS2e656rB/byZIatxZeLzFrRq0fhPQ=</DigestValue>
      </Reference>
      <Reference URI="/xl/worksheets/sheet11.xml?ContentType=application/vnd.openxmlformats-officedocument.spreadsheetml.worksheet+xml">
        <DigestMethod Algorithm="http://www.w3.org/2001/04/xmlenc#sha256"/>
        <DigestValue>V+S1qdHdFnzPmHJ3fiDNTUCfTVkZN03LdmHLqaFgKPc=</DigestValue>
      </Reference>
      <Reference URI="/xl/worksheets/sheet12.xml?ContentType=application/vnd.openxmlformats-officedocument.spreadsheetml.worksheet+xml">
        <DigestMethod Algorithm="http://www.w3.org/2001/04/xmlenc#sha256"/>
        <DigestValue>oXr0l0rtzvXTNlTDGr3yRvNiPBp/Q6FRRy5Vu3FgiKE=</DigestValue>
      </Reference>
      <Reference URI="/xl/worksheets/sheet13.xml?ContentType=application/vnd.openxmlformats-officedocument.spreadsheetml.worksheet+xml">
        <DigestMethod Algorithm="http://www.w3.org/2001/04/xmlenc#sha256"/>
        <DigestValue>BbBeMFssZzjiURmhXX+SNlUX2lTNnb4RMrfByOThL3s=</DigestValue>
      </Reference>
      <Reference URI="/xl/worksheets/sheet14.xml?ContentType=application/vnd.openxmlformats-officedocument.spreadsheetml.worksheet+xml">
        <DigestMethod Algorithm="http://www.w3.org/2001/04/xmlenc#sha256"/>
        <DigestValue>peyz5GVlFuBMvDzcdEK0Er4TSrLHMqSWbvRc3ubyyYU=</DigestValue>
      </Reference>
      <Reference URI="/xl/worksheets/sheet15.xml?ContentType=application/vnd.openxmlformats-officedocument.spreadsheetml.worksheet+xml">
        <DigestMethod Algorithm="http://www.w3.org/2001/04/xmlenc#sha256"/>
        <DigestValue>siriaWLczNB8d98yEuA7JnPBx8X2847y9SNoPROgCtg=</DigestValue>
      </Reference>
      <Reference URI="/xl/worksheets/sheet16.xml?ContentType=application/vnd.openxmlformats-officedocument.spreadsheetml.worksheet+xml">
        <DigestMethod Algorithm="http://www.w3.org/2001/04/xmlenc#sha256"/>
        <DigestValue>ilZbq4XzB+ryODZ6kJ83q92DtgpqL4G+UQ4uB9w2tyo=</DigestValue>
      </Reference>
      <Reference URI="/xl/worksheets/sheet2.xml?ContentType=application/vnd.openxmlformats-officedocument.spreadsheetml.worksheet+xml">
        <DigestMethod Algorithm="http://www.w3.org/2001/04/xmlenc#sha256"/>
        <DigestValue>eLNVy3NzN31vfdGrx+kdZ/Dfpb7JTT4T68aTMh1zObY=</DigestValue>
      </Reference>
      <Reference URI="/xl/worksheets/sheet3.xml?ContentType=application/vnd.openxmlformats-officedocument.spreadsheetml.worksheet+xml">
        <DigestMethod Algorithm="http://www.w3.org/2001/04/xmlenc#sha256"/>
        <DigestValue>+3Rf2L6/DXnEQh+QPhspMn3+it9qpBNwq3alyBLbhVc=</DigestValue>
      </Reference>
      <Reference URI="/xl/worksheets/sheet4.xml?ContentType=application/vnd.openxmlformats-officedocument.spreadsheetml.worksheet+xml">
        <DigestMethod Algorithm="http://www.w3.org/2001/04/xmlenc#sha256"/>
        <DigestValue>SKQ+7fcNp0qdVvb2ftlsF22nzbC7Rl3yNx3go6qUGEc=</DigestValue>
      </Reference>
      <Reference URI="/xl/worksheets/sheet5.xml?ContentType=application/vnd.openxmlformats-officedocument.spreadsheetml.worksheet+xml">
        <DigestMethod Algorithm="http://www.w3.org/2001/04/xmlenc#sha256"/>
        <DigestValue>ETFwq7zWf/48xVdy60KrUE2b291WP9SnTrS+eJCXt/I=</DigestValue>
      </Reference>
      <Reference URI="/xl/worksheets/sheet6.xml?ContentType=application/vnd.openxmlformats-officedocument.spreadsheetml.worksheet+xml">
        <DigestMethod Algorithm="http://www.w3.org/2001/04/xmlenc#sha256"/>
        <DigestValue>zDPGnJi8WjFgpOt4z0S3IqqeBm38dCdyWy/tViEHLDc=</DigestValue>
      </Reference>
      <Reference URI="/xl/worksheets/sheet7.xml?ContentType=application/vnd.openxmlformats-officedocument.spreadsheetml.worksheet+xml">
        <DigestMethod Algorithm="http://www.w3.org/2001/04/xmlenc#sha256"/>
        <DigestValue>leKDRhXgszDmeSpFHzPMDn1Col8IEOtwFt/sDOb9wtA=</DigestValue>
      </Reference>
      <Reference URI="/xl/worksheets/sheet8.xml?ContentType=application/vnd.openxmlformats-officedocument.spreadsheetml.worksheet+xml">
        <DigestMethod Algorithm="http://www.w3.org/2001/04/xmlenc#sha256"/>
        <DigestValue>nB92KIVYo/PI+GnmMDaTpLAjrIva5EAsz99zTDeKtmE=</DigestValue>
      </Reference>
      <Reference URI="/xl/worksheets/sheet9.xml?ContentType=application/vnd.openxmlformats-officedocument.spreadsheetml.worksheet+xml">
        <DigestMethod Algorithm="http://www.w3.org/2001/04/xmlenc#sha256"/>
        <DigestValue>RpmK9dmfRwkd66lcNqw2QtFnWN29OLxS3DPZBSnkhN0=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2018-10-29T13:11:37Z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2018-10-29T13:11:37Z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2018-10-23T10:54:12Z</dcterms:modified>
</cp:coreProperties>
</file>